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PN VETERAN\SEMESTER 3\STATISTIK KOMPUTASI\"/>
    </mc:Choice>
  </mc:AlternateContent>
  <xr:revisionPtr revIDLastSave="0" documentId="13_ncr:1_{FC6F66C0-5D89-4D7A-B107-7EC09D775F8E}" xr6:coauthVersionLast="36" xr6:coauthVersionMax="36" xr10:uidLastSave="{00000000-0000-0000-0000-000000000000}"/>
  <bookViews>
    <workbookView xWindow="0" yWindow="80" windowWidth="19140" windowHeight="73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Sheet1!$F$9:$F$33</definedName>
  </definedNames>
  <calcPr calcId="179021"/>
</workbook>
</file>

<file path=xl/calcChain.xml><?xml version="1.0" encoding="utf-8"?>
<calcChain xmlns="http://schemas.openxmlformats.org/spreadsheetml/2006/main">
  <c r="G98" i="1" l="1"/>
  <c r="H98" i="1" s="1"/>
  <c r="J98" i="1" s="1"/>
  <c r="G97" i="1"/>
  <c r="H97" i="1" s="1"/>
  <c r="J97" i="1" s="1"/>
  <c r="G96" i="1"/>
  <c r="H96" i="1" s="1"/>
  <c r="J96" i="1" s="1"/>
  <c r="G95" i="1"/>
  <c r="H95" i="1" s="1"/>
  <c r="J95" i="1" s="1"/>
  <c r="G94" i="1"/>
  <c r="H94" i="1" s="1"/>
  <c r="J94" i="1" s="1"/>
  <c r="G93" i="1"/>
  <c r="H93" i="1" s="1"/>
  <c r="J93" i="1" s="1"/>
  <c r="G92" i="1"/>
  <c r="H92" i="1" s="1"/>
  <c r="J92" i="1" s="1"/>
  <c r="G91" i="1"/>
  <c r="H91" i="1" s="1"/>
  <c r="J91" i="1" s="1"/>
  <c r="G90" i="1"/>
  <c r="H90" i="1" s="1"/>
  <c r="J90" i="1" s="1"/>
  <c r="G89" i="1"/>
  <c r="H89" i="1" s="1"/>
  <c r="J89" i="1" s="1"/>
  <c r="G88" i="1"/>
  <c r="H88" i="1" s="1"/>
  <c r="J88" i="1" s="1"/>
  <c r="G87" i="1"/>
  <c r="H87" i="1" s="1"/>
  <c r="J87" i="1" s="1"/>
  <c r="G86" i="1"/>
  <c r="H86" i="1" s="1"/>
  <c r="J86" i="1" s="1"/>
  <c r="G85" i="1"/>
  <c r="H85" i="1" s="1"/>
  <c r="J85" i="1" s="1"/>
  <c r="G84" i="1"/>
  <c r="H84" i="1" s="1"/>
  <c r="J84" i="1" s="1"/>
  <c r="G83" i="1"/>
  <c r="H83" i="1" s="1"/>
  <c r="J83" i="1" s="1"/>
  <c r="G82" i="1"/>
  <c r="H82" i="1" s="1"/>
  <c r="J82" i="1" s="1"/>
  <c r="G81" i="1"/>
  <c r="H81" i="1" s="1"/>
  <c r="J81" i="1" s="1"/>
  <c r="G80" i="1"/>
  <c r="H80" i="1" s="1"/>
  <c r="J80" i="1" s="1"/>
  <c r="G79" i="1"/>
  <c r="H79" i="1" s="1"/>
  <c r="J79" i="1" s="1"/>
  <c r="G78" i="1"/>
  <c r="H78" i="1" s="1"/>
  <c r="J78" i="1" s="1"/>
  <c r="G77" i="1"/>
  <c r="H77" i="1" s="1"/>
  <c r="J77" i="1" s="1"/>
  <c r="G76" i="1"/>
  <c r="H76" i="1" s="1"/>
  <c r="J76" i="1" s="1"/>
  <c r="G75" i="1"/>
  <c r="H75" i="1" s="1"/>
  <c r="J75" i="1" s="1"/>
  <c r="G74" i="1"/>
  <c r="H74" i="1" s="1"/>
  <c r="J74" i="1" s="1"/>
  <c r="G73" i="1"/>
  <c r="H73" i="1" s="1"/>
  <c r="J73" i="1" s="1"/>
  <c r="G72" i="1"/>
  <c r="H72" i="1" s="1"/>
  <c r="J72" i="1" s="1"/>
  <c r="G71" i="1"/>
  <c r="H71" i="1" s="1"/>
  <c r="J71" i="1" s="1"/>
  <c r="G70" i="1"/>
  <c r="H70" i="1" s="1"/>
  <c r="J70" i="1" s="1"/>
  <c r="G69" i="1"/>
  <c r="H69" i="1" s="1"/>
  <c r="J69" i="1" s="1"/>
  <c r="G68" i="1"/>
  <c r="H68" i="1" s="1"/>
  <c r="J68" i="1" s="1"/>
  <c r="G67" i="1"/>
  <c r="H67" i="1" s="1"/>
  <c r="J67" i="1" s="1"/>
  <c r="G66" i="1"/>
  <c r="H66" i="1" s="1"/>
  <c r="J66" i="1" s="1"/>
  <c r="G65" i="1"/>
  <c r="H65" i="1" s="1"/>
  <c r="J65" i="1" s="1"/>
  <c r="G64" i="1"/>
  <c r="H64" i="1" s="1"/>
  <c r="J64" i="1" s="1"/>
  <c r="G63" i="1"/>
  <c r="H63" i="1" s="1"/>
  <c r="J63" i="1" s="1"/>
  <c r="G62" i="1"/>
  <c r="H62" i="1" s="1"/>
  <c r="J62" i="1" s="1"/>
  <c r="G61" i="1"/>
  <c r="H61" i="1" s="1"/>
  <c r="J61" i="1" s="1"/>
  <c r="G60" i="1"/>
  <c r="H60" i="1" s="1"/>
  <c r="J60" i="1" s="1"/>
  <c r="G59" i="1"/>
  <c r="H59" i="1" s="1"/>
  <c r="J59" i="1" s="1"/>
  <c r="G58" i="1"/>
  <c r="H58" i="1" s="1"/>
  <c r="J58" i="1" s="1"/>
  <c r="G57" i="1"/>
  <c r="H57" i="1" s="1"/>
  <c r="J57" i="1" s="1"/>
  <c r="G56" i="1"/>
  <c r="H56" i="1" s="1"/>
  <c r="J56" i="1" s="1"/>
  <c r="G55" i="1"/>
  <c r="H55" i="1" s="1"/>
  <c r="J55" i="1" s="1"/>
  <c r="G54" i="1"/>
  <c r="H54" i="1" s="1"/>
  <c r="J54" i="1" s="1"/>
  <c r="G53" i="1"/>
  <c r="H53" i="1" s="1"/>
  <c r="J53" i="1" s="1"/>
  <c r="G52" i="1"/>
  <c r="H52" i="1" s="1"/>
  <c r="J52" i="1" s="1"/>
  <c r="G51" i="1"/>
  <c r="H51" i="1" s="1"/>
  <c r="J51" i="1" s="1"/>
  <c r="G50" i="1"/>
  <c r="H50" i="1" s="1"/>
  <c r="J50" i="1" s="1"/>
  <c r="G49" i="1"/>
  <c r="H49" i="1" s="1"/>
  <c r="J49" i="1" s="1"/>
  <c r="D139" i="1"/>
  <c r="G5" i="1"/>
  <c r="J99" i="1" l="1"/>
  <c r="J101" i="1" s="1"/>
  <c r="J103" i="1" s="1"/>
  <c r="D134" i="1"/>
  <c r="D135" i="1"/>
  <c r="D136" i="1"/>
  <c r="D137" i="1"/>
  <c r="D138" i="1"/>
  <c r="D140" i="1"/>
</calcChain>
</file>

<file path=xl/sharedStrings.xml><?xml version="1.0" encoding="utf-8"?>
<sst xmlns="http://schemas.openxmlformats.org/spreadsheetml/2006/main" count="248" uniqueCount="106">
  <si>
    <t xml:space="preserve">No </t>
  </si>
  <si>
    <t>NPM / KTP</t>
  </si>
  <si>
    <t>Kota Asal</t>
  </si>
  <si>
    <t>Jawaban</t>
  </si>
  <si>
    <t>Debi Unsilatur</t>
  </si>
  <si>
    <t>Melania SP</t>
  </si>
  <si>
    <t>Dedy Ramadhan</t>
  </si>
  <si>
    <t>Dimas Rehan N.A</t>
  </si>
  <si>
    <t>Devan Cakra M.W</t>
  </si>
  <si>
    <t>Meike Hardiati</t>
  </si>
  <si>
    <t>Khonsa Salsabilla</t>
  </si>
  <si>
    <t>Rizqi Yahya M</t>
  </si>
  <si>
    <t>Anggun Safira</t>
  </si>
  <si>
    <t>Dian Fitriana</t>
  </si>
  <si>
    <t>Robby Hady</t>
  </si>
  <si>
    <t>Rifky Ahmad</t>
  </si>
  <si>
    <t>M. Atay N.N</t>
  </si>
  <si>
    <t>Hamzah Dimas</t>
  </si>
  <si>
    <t>Robbi A</t>
  </si>
  <si>
    <t>Muhammad Hilal</t>
  </si>
  <si>
    <t xml:space="preserve">M. Ilham </t>
  </si>
  <si>
    <t>Amirah A.f</t>
  </si>
  <si>
    <t>Alfareza F.S</t>
  </si>
  <si>
    <t>Endy Gigih P</t>
  </si>
  <si>
    <t>Jefri Abdul Rozak</t>
  </si>
  <si>
    <t>Elang Eka</t>
  </si>
  <si>
    <t>Heri Khariono</t>
  </si>
  <si>
    <t>Alfiatun Masrifah</t>
  </si>
  <si>
    <t>Moch Hawin H</t>
  </si>
  <si>
    <t>Susy Rahmawati</t>
  </si>
  <si>
    <t>Miftahul N.S</t>
  </si>
  <si>
    <t>Wahyu F.S</t>
  </si>
  <si>
    <t>M. Wildany S</t>
  </si>
  <si>
    <t>Thrisna Ramadhan</t>
  </si>
  <si>
    <t>Fahmi Nugroho</t>
  </si>
  <si>
    <t>Eka Restu Justitian</t>
  </si>
  <si>
    <t>Ilham Firmansyah</t>
  </si>
  <si>
    <t>Dwiki A.S</t>
  </si>
  <si>
    <t>Benaya A.H</t>
  </si>
  <si>
    <t>M. Arel I.U</t>
  </si>
  <si>
    <t>Ilham K.S</t>
  </si>
  <si>
    <t>M. Alif Abror</t>
  </si>
  <si>
    <t>Asmaul Khusna</t>
  </si>
  <si>
    <t>Satrio HPP</t>
  </si>
  <si>
    <t>Irfan Ramadhan</t>
  </si>
  <si>
    <t>Pandu Sukma K.S</t>
  </si>
  <si>
    <t>Jihan Prasasti N</t>
  </si>
  <si>
    <t>Alfia Rahmania</t>
  </si>
  <si>
    <t>Muhammad Rifan D</t>
  </si>
  <si>
    <t>Aditya Putra P</t>
  </si>
  <si>
    <t>Irsya Zainal Hanif</t>
  </si>
  <si>
    <t>Afrizal M.A</t>
  </si>
  <si>
    <t>Adelia Sefri Larasati</t>
  </si>
  <si>
    <t>Angling Fenina P</t>
  </si>
  <si>
    <t>Nama</t>
  </si>
  <si>
    <t>Lamongan</t>
  </si>
  <si>
    <t>Sidoarjo</t>
  </si>
  <si>
    <t>Tulungagung</t>
  </si>
  <si>
    <t>Bojonegoro</t>
  </si>
  <si>
    <t>Pasuruan</t>
  </si>
  <si>
    <t>Surabaya</t>
  </si>
  <si>
    <t>Gresik</t>
  </si>
  <si>
    <t>Sragen</t>
  </si>
  <si>
    <t>Jombang</t>
  </si>
  <si>
    <t>Madiun</t>
  </si>
  <si>
    <t>Tuban</t>
  </si>
  <si>
    <t>Kediri</t>
  </si>
  <si>
    <t>Nganjuk</t>
  </si>
  <si>
    <t>Blitar</t>
  </si>
  <si>
    <t>Mojokerto</t>
  </si>
  <si>
    <t>BIAYA PENGELUARAN LISTRIK</t>
  </si>
  <si>
    <t>SELAMA 1 BULAN</t>
  </si>
  <si>
    <t>BIAYA PENGELUARAN LISTRIK SELAMA 1 BULAN</t>
  </si>
  <si>
    <t>(DATA YANG SUDAH DI URUTKAN)</t>
  </si>
  <si>
    <t>PENGELUARAN</t>
  </si>
  <si>
    <t>JUMLAH DATA</t>
  </si>
  <si>
    <t>VALIDASI MENGGUNAKAN RUMUS EXCEL</t>
  </si>
  <si>
    <t>MEAN (=AVERAGE(E82:E131))</t>
  </si>
  <si>
    <t>MODUS (=MODE(E82:E131))</t>
  </si>
  <si>
    <t>VARIAN (=VARA(E82:E131))</t>
  </si>
  <si>
    <t>MEDIAN (=MEDIAN(E82:E131))</t>
  </si>
  <si>
    <t>STANDAR DEVIASI (=STDEV.S(E82:E131))</t>
  </si>
  <si>
    <t>KUARTIL BAWAH (=QUARTILE(E82:E131;1))</t>
  </si>
  <si>
    <t>PERHITUNGAN MENGGUNAKAN RUMUS ANALITIK</t>
  </si>
  <si>
    <t>1. MEAN</t>
  </si>
  <si>
    <t>MEAN =</t>
  </si>
  <si>
    <t>MEAN = x1 + x2 + x3 + x4 + … x50 / Banyak Data</t>
  </si>
  <si>
    <t>2. MODUS</t>
  </si>
  <si>
    <t>JADI NILAI MODUSNYA ADALAH 100000</t>
  </si>
  <si>
    <t>3. MEDIAN</t>
  </si>
  <si>
    <t>MEDIAN = n/2 = 50/2 = 25</t>
  </si>
  <si>
    <t>KARENA DATA GENAP MAKA NILAI TENGAH (NILAI KE 25 + NILAI KE 26) DI BAGI 2</t>
  </si>
  <si>
    <t>4. KUARTIL</t>
  </si>
  <si>
    <t>MEDIAN = (150000 + 150000) / 2 = 150000</t>
  </si>
  <si>
    <t>KUARTIL ATAS (=QUARTILE(E82:E131,3))</t>
  </si>
  <si>
    <t xml:space="preserve">KUARTIL ATAS = 3(n)/4 = 3(50)/4 = 37,25 </t>
  </si>
  <si>
    <t>KUARTIL BAWAH = 1(n)/4 = (50)/4 = 12.25</t>
  </si>
  <si>
    <t>DATA KE 12,25 YAITU 100000</t>
  </si>
  <si>
    <t>DATA KE 37,25 YAITU 273500</t>
  </si>
  <si>
    <t>5. VARIAN</t>
  </si>
  <si>
    <t>6. STANDAR DEVIASI</t>
  </si>
  <si>
    <t>MENGHITUNG VARIAN DAN STANDAR DEVIASI</t>
  </si>
  <si>
    <t>Xi</t>
  </si>
  <si>
    <t>TOTAL</t>
  </si>
  <si>
    <t xml:space="preserve">VARIAN </t>
  </si>
  <si>
    <t>STANDAR DEVIASI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</si>
</sst>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R\p* #,##0.00_);_(\R\p* \(#,##0.00\);_(\R\p* &quot;-&quot;??_);_(@_)"/>
    <numFmt numFmtId="165" formatCode="_(\R\p* #,##0_);_(\R\p* \(#,##0\);_(\R\p* &quot;-&quot;??_);_(@_)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164" fontId="1" fillId="0" borderId="3" xfId="0" applyNumberFormat="1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64" fontId="1" fillId="0" borderId="4" xfId="0" applyNumberFormat="1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/>
    <xf numFmtId="0" fontId="1" fillId="0" borderId="3" xfId="0" applyFont="1" applyBorder="1" applyAlignment="1">
      <alignment horizontal="right"/>
    </xf>
    <xf numFmtId="164" fontId="1" fillId="0" borderId="0" xfId="0" applyNumberFormat="1" applyFont="1" applyBorder="1" applyAlignment="1"/>
    <xf numFmtId="165" fontId="1" fillId="0" borderId="3" xfId="0" applyNumberFormat="1" applyFont="1" applyBorder="1" applyAlignment="1">
      <alignment horizontal="right"/>
    </xf>
    <xf numFmtId="165" fontId="1" fillId="0" borderId="4" xfId="0" applyNumberFormat="1" applyFont="1" applyBorder="1" applyAlignment="1"/>
    <xf numFmtId="165" fontId="1" fillId="0" borderId="2" xfId="0" applyNumberFormat="1" applyFont="1" applyBorder="1" applyAlignment="1">
      <alignment horizontal="right"/>
    </xf>
    <xf numFmtId="165" fontId="1" fillId="0" borderId="2" xfId="0" applyNumberFormat="1" applyFont="1" applyBorder="1"/>
    <xf numFmtId="165" fontId="1" fillId="0" borderId="3" xfId="0" applyNumberFormat="1" applyFont="1" applyBorder="1"/>
    <xf numFmtId="165" fontId="1" fillId="0" borderId="4" xfId="0" applyNumberFormat="1" applyFont="1" applyBorder="1"/>
    <xf numFmtId="0" fontId="0" fillId="0" borderId="0" xfId="0" applyBorder="1"/>
    <xf numFmtId="0" fontId="0" fillId="0" borderId="0" xfId="0" applyFill="1" applyBorder="1"/>
    <xf numFmtId="0" fontId="0" fillId="0" borderId="8" xfId="0" applyBorder="1" applyAlignment="1">
      <alignment wrapText="1"/>
    </xf>
    <xf numFmtId="0" fontId="0" fillId="0" borderId="8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12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0" xfId="0" applyFont="1" applyAlignment="1">
      <alignment horizontal="left"/>
    </xf>
    <xf numFmtId="0" fontId="1" fillId="0" borderId="0" xfId="0" applyFont="1" applyFill="1" applyBorder="1"/>
    <xf numFmtId="0" fontId="1" fillId="0" borderId="0" xfId="0" applyFont="1" applyBorder="1" applyAlignment="1">
      <alignment wrapText="1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6" xfId="0" applyFon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0" fontId="1" fillId="0" borderId="10" xfId="0" applyFont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1" fillId="0" borderId="12" xfId="0" applyFont="1" applyFill="1" applyBorder="1" applyAlignment="1">
      <alignment horizontal="left"/>
    </xf>
    <xf numFmtId="0" fontId="1" fillId="0" borderId="10" xfId="0" applyNumberFormat="1" applyFont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KLASIFIKASI BANYAKNYA</a:t>
            </a:r>
          </a:p>
          <a:p>
            <a:pPr>
              <a:defRPr/>
            </a:pPr>
            <a:r>
              <a:rPr lang="en-US"/>
              <a:t>JUMLAH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5.6692038495188099E-2"/>
          <c:y val="0.17171296296296298"/>
          <c:w val="0.9155301837270341"/>
          <c:h val="0.53917432195975501"/>
        </c:manualLayout>
      </c:layout>
      <c:lineChart>
        <c:grouping val="stacked"/>
        <c:varyColors val="0"/>
        <c:ser>
          <c:idx val="0"/>
          <c:order val="0"/>
          <c:tx>
            <c:v>JUMLAH DATA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(Sheet1!$F$9:$F$21,Sheet1!$I$9:$I$20)</c:f>
              <c:numCache>
                <c:formatCode>General</c:formatCode>
                <c:ptCount val="25"/>
                <c:pt idx="0">
                  <c:v>27500</c:v>
                </c:pt>
                <c:pt idx="1">
                  <c:v>45000</c:v>
                </c:pt>
                <c:pt idx="2">
                  <c:v>50000</c:v>
                </c:pt>
                <c:pt idx="3">
                  <c:v>60000</c:v>
                </c:pt>
                <c:pt idx="4">
                  <c:v>75000</c:v>
                </c:pt>
                <c:pt idx="5">
                  <c:v>80000</c:v>
                </c:pt>
                <c:pt idx="6">
                  <c:v>100000</c:v>
                </c:pt>
                <c:pt idx="7">
                  <c:v>115000</c:v>
                </c:pt>
                <c:pt idx="8">
                  <c:v>124000</c:v>
                </c:pt>
                <c:pt idx="9">
                  <c:v>135000</c:v>
                </c:pt>
                <c:pt idx="10">
                  <c:v>150000</c:v>
                </c:pt>
                <c:pt idx="11">
                  <c:v>160000</c:v>
                </c:pt>
                <c:pt idx="12">
                  <c:v>200000</c:v>
                </c:pt>
                <c:pt idx="13">
                  <c:v>250000</c:v>
                </c:pt>
                <c:pt idx="14">
                  <c:v>255000</c:v>
                </c:pt>
                <c:pt idx="15">
                  <c:v>270000</c:v>
                </c:pt>
                <c:pt idx="16">
                  <c:v>275000</c:v>
                </c:pt>
                <c:pt idx="17">
                  <c:v>300000</c:v>
                </c:pt>
                <c:pt idx="18">
                  <c:v>350000</c:v>
                </c:pt>
                <c:pt idx="19">
                  <c:v>380000</c:v>
                </c:pt>
                <c:pt idx="20">
                  <c:v>500000</c:v>
                </c:pt>
                <c:pt idx="21">
                  <c:v>550000</c:v>
                </c:pt>
                <c:pt idx="22">
                  <c:v>600000</c:v>
                </c:pt>
                <c:pt idx="23">
                  <c:v>700000</c:v>
                </c:pt>
                <c:pt idx="24">
                  <c:v>900000</c:v>
                </c:pt>
              </c:numCache>
            </c:numRef>
          </c:cat>
          <c:val>
            <c:numRef>
              <c:f>(Sheet1!$G$9:$G$21,Sheet1!$J$9:$J$20)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63-45BE-9421-235BAC3D24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3233568"/>
        <c:axId val="563237176"/>
      </c:lineChart>
      <c:catAx>
        <c:axId val="5632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63237176"/>
        <c:crosses val="autoZero"/>
        <c:auto val="1"/>
        <c:lblAlgn val="ctr"/>
        <c:lblOffset val="100"/>
        <c:noMultiLvlLbl val="0"/>
      </c:catAx>
      <c:valAx>
        <c:axId val="5632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632335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1009650</xdr:colOff>
      <xdr:row>42</xdr:row>
      <xdr:rowOff>76200</xdr:rowOff>
    </xdr:from>
    <xdr:ext cx="1822450" cy="800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8E02788-B7C3-41F1-BEB7-AC5F18506EFD}"/>
                </a:ext>
              </a:extLst>
            </xdr:cNvPr>
            <xdr:cNvSpPr txBox="1"/>
          </xdr:nvSpPr>
          <xdr:spPr>
            <a:xfrm>
              <a:off x="5765800" y="9944100"/>
              <a:ext cx="1822450" cy="800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1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𝑥𝑖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 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)</m:t>
                                        </m:r>
                                      </m:e>
                                    </m:acc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8E02788-B7C3-41F1-BEB7-AC5F18506EFD}"/>
                </a:ext>
              </a:extLst>
            </xdr:cNvPr>
            <xdr:cNvSpPr txBox="1"/>
          </xdr:nvSpPr>
          <xdr:spPr>
            <a:xfrm>
              <a:off x="5765800" y="9944100"/>
              <a:ext cx="1822450" cy="800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d-ID" sz="1100" i="0">
                  <a:latin typeface="Cambria Math" panose="02040503050406030204" pitchFamily="18" charset="0"/>
                </a:rPr>
                <a:t>√((∑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^𝑛▒〖(𝑥𝑖+ (𝑥)) ̅^2 〗</a:t>
              </a:r>
              <a:r>
                <a:rPr lang="id-ID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𝑛−1</a:t>
              </a:r>
              <a:r>
                <a:rPr lang="id-ID" sz="1100" b="0" i="0">
                  <a:latin typeface="Cambria Math" panose="02040503050406030204" pitchFamily="18" charset="0"/>
                </a:rPr>
                <a:t>))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4</xdr:col>
      <xdr:colOff>1289050</xdr:colOff>
      <xdr:row>43</xdr:row>
      <xdr:rowOff>57150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C22EB73-43AB-477B-BD3A-AB5925755DA5}"/>
            </a:ext>
          </a:extLst>
        </xdr:cNvPr>
        <xdr:cNvSpPr txBox="1"/>
      </xdr:nvSpPr>
      <xdr:spPr>
        <a:xfrm>
          <a:off x="6045200" y="1016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4</xdr:col>
      <xdr:colOff>669925</xdr:colOff>
      <xdr:row>38</xdr:row>
      <xdr:rowOff>69850</xdr:rowOff>
    </xdr:from>
    <xdr:ext cx="2365375" cy="3438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34CB43A-F45E-45EB-B858-74D7C079E75D}"/>
                </a:ext>
              </a:extLst>
            </xdr:cNvPr>
            <xdr:cNvSpPr txBox="1"/>
          </xdr:nvSpPr>
          <xdr:spPr>
            <a:xfrm>
              <a:off x="5426075" y="8997950"/>
              <a:ext cx="2365375" cy="3438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id-ID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34CB43A-F45E-45EB-B858-74D7C079E75D}"/>
                </a:ext>
              </a:extLst>
            </xdr:cNvPr>
            <xdr:cNvSpPr txBox="1"/>
          </xdr:nvSpPr>
          <xdr:spPr>
            <a:xfrm>
              <a:off x="5426075" y="8997950"/>
              <a:ext cx="2365375" cy="3438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i="0">
                  <a:latin typeface="Cambria Math" panose="02040503050406030204" pitchFamily="18" charset="0"/>
                </a:rPr>
                <a:t>(∑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^𝑛▒〖(𝑥𝑖+(𝑥)) ̅^2 〗</a:t>
              </a:r>
              <a:r>
                <a:rPr lang="id-ID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𝑛−1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6</xdr:col>
      <xdr:colOff>349250</xdr:colOff>
      <xdr:row>47</xdr:row>
      <xdr:rowOff>19050</xdr:rowOff>
    </xdr:from>
    <xdr:ext cx="361950" cy="177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357B8-749B-4F59-99C1-1FF875C114BB}"/>
                </a:ext>
              </a:extLst>
            </xdr:cNvPr>
            <xdr:cNvSpPr txBox="1"/>
          </xdr:nvSpPr>
          <xdr:spPr>
            <a:xfrm>
              <a:off x="7651750" y="11061700"/>
              <a:ext cx="361950" cy="177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357B8-749B-4F59-99C1-1FF875C114BB}"/>
                </a:ext>
              </a:extLst>
            </xdr:cNvPr>
            <xdr:cNvSpPr txBox="1"/>
          </xdr:nvSpPr>
          <xdr:spPr>
            <a:xfrm>
              <a:off x="7651750" y="11061700"/>
              <a:ext cx="361950" cy="177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id-ID" sz="1100" b="0" i="0">
                  <a:latin typeface="Cambria Math" panose="02040503050406030204" pitchFamily="18" charset="0"/>
                </a:rPr>
                <a:t> ̅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7</xdr:col>
      <xdr:colOff>247650</xdr:colOff>
      <xdr:row>47</xdr:row>
      <xdr:rowOff>6350</xdr:rowOff>
    </xdr:from>
    <xdr:ext cx="768350" cy="1806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03327C5-39EB-4D7A-AA96-F0AEA8523F2E}"/>
                </a:ext>
              </a:extLst>
            </xdr:cNvPr>
            <xdr:cNvSpPr txBox="1"/>
          </xdr:nvSpPr>
          <xdr:spPr>
            <a:xfrm>
              <a:off x="8464550" y="10814050"/>
              <a:ext cx="768350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acc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</m:t>
                        </m:r>
                      </m:sup>
                    </m:sSup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03327C5-39EB-4D7A-AA96-F0AEA8523F2E}"/>
                </a:ext>
              </a:extLst>
            </xdr:cNvPr>
            <xdr:cNvSpPr txBox="1"/>
          </xdr:nvSpPr>
          <xdr:spPr>
            <a:xfrm>
              <a:off x="8464550" y="10814050"/>
              <a:ext cx="768350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(𝑥𝑖 −(𝑥)) ̅</a:t>
              </a:r>
              <a:r>
                <a:rPr lang="id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184150</xdr:colOff>
      <xdr:row>47</xdr:row>
      <xdr:rowOff>31750</xdr:rowOff>
    </xdr:from>
    <xdr:ext cx="622300" cy="1806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D70710-9E4C-4B2B-A217-1D698EBFE391}"/>
                </a:ext>
              </a:extLst>
            </xdr:cNvPr>
            <xdr:cNvSpPr txBox="1"/>
          </xdr:nvSpPr>
          <xdr:spPr>
            <a:xfrm>
              <a:off x="9677400" y="10839450"/>
              <a:ext cx="622300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acc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D70710-9E4C-4B2B-A217-1D698EBFE391}"/>
                </a:ext>
              </a:extLst>
            </xdr:cNvPr>
            <xdr:cNvSpPr txBox="1"/>
          </xdr:nvSpPr>
          <xdr:spPr>
            <a:xfrm>
              <a:off x="9677400" y="10839450"/>
              <a:ext cx="622300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(𝑥𝑖−(𝑥)) ̅</a:t>
              </a:r>
              <a:r>
                <a:rPr lang="id-ID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5</xdr:col>
      <xdr:colOff>454025</xdr:colOff>
      <xdr:row>98</xdr:row>
      <xdr:rowOff>50800</xdr:rowOff>
    </xdr:from>
    <xdr:ext cx="773160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5191A3-0564-40C9-990A-6EB8633BD293}"/>
                </a:ext>
              </a:extLst>
            </xdr:cNvPr>
            <xdr:cNvSpPr txBox="1"/>
          </xdr:nvSpPr>
          <xdr:spPr>
            <a:xfrm>
              <a:off x="6550025" y="22840950"/>
              <a:ext cx="77316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5191A3-0564-40C9-990A-6EB8633BD293}"/>
                </a:ext>
              </a:extLst>
            </xdr:cNvPr>
            <xdr:cNvSpPr txBox="1"/>
          </xdr:nvSpPr>
          <xdr:spPr>
            <a:xfrm>
              <a:off x="6550025" y="22840950"/>
              <a:ext cx="77316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latin typeface="Cambria Math" panose="02040503050406030204" pitchFamily="18" charset="0"/>
                </a:rPr>
                <a:t>(𝑥𝑖−〖𝑥 ̅)〗^2</a:t>
              </a:r>
              <a:r>
                <a:rPr lang="id-ID" sz="1100" b="0" i="0">
                  <a:latin typeface="Cambria Math" panose="02040503050406030204" pitchFamily="18" charset="0"/>
                </a:rPr>
                <a:t> 〗</a:t>
              </a:r>
              <a:endParaRPr lang="id-ID" sz="1100"/>
            </a:p>
          </xdr:txBody>
        </xdr:sp>
      </mc:Fallback>
    </mc:AlternateContent>
    <xdr:clientData/>
  </xdr:oneCellAnchor>
  <xdr:twoCellAnchor editAs="oneCell">
    <xdr:from>
      <xdr:col>5</xdr:col>
      <xdr:colOff>330200</xdr:colOff>
      <xdr:row>99</xdr:row>
      <xdr:rowOff>26621</xdr:rowOff>
    </xdr:from>
    <xdr:to>
      <xdr:col>6</xdr:col>
      <xdr:colOff>239618</xdr:colOff>
      <xdr:row>102</xdr:row>
      <xdr:rowOff>223090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683441-24DB-4509-89B3-F391CB593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6200" y="23051721"/>
          <a:ext cx="1115918" cy="90131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38101</xdr:colOff>
      <xdr:row>102</xdr:row>
      <xdr:rowOff>39441</xdr:rowOff>
    </xdr:from>
    <xdr:to>
      <xdr:col>6</xdr:col>
      <xdr:colOff>933451</xdr:colOff>
      <xdr:row>104</xdr:row>
      <xdr:rowOff>5883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BCDBCA-B238-47A1-864D-CF6C96AE2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5351" y="23769391"/>
          <a:ext cx="895350" cy="436342"/>
        </a:xfrm>
        <a:prstGeom prst="rect">
          <a:avLst/>
        </a:prstGeom>
      </xdr:spPr>
    </xdr:pic>
    <xdr:clientData/>
  </xdr:twoCellAnchor>
  <xdr:twoCellAnchor>
    <xdr:from>
      <xdr:col>5</xdr:col>
      <xdr:colOff>98424</xdr:colOff>
      <xdr:row>111</xdr:row>
      <xdr:rowOff>165100</xdr:rowOff>
    </xdr:from>
    <xdr:to>
      <xdr:col>11</xdr:col>
      <xdr:colOff>463550</xdr:colOff>
      <xdr:row>129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718EE7-55EB-4BEA-8B12-0D01EAFD7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41</xdr:row>
      <xdr:rowOff>88900</xdr:rowOff>
    </xdr:from>
    <xdr:ext cx="1822450" cy="800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E93AC1A-1AAD-47B1-BF0B-01ECC422A313}"/>
                </a:ext>
              </a:extLst>
            </xdr:cNvPr>
            <xdr:cNvSpPr txBox="1"/>
          </xdr:nvSpPr>
          <xdr:spPr>
            <a:xfrm>
              <a:off x="5727700" y="9721850"/>
              <a:ext cx="1822450" cy="800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11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𝑥𝑖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 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)</m:t>
                                        </m:r>
                                      </m:e>
                                    </m:acc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E93AC1A-1AAD-47B1-BF0B-01ECC422A313}"/>
                </a:ext>
              </a:extLst>
            </xdr:cNvPr>
            <xdr:cNvSpPr txBox="1"/>
          </xdr:nvSpPr>
          <xdr:spPr>
            <a:xfrm>
              <a:off x="5727700" y="9721850"/>
              <a:ext cx="1822450" cy="800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d-ID" sz="1100" i="0">
                  <a:latin typeface="Cambria Math" panose="02040503050406030204" pitchFamily="18" charset="0"/>
                </a:rPr>
                <a:t>√((∑24_(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id-ID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id-ID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(𝑥𝑖+ (𝑥)) ̅^2</a:t>
              </a:r>
              <a:r>
                <a:rPr lang="id-ID" sz="1100" b="0" i="0">
                  <a:latin typeface="Cambria Math" panose="02040503050406030204" pitchFamily="18" charset="0"/>
                </a:rPr>
                <a:t> 〗)/(</a:t>
              </a:r>
              <a:r>
                <a:rPr lang="en-US" sz="1100" b="0" i="0">
                  <a:latin typeface="Cambria Math" panose="02040503050406030204" pitchFamily="18" charset="0"/>
                </a:rPr>
                <a:t>𝑛−1</a:t>
              </a:r>
              <a:r>
                <a:rPr lang="id-ID" sz="1100" b="0" i="0">
                  <a:latin typeface="Cambria Math" panose="02040503050406030204" pitchFamily="18" charset="0"/>
                </a:rPr>
                <a:t>))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727075</xdr:colOff>
      <xdr:row>37</xdr:row>
      <xdr:rowOff>76200</xdr:rowOff>
    </xdr:from>
    <xdr:ext cx="2365375" cy="3438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DE2D3B7-5B37-48F5-8A86-4D722EA0109B}"/>
                </a:ext>
              </a:extLst>
            </xdr:cNvPr>
            <xdr:cNvSpPr txBox="1"/>
          </xdr:nvSpPr>
          <xdr:spPr>
            <a:xfrm>
              <a:off x="5483225" y="8769350"/>
              <a:ext cx="2365375" cy="3438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id-ID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DE2D3B7-5B37-48F5-8A86-4D722EA0109B}"/>
                </a:ext>
              </a:extLst>
            </xdr:cNvPr>
            <xdr:cNvSpPr txBox="1"/>
          </xdr:nvSpPr>
          <xdr:spPr>
            <a:xfrm>
              <a:off x="5483225" y="8769350"/>
              <a:ext cx="2365375" cy="3438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</a:rPr>
                <a:t>(∑24_(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id-ID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id-ID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(𝑥𝑖+(𝑥)) ̅^2</a:t>
              </a:r>
              <a:r>
                <a:rPr lang="id-ID" sz="1100" b="0" i="0">
                  <a:latin typeface="Cambria Math" panose="02040503050406030204" pitchFamily="18" charset="0"/>
                </a:rPr>
                <a:t> 〗)/(</a:t>
              </a:r>
              <a:r>
                <a:rPr lang="en-US" sz="1100" b="0" i="0">
                  <a:latin typeface="Cambria Math" panose="02040503050406030204" pitchFamily="18" charset="0"/>
                </a:rPr>
                <a:t>𝑛−1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8"/>
  <sheetViews>
    <sheetView tabSelected="1" topLeftCell="E1" workbookViewId="0">
      <selection activeCell="J4" sqref="J4"/>
    </sheetView>
  </sheetViews>
  <sheetFormatPr defaultRowHeight="14.5" x14ac:dyDescent="0.35"/>
  <cols>
    <col min="1" max="1" width="4.81640625" customWidth="1"/>
    <col min="2" max="2" width="25.36328125" customWidth="1"/>
    <col min="3" max="3" width="18.26953125" customWidth="1"/>
    <col min="4" max="4" width="19.6328125" customWidth="1"/>
    <col min="5" max="5" width="19.1796875" customWidth="1"/>
    <col min="6" max="6" width="17.26953125" customWidth="1"/>
    <col min="7" max="7" width="15.453125" customWidth="1"/>
    <col min="8" max="8" width="4.54296875" customWidth="1"/>
    <col min="9" max="9" width="17.1796875" customWidth="1"/>
    <col min="10" max="10" width="15.6328125" customWidth="1"/>
  </cols>
  <sheetData>
    <row r="1" spans="1:11" ht="18.5" x14ac:dyDescent="0.45">
      <c r="A1" s="52" t="s">
        <v>70</v>
      </c>
      <c r="B1" s="52"/>
      <c r="C1" s="52"/>
      <c r="D1" s="52"/>
      <c r="E1" s="52"/>
      <c r="F1" s="52" t="s">
        <v>83</v>
      </c>
      <c r="G1" s="52"/>
      <c r="H1" s="52"/>
      <c r="I1" s="52"/>
      <c r="J1" s="52"/>
      <c r="K1" s="12"/>
    </row>
    <row r="2" spans="1:11" ht="18.5" x14ac:dyDescent="0.45">
      <c r="A2" s="52" t="s">
        <v>71</v>
      </c>
      <c r="B2" s="52"/>
      <c r="C2" s="52"/>
      <c r="D2" s="52"/>
      <c r="E2" s="52"/>
      <c r="F2" s="36"/>
      <c r="G2" s="36"/>
      <c r="H2" s="36"/>
      <c r="I2" s="36"/>
      <c r="J2" s="36"/>
      <c r="K2" s="12"/>
    </row>
    <row r="3" spans="1:11" ht="18.5" x14ac:dyDescent="0.45">
      <c r="A3" s="12"/>
      <c r="B3" s="12"/>
      <c r="C3" s="12"/>
      <c r="D3" s="12"/>
      <c r="E3" s="12"/>
      <c r="F3" s="12" t="s">
        <v>84</v>
      </c>
      <c r="G3" s="12"/>
      <c r="H3" s="12"/>
      <c r="I3" s="12"/>
      <c r="J3" s="12"/>
      <c r="K3" s="12"/>
    </row>
    <row r="4" spans="1:11" ht="18.5" x14ac:dyDescent="0.45">
      <c r="A4" s="69" t="s">
        <v>0</v>
      </c>
      <c r="B4" s="70" t="s">
        <v>54</v>
      </c>
      <c r="C4" s="70" t="s">
        <v>1</v>
      </c>
      <c r="D4" s="69" t="s">
        <v>2</v>
      </c>
      <c r="E4" s="69" t="s">
        <v>3</v>
      </c>
      <c r="F4" s="12" t="s">
        <v>86</v>
      </c>
      <c r="G4" s="12"/>
      <c r="H4" s="12"/>
      <c r="I4" s="12"/>
      <c r="J4" s="12"/>
      <c r="K4" s="12"/>
    </row>
    <row r="5" spans="1:11" ht="18.5" x14ac:dyDescent="0.45">
      <c r="A5" s="2">
        <v>1</v>
      </c>
      <c r="B5" s="3" t="s">
        <v>4</v>
      </c>
      <c r="C5" s="2">
        <v>18081010006</v>
      </c>
      <c r="D5" s="3" t="s">
        <v>60</v>
      </c>
      <c r="E5" s="4">
        <v>100000</v>
      </c>
      <c r="F5" s="37" t="s">
        <v>85</v>
      </c>
      <c r="G5" s="41">
        <f>(E79+E80+E81+E82+E83+E84+E85+E86+E87+E88+E89+E90+E91+E92+E93+E94+E95+E96+E97+E98+E99+E100+E101+E102+E103+E104+E105+E106+E107+E108+E109+E110+E111+E112+E113+E114+E115+E116+E117+E118+E119+E120+E121+E122+E123+E124+E125+E126+E127+E128)/50</f>
        <v>223630</v>
      </c>
      <c r="H5" s="12"/>
      <c r="I5" s="12"/>
      <c r="J5" s="12"/>
      <c r="K5" s="12"/>
    </row>
    <row r="6" spans="1:11" ht="18.5" x14ac:dyDescent="0.45">
      <c r="A6" s="5">
        <v>2</v>
      </c>
      <c r="B6" s="6" t="s">
        <v>5</v>
      </c>
      <c r="C6" s="5">
        <v>18081010011</v>
      </c>
      <c r="D6" s="6" t="s">
        <v>60</v>
      </c>
      <c r="E6" s="7">
        <v>124000</v>
      </c>
      <c r="F6" s="12"/>
      <c r="G6" s="12"/>
      <c r="H6" s="12"/>
      <c r="I6" s="12"/>
      <c r="J6" s="12"/>
      <c r="K6" s="12"/>
    </row>
    <row r="7" spans="1:11" ht="18.5" x14ac:dyDescent="0.45">
      <c r="A7" s="5">
        <v>3</v>
      </c>
      <c r="B7" s="6" t="s">
        <v>6</v>
      </c>
      <c r="C7" s="5">
        <v>18081010020</v>
      </c>
      <c r="D7" s="6" t="s">
        <v>60</v>
      </c>
      <c r="E7" s="7">
        <v>150000</v>
      </c>
      <c r="F7" s="12" t="s">
        <v>87</v>
      </c>
      <c r="G7" s="12"/>
      <c r="H7" s="12"/>
      <c r="I7" s="12"/>
      <c r="J7" s="12"/>
      <c r="K7" s="12"/>
    </row>
    <row r="8" spans="1:11" ht="18.5" x14ac:dyDescent="0.45">
      <c r="A8" s="5">
        <v>4</v>
      </c>
      <c r="B8" s="6" t="s">
        <v>7</v>
      </c>
      <c r="C8" s="5">
        <v>18081010021</v>
      </c>
      <c r="D8" s="6" t="s">
        <v>56</v>
      </c>
      <c r="E8" s="7">
        <v>100000</v>
      </c>
      <c r="F8" s="69" t="s">
        <v>74</v>
      </c>
      <c r="G8" s="69" t="s">
        <v>75</v>
      </c>
      <c r="H8" s="36"/>
      <c r="I8" s="69" t="s">
        <v>74</v>
      </c>
      <c r="J8" s="69" t="s">
        <v>75</v>
      </c>
      <c r="K8" s="12"/>
    </row>
    <row r="9" spans="1:11" ht="18.5" x14ac:dyDescent="0.45">
      <c r="A9" s="5">
        <v>5</v>
      </c>
      <c r="B9" s="6" t="s">
        <v>8</v>
      </c>
      <c r="C9" s="5">
        <v>18081010013</v>
      </c>
      <c r="D9" s="6" t="s">
        <v>62</v>
      </c>
      <c r="E9" s="7">
        <v>250000</v>
      </c>
      <c r="F9" s="2">
        <v>27500</v>
      </c>
      <c r="G9" s="2">
        <v>1</v>
      </c>
      <c r="H9" s="36"/>
      <c r="I9" s="2">
        <v>250000</v>
      </c>
      <c r="J9" s="2">
        <v>3</v>
      </c>
      <c r="K9" s="12"/>
    </row>
    <row r="10" spans="1:11" ht="18.5" x14ac:dyDescent="0.45">
      <c r="A10" s="5">
        <v>6</v>
      </c>
      <c r="B10" s="6" t="s">
        <v>20</v>
      </c>
      <c r="C10" s="5">
        <v>18081010019</v>
      </c>
      <c r="D10" s="6" t="s">
        <v>56</v>
      </c>
      <c r="E10" s="7">
        <v>150000</v>
      </c>
      <c r="F10" s="5">
        <v>45000</v>
      </c>
      <c r="G10" s="5">
        <v>2</v>
      </c>
      <c r="H10" s="36"/>
      <c r="I10" s="5">
        <v>255000</v>
      </c>
      <c r="J10" s="5">
        <v>1</v>
      </c>
      <c r="K10" s="12"/>
    </row>
    <row r="11" spans="1:11" ht="18.5" x14ac:dyDescent="0.45">
      <c r="A11" s="5">
        <v>7</v>
      </c>
      <c r="B11" s="6" t="s">
        <v>9</v>
      </c>
      <c r="C11" s="5">
        <v>18081010031</v>
      </c>
      <c r="D11" s="6" t="s">
        <v>63</v>
      </c>
      <c r="E11" s="7">
        <v>275000</v>
      </c>
      <c r="F11" s="5">
        <v>50000</v>
      </c>
      <c r="G11" s="5">
        <v>3</v>
      </c>
      <c r="H11" s="36"/>
      <c r="I11" s="5">
        <v>270000</v>
      </c>
      <c r="J11" s="5">
        <v>1</v>
      </c>
      <c r="K11" s="12"/>
    </row>
    <row r="12" spans="1:11" ht="18.5" x14ac:dyDescent="0.45">
      <c r="A12" s="5">
        <v>8</v>
      </c>
      <c r="B12" s="6" t="s">
        <v>10</v>
      </c>
      <c r="C12" s="5">
        <v>18081010028</v>
      </c>
      <c r="D12" s="6" t="s">
        <v>64</v>
      </c>
      <c r="E12" s="7">
        <v>115000</v>
      </c>
      <c r="F12" s="5">
        <v>60000</v>
      </c>
      <c r="G12" s="5">
        <v>1</v>
      </c>
      <c r="H12" s="36"/>
      <c r="I12" s="5">
        <v>275000</v>
      </c>
      <c r="J12" s="5">
        <v>2</v>
      </c>
      <c r="K12" s="12"/>
    </row>
    <row r="13" spans="1:11" ht="18.5" x14ac:dyDescent="0.45">
      <c r="A13" s="5">
        <v>9</v>
      </c>
      <c r="B13" s="6" t="s">
        <v>11</v>
      </c>
      <c r="C13" s="5">
        <v>18081010014</v>
      </c>
      <c r="D13" s="6" t="s">
        <v>60</v>
      </c>
      <c r="E13" s="7">
        <v>255000</v>
      </c>
      <c r="F13" s="5">
        <v>75000</v>
      </c>
      <c r="G13" s="5">
        <v>2</v>
      </c>
      <c r="H13" s="36"/>
      <c r="I13" s="5">
        <v>300000</v>
      </c>
      <c r="J13" s="5">
        <v>1</v>
      </c>
      <c r="K13" s="12"/>
    </row>
    <row r="14" spans="1:11" ht="18.5" x14ac:dyDescent="0.45">
      <c r="A14" s="5">
        <v>10</v>
      </c>
      <c r="B14" s="6" t="s">
        <v>12</v>
      </c>
      <c r="C14" s="5">
        <v>18081010003</v>
      </c>
      <c r="D14" s="6" t="s">
        <v>65</v>
      </c>
      <c r="E14" s="7">
        <v>160000</v>
      </c>
      <c r="F14" s="5">
        <v>80000</v>
      </c>
      <c r="G14" s="5">
        <v>1</v>
      </c>
      <c r="H14" s="36"/>
      <c r="I14" s="5">
        <v>350000</v>
      </c>
      <c r="J14" s="5">
        <v>1</v>
      </c>
      <c r="K14" s="12"/>
    </row>
    <row r="15" spans="1:11" ht="18.5" x14ac:dyDescent="0.45">
      <c r="A15" s="5">
        <v>11</v>
      </c>
      <c r="B15" s="6" t="s">
        <v>21</v>
      </c>
      <c r="C15" s="5">
        <v>18081010029</v>
      </c>
      <c r="D15" s="6" t="s">
        <v>60</v>
      </c>
      <c r="E15" s="7">
        <v>350000</v>
      </c>
      <c r="F15" s="5">
        <v>100000</v>
      </c>
      <c r="G15" s="5">
        <v>8</v>
      </c>
      <c r="H15" s="36"/>
      <c r="I15" s="5">
        <v>380000</v>
      </c>
      <c r="J15" s="5">
        <v>1</v>
      </c>
      <c r="K15" s="12"/>
    </row>
    <row r="16" spans="1:11" ht="18.5" x14ac:dyDescent="0.45">
      <c r="A16" s="5">
        <v>12</v>
      </c>
      <c r="B16" s="6" t="s">
        <v>13</v>
      </c>
      <c r="C16" s="5">
        <v>18081010015</v>
      </c>
      <c r="D16" s="6" t="s">
        <v>60</v>
      </c>
      <c r="E16" s="7">
        <v>200000</v>
      </c>
      <c r="F16" s="5">
        <v>115000</v>
      </c>
      <c r="G16" s="5">
        <v>1</v>
      </c>
      <c r="H16" s="36"/>
      <c r="I16" s="5">
        <v>500000</v>
      </c>
      <c r="J16" s="5">
        <v>4</v>
      </c>
      <c r="K16" s="12"/>
    </row>
    <row r="17" spans="1:11" ht="18.5" x14ac:dyDescent="0.45">
      <c r="A17" s="5">
        <v>13</v>
      </c>
      <c r="B17" s="6" t="s">
        <v>14</v>
      </c>
      <c r="C17" s="5">
        <v>18081010039</v>
      </c>
      <c r="D17" s="6" t="s">
        <v>64</v>
      </c>
      <c r="E17" s="7">
        <v>275000</v>
      </c>
      <c r="F17" s="5">
        <v>124000</v>
      </c>
      <c r="G17" s="5">
        <v>1</v>
      </c>
      <c r="H17" s="36"/>
      <c r="I17" s="5">
        <v>550000</v>
      </c>
      <c r="J17" s="5">
        <v>1</v>
      </c>
      <c r="K17" s="12"/>
    </row>
    <row r="18" spans="1:11" ht="18.5" x14ac:dyDescent="0.45">
      <c r="A18" s="5">
        <v>14</v>
      </c>
      <c r="B18" s="6" t="s">
        <v>15</v>
      </c>
      <c r="C18" s="5">
        <v>18081010126</v>
      </c>
      <c r="D18" s="6" t="s">
        <v>58</v>
      </c>
      <c r="E18" s="7">
        <v>270000</v>
      </c>
      <c r="F18" s="5">
        <v>135000</v>
      </c>
      <c r="G18" s="5">
        <v>2</v>
      </c>
      <c r="H18" s="36"/>
      <c r="I18" s="5">
        <v>600000</v>
      </c>
      <c r="J18" s="5">
        <v>1</v>
      </c>
      <c r="K18" s="12"/>
    </row>
    <row r="19" spans="1:11" ht="18.5" x14ac:dyDescent="0.45">
      <c r="A19" s="5">
        <v>15</v>
      </c>
      <c r="B19" s="6" t="s">
        <v>16</v>
      </c>
      <c r="C19" s="5">
        <v>18081010027</v>
      </c>
      <c r="D19" s="6" t="s">
        <v>63</v>
      </c>
      <c r="E19" s="7">
        <v>135000</v>
      </c>
      <c r="F19" s="5">
        <v>150000</v>
      </c>
      <c r="G19" s="5">
        <v>5</v>
      </c>
      <c r="H19" s="36"/>
      <c r="I19" s="5">
        <v>700000</v>
      </c>
      <c r="J19" s="5">
        <v>1</v>
      </c>
      <c r="K19" s="12"/>
    </row>
    <row r="20" spans="1:11" ht="18.5" x14ac:dyDescent="0.45">
      <c r="A20" s="5">
        <v>16</v>
      </c>
      <c r="B20" s="6" t="s">
        <v>17</v>
      </c>
      <c r="C20" s="5">
        <v>18081010119</v>
      </c>
      <c r="D20" s="6" t="s">
        <v>60</v>
      </c>
      <c r="E20" s="7">
        <v>380000</v>
      </c>
      <c r="F20" s="5">
        <v>160000</v>
      </c>
      <c r="G20" s="5">
        <v>1</v>
      </c>
      <c r="H20" s="36"/>
      <c r="I20" s="9">
        <v>900000</v>
      </c>
      <c r="J20" s="9">
        <v>1</v>
      </c>
      <c r="K20" s="12"/>
    </row>
    <row r="21" spans="1:11" ht="18.5" x14ac:dyDescent="0.45">
      <c r="A21" s="5">
        <v>17</v>
      </c>
      <c r="B21" s="6" t="s">
        <v>18</v>
      </c>
      <c r="C21" s="5">
        <v>18081010131</v>
      </c>
      <c r="D21" s="6" t="s">
        <v>60</v>
      </c>
      <c r="E21" s="7">
        <v>900000</v>
      </c>
      <c r="F21" s="9">
        <v>200000</v>
      </c>
      <c r="G21" s="9">
        <v>4</v>
      </c>
      <c r="H21" s="36"/>
      <c r="I21" s="36"/>
      <c r="J21" s="36"/>
      <c r="K21" s="12"/>
    </row>
    <row r="22" spans="1:11" ht="18.5" x14ac:dyDescent="0.45">
      <c r="A22" s="5">
        <v>18</v>
      </c>
      <c r="B22" s="6" t="s">
        <v>19</v>
      </c>
      <c r="C22" s="5">
        <v>18081010061</v>
      </c>
      <c r="D22" s="6" t="s">
        <v>60</v>
      </c>
      <c r="E22" s="7">
        <v>500000</v>
      </c>
      <c r="F22" s="19" t="s">
        <v>88</v>
      </c>
      <c r="G22" s="36"/>
      <c r="H22" s="12"/>
      <c r="I22" s="12"/>
      <c r="J22" s="12"/>
      <c r="K22" s="12"/>
    </row>
    <row r="23" spans="1:11" ht="18.5" x14ac:dyDescent="0.45">
      <c r="A23" s="5">
        <v>19</v>
      </c>
      <c r="B23" s="6" t="s">
        <v>22</v>
      </c>
      <c r="C23" s="5">
        <v>18081010079</v>
      </c>
      <c r="D23" s="6" t="s">
        <v>60</v>
      </c>
      <c r="E23" s="7">
        <v>500000</v>
      </c>
      <c r="F23" s="19"/>
      <c r="G23" s="36"/>
      <c r="H23" s="12"/>
      <c r="I23" s="12"/>
      <c r="J23" s="12"/>
      <c r="K23" s="12"/>
    </row>
    <row r="24" spans="1:11" ht="18.5" x14ac:dyDescent="0.45">
      <c r="A24" s="5">
        <v>20</v>
      </c>
      <c r="B24" s="6" t="s">
        <v>23</v>
      </c>
      <c r="C24" s="5">
        <v>18081010066</v>
      </c>
      <c r="D24" s="6" t="s">
        <v>66</v>
      </c>
      <c r="E24" s="7">
        <v>50000</v>
      </c>
      <c r="F24" s="19" t="s">
        <v>89</v>
      </c>
      <c r="G24" s="36"/>
      <c r="H24" s="12"/>
      <c r="I24" s="12"/>
      <c r="J24" s="12"/>
      <c r="K24" s="12"/>
    </row>
    <row r="25" spans="1:11" ht="18.5" x14ac:dyDescent="0.45">
      <c r="A25" s="5">
        <v>21</v>
      </c>
      <c r="B25" s="6" t="s">
        <v>24</v>
      </c>
      <c r="C25" s="5">
        <v>18081010059</v>
      </c>
      <c r="D25" s="6" t="s">
        <v>60</v>
      </c>
      <c r="E25" s="7">
        <v>250000</v>
      </c>
      <c r="F25" s="19" t="s">
        <v>90</v>
      </c>
      <c r="G25" s="36"/>
      <c r="H25" s="12"/>
      <c r="I25" s="12"/>
      <c r="J25" s="12"/>
      <c r="K25" s="12"/>
    </row>
    <row r="26" spans="1:11" ht="18.5" x14ac:dyDescent="0.45">
      <c r="A26" s="5">
        <v>22</v>
      </c>
      <c r="B26" s="6" t="s">
        <v>25</v>
      </c>
      <c r="C26" s="5">
        <v>18081010068</v>
      </c>
      <c r="D26" s="6" t="s">
        <v>64</v>
      </c>
      <c r="E26" s="7">
        <v>100000</v>
      </c>
      <c r="F26" s="19" t="s">
        <v>91</v>
      </c>
      <c r="G26" s="36"/>
      <c r="H26" s="12"/>
      <c r="I26" s="12"/>
      <c r="J26" s="12"/>
      <c r="K26" s="12"/>
    </row>
    <row r="27" spans="1:11" ht="18.5" x14ac:dyDescent="0.45">
      <c r="A27" s="5">
        <v>23</v>
      </c>
      <c r="B27" s="6" t="s">
        <v>26</v>
      </c>
      <c r="C27" s="5">
        <v>18081010002</v>
      </c>
      <c r="D27" s="6" t="s">
        <v>55</v>
      </c>
      <c r="E27" s="7">
        <v>60000</v>
      </c>
      <c r="F27" s="42" t="s">
        <v>93</v>
      </c>
      <c r="G27" s="36"/>
      <c r="H27" s="12"/>
      <c r="I27" s="12"/>
      <c r="J27" s="12"/>
      <c r="K27" s="12"/>
    </row>
    <row r="28" spans="1:11" ht="18.5" x14ac:dyDescent="0.45">
      <c r="A28" s="5">
        <v>24</v>
      </c>
      <c r="B28" s="6" t="s">
        <v>27</v>
      </c>
      <c r="C28" s="5">
        <v>18081010012</v>
      </c>
      <c r="D28" s="6" t="s">
        <v>56</v>
      </c>
      <c r="E28" s="7">
        <v>100000</v>
      </c>
      <c r="F28" s="19"/>
      <c r="G28" s="36"/>
      <c r="H28" s="12"/>
      <c r="I28" s="12"/>
      <c r="J28" s="12"/>
      <c r="K28" s="12"/>
    </row>
    <row r="29" spans="1:11" ht="18.5" x14ac:dyDescent="0.45">
      <c r="A29" s="5">
        <v>29</v>
      </c>
      <c r="B29" s="6" t="s">
        <v>32</v>
      </c>
      <c r="C29" s="5">
        <v>18081010080</v>
      </c>
      <c r="D29" s="6" t="s">
        <v>56</v>
      </c>
      <c r="E29" s="7">
        <v>150000</v>
      </c>
      <c r="F29" s="42" t="s">
        <v>92</v>
      </c>
      <c r="G29" s="36"/>
      <c r="H29" s="12"/>
      <c r="I29" s="12"/>
      <c r="J29" s="12"/>
      <c r="K29" s="12"/>
    </row>
    <row r="30" spans="1:11" ht="18.5" x14ac:dyDescent="0.45">
      <c r="A30" s="5">
        <v>25</v>
      </c>
      <c r="B30" s="6" t="s">
        <v>28</v>
      </c>
      <c r="C30" s="5">
        <v>18081010038</v>
      </c>
      <c r="D30" s="6" t="s">
        <v>57</v>
      </c>
      <c r="E30" s="7">
        <v>27500</v>
      </c>
      <c r="F30" s="19" t="s">
        <v>95</v>
      </c>
      <c r="G30" s="36"/>
      <c r="H30" s="12"/>
      <c r="I30" s="12"/>
      <c r="J30" s="12"/>
      <c r="K30" s="12"/>
    </row>
    <row r="31" spans="1:11" ht="18.5" x14ac:dyDescent="0.45">
      <c r="A31" s="5">
        <v>26</v>
      </c>
      <c r="B31" s="6" t="s">
        <v>29</v>
      </c>
      <c r="C31" s="5">
        <v>18081010048</v>
      </c>
      <c r="D31" s="6" t="s">
        <v>58</v>
      </c>
      <c r="E31" s="7">
        <v>45000</v>
      </c>
      <c r="F31" s="42" t="s">
        <v>98</v>
      </c>
      <c r="G31" s="36"/>
      <c r="H31" s="12"/>
      <c r="I31" s="12"/>
      <c r="J31" s="12"/>
      <c r="K31" s="12"/>
    </row>
    <row r="32" spans="1:11" ht="18.5" x14ac:dyDescent="0.45">
      <c r="A32" s="5">
        <v>27</v>
      </c>
      <c r="B32" s="6" t="s">
        <v>30</v>
      </c>
      <c r="C32" s="5">
        <v>18081010040</v>
      </c>
      <c r="D32" s="6" t="s">
        <v>59</v>
      </c>
      <c r="E32" s="7">
        <v>45000</v>
      </c>
      <c r="F32" s="42" t="s">
        <v>96</v>
      </c>
      <c r="G32" s="36"/>
      <c r="H32" s="12"/>
      <c r="I32" s="12"/>
      <c r="J32" s="12"/>
      <c r="K32" s="12"/>
    </row>
    <row r="33" spans="1:11" ht="18.5" x14ac:dyDescent="0.45">
      <c r="A33" s="5">
        <v>28</v>
      </c>
      <c r="B33" s="6" t="s">
        <v>31</v>
      </c>
      <c r="C33" s="5">
        <v>18081010055</v>
      </c>
      <c r="D33" s="6" t="s">
        <v>60</v>
      </c>
      <c r="E33" s="7">
        <v>100000</v>
      </c>
      <c r="F33" s="42" t="s">
        <v>97</v>
      </c>
      <c r="G33" s="36"/>
      <c r="H33" s="12"/>
      <c r="I33" s="12"/>
      <c r="J33" s="12"/>
      <c r="K33" s="12"/>
    </row>
    <row r="34" spans="1:11" ht="18.5" x14ac:dyDescent="0.45">
      <c r="A34" s="5">
        <v>30</v>
      </c>
      <c r="B34" s="6" t="s">
        <v>33</v>
      </c>
      <c r="C34" s="5">
        <v>18081010099</v>
      </c>
      <c r="D34" s="6" t="s">
        <v>61</v>
      </c>
      <c r="E34" s="7">
        <v>100000</v>
      </c>
      <c r="F34" s="12"/>
      <c r="G34" s="12"/>
      <c r="H34" s="12"/>
      <c r="I34" s="12"/>
      <c r="J34" s="12"/>
      <c r="K34" s="12"/>
    </row>
    <row r="35" spans="1:11" ht="18.5" x14ac:dyDescent="0.45">
      <c r="A35" s="5">
        <v>31</v>
      </c>
      <c r="B35" s="6" t="s">
        <v>34</v>
      </c>
      <c r="C35" s="5">
        <v>18081010065</v>
      </c>
      <c r="D35" s="6" t="s">
        <v>60</v>
      </c>
      <c r="E35" s="7">
        <v>150000</v>
      </c>
      <c r="F35" s="12"/>
      <c r="G35" s="12"/>
      <c r="H35" s="12"/>
      <c r="I35" s="12"/>
      <c r="J35" s="12"/>
      <c r="K35" s="12"/>
    </row>
    <row r="36" spans="1:11" ht="18.5" x14ac:dyDescent="0.45">
      <c r="A36" s="5">
        <v>32</v>
      </c>
      <c r="B36" s="6" t="s">
        <v>35</v>
      </c>
      <c r="C36" s="5">
        <v>18081010153</v>
      </c>
      <c r="D36" s="6" t="s">
        <v>60</v>
      </c>
      <c r="E36" s="7">
        <v>100000</v>
      </c>
      <c r="F36" s="12"/>
      <c r="G36" s="12"/>
      <c r="H36" s="12"/>
      <c r="I36" s="12"/>
      <c r="J36" s="12"/>
      <c r="K36" s="12"/>
    </row>
    <row r="37" spans="1:11" ht="18.5" x14ac:dyDescent="0.45">
      <c r="A37" s="9">
        <v>33</v>
      </c>
      <c r="B37" s="10" t="s">
        <v>36</v>
      </c>
      <c r="C37" s="9">
        <v>18081010053</v>
      </c>
      <c r="D37" s="10" t="s">
        <v>60</v>
      </c>
      <c r="E37" s="11">
        <v>75000</v>
      </c>
      <c r="F37" s="12"/>
      <c r="G37" s="12"/>
      <c r="H37" s="12"/>
      <c r="I37" s="12"/>
      <c r="J37" s="12"/>
      <c r="K37" s="12"/>
    </row>
    <row r="38" spans="1:11" ht="18.5" x14ac:dyDescent="0.45">
      <c r="A38" s="2">
        <v>34</v>
      </c>
      <c r="B38" s="3" t="s">
        <v>37</v>
      </c>
      <c r="C38" s="2">
        <v>18081010064</v>
      </c>
      <c r="D38" s="3" t="s">
        <v>63</v>
      </c>
      <c r="E38" s="4">
        <v>250000</v>
      </c>
      <c r="F38" s="12" t="s">
        <v>99</v>
      </c>
      <c r="G38" s="12"/>
      <c r="H38" s="12"/>
      <c r="I38" s="12"/>
      <c r="J38" s="12"/>
      <c r="K38" s="12"/>
    </row>
    <row r="39" spans="1:11" ht="18.5" x14ac:dyDescent="0.45">
      <c r="A39" s="5">
        <v>35</v>
      </c>
      <c r="B39" s="6" t="s">
        <v>38</v>
      </c>
      <c r="C39" s="5">
        <v>18081010037</v>
      </c>
      <c r="D39" s="6" t="s">
        <v>67</v>
      </c>
      <c r="E39" s="7">
        <v>50000</v>
      </c>
      <c r="F39" s="43"/>
      <c r="G39" s="44"/>
      <c r="H39" s="44"/>
      <c r="I39" s="44"/>
      <c r="J39" s="12"/>
      <c r="K39" s="12"/>
    </row>
    <row r="40" spans="1:11" ht="18.5" x14ac:dyDescent="0.45">
      <c r="A40" s="5">
        <v>36</v>
      </c>
      <c r="B40" s="6" t="s">
        <v>39</v>
      </c>
      <c r="C40" s="5">
        <v>18081010146</v>
      </c>
      <c r="D40" s="6" t="s">
        <v>66</v>
      </c>
      <c r="E40" s="7">
        <v>50000</v>
      </c>
      <c r="F40" s="45"/>
      <c r="G40" s="44"/>
      <c r="H40" s="44"/>
      <c r="I40" s="44"/>
      <c r="J40" s="12"/>
      <c r="K40" s="12"/>
    </row>
    <row r="41" spans="1:11" ht="18.5" x14ac:dyDescent="0.45">
      <c r="A41" s="5">
        <v>37</v>
      </c>
      <c r="B41" s="6" t="s">
        <v>40</v>
      </c>
      <c r="C41" s="5">
        <v>18081010103</v>
      </c>
      <c r="D41" s="6" t="s">
        <v>60</v>
      </c>
      <c r="E41" s="7">
        <v>75000</v>
      </c>
      <c r="F41" s="45"/>
      <c r="G41" s="44"/>
      <c r="H41" s="44"/>
      <c r="I41" s="44"/>
      <c r="J41" s="12"/>
      <c r="K41" s="12"/>
    </row>
    <row r="42" spans="1:11" ht="18.5" x14ac:dyDescent="0.45">
      <c r="A42" s="5">
        <v>38</v>
      </c>
      <c r="B42" s="6" t="s">
        <v>41</v>
      </c>
      <c r="C42" s="5">
        <v>17082010011</v>
      </c>
      <c r="D42" s="6" t="s">
        <v>60</v>
      </c>
      <c r="E42" s="7">
        <v>135000</v>
      </c>
      <c r="F42" s="12" t="s">
        <v>100</v>
      </c>
      <c r="G42" s="44"/>
      <c r="H42" s="44"/>
      <c r="I42" s="44"/>
      <c r="J42" s="12"/>
      <c r="K42" s="12"/>
    </row>
    <row r="43" spans="1:11" ht="18.5" x14ac:dyDescent="0.45">
      <c r="A43" s="5">
        <v>39</v>
      </c>
      <c r="B43" s="6" t="s">
        <v>42</v>
      </c>
      <c r="C43" s="5">
        <v>17082010016</v>
      </c>
      <c r="D43" s="6" t="s">
        <v>56</v>
      </c>
      <c r="E43" s="7">
        <v>80000</v>
      </c>
      <c r="F43" s="12"/>
      <c r="G43" s="12"/>
      <c r="H43" s="12"/>
      <c r="I43" s="12"/>
      <c r="J43" s="12"/>
      <c r="K43" s="12"/>
    </row>
    <row r="44" spans="1:11" ht="18.5" x14ac:dyDescent="0.45">
      <c r="A44" s="5">
        <v>40</v>
      </c>
      <c r="B44" s="6" t="s">
        <v>43</v>
      </c>
      <c r="C44" s="5">
        <v>17082010015</v>
      </c>
      <c r="D44" s="6" t="s">
        <v>56</v>
      </c>
      <c r="E44" s="7">
        <v>200000</v>
      </c>
      <c r="F44" s="12"/>
      <c r="G44" s="12"/>
      <c r="H44" s="12"/>
      <c r="I44" s="12"/>
      <c r="J44" s="12"/>
      <c r="K44" s="12"/>
    </row>
    <row r="45" spans="1:11" ht="18.5" x14ac:dyDescent="0.45">
      <c r="A45" s="5">
        <v>41</v>
      </c>
      <c r="B45" s="6" t="s">
        <v>44</v>
      </c>
      <c r="C45" s="5">
        <v>17082010019</v>
      </c>
      <c r="D45" s="6" t="s">
        <v>60</v>
      </c>
      <c r="E45" s="7">
        <v>500000</v>
      </c>
      <c r="F45" s="12"/>
      <c r="G45" s="12"/>
      <c r="H45" s="12"/>
      <c r="I45" s="12"/>
      <c r="J45" s="12"/>
      <c r="K45" s="12"/>
    </row>
    <row r="46" spans="1:11" ht="18.5" x14ac:dyDescent="0.45">
      <c r="A46" s="5">
        <v>42</v>
      </c>
      <c r="B46" s="6" t="s">
        <v>45</v>
      </c>
      <c r="C46" s="5">
        <v>17082010001</v>
      </c>
      <c r="D46" s="6" t="s">
        <v>68</v>
      </c>
      <c r="E46" s="7">
        <v>200000</v>
      </c>
      <c r="F46" s="12"/>
      <c r="G46" s="12"/>
      <c r="H46" s="12"/>
      <c r="I46" s="12"/>
      <c r="J46" s="12"/>
      <c r="K46" s="12"/>
    </row>
    <row r="47" spans="1:11" ht="18.5" x14ac:dyDescent="0.45">
      <c r="A47" s="5">
        <v>43</v>
      </c>
      <c r="B47" s="6" t="s">
        <v>46</v>
      </c>
      <c r="C47" s="5">
        <v>17082010024</v>
      </c>
      <c r="D47" s="6" t="s">
        <v>56</v>
      </c>
      <c r="E47" s="7">
        <v>700000</v>
      </c>
      <c r="F47" s="12" t="s">
        <v>101</v>
      </c>
      <c r="G47" s="12"/>
      <c r="H47" s="12"/>
      <c r="I47" s="12"/>
      <c r="J47" s="12"/>
      <c r="K47" s="12"/>
    </row>
    <row r="48" spans="1:11" ht="18.5" x14ac:dyDescent="0.45">
      <c r="A48" s="5">
        <v>44</v>
      </c>
      <c r="B48" s="6" t="s">
        <v>47</v>
      </c>
      <c r="C48" s="5">
        <v>17082010004</v>
      </c>
      <c r="D48" s="6" t="s">
        <v>69</v>
      </c>
      <c r="E48" s="7">
        <v>600000</v>
      </c>
      <c r="F48" s="71" t="s">
        <v>102</v>
      </c>
      <c r="G48" s="72"/>
      <c r="H48" s="73"/>
      <c r="I48" s="74"/>
      <c r="J48" s="72"/>
      <c r="K48" s="12"/>
    </row>
    <row r="49" spans="1:11" ht="18.5" x14ac:dyDescent="0.45">
      <c r="A49" s="5">
        <v>45</v>
      </c>
      <c r="B49" s="6" t="s">
        <v>48</v>
      </c>
      <c r="C49" s="5">
        <v>18081010067</v>
      </c>
      <c r="D49" s="6" t="s">
        <v>56</v>
      </c>
      <c r="E49" s="7">
        <v>200000</v>
      </c>
      <c r="F49" s="27">
        <v>27500</v>
      </c>
      <c r="G49" s="27">
        <f>AVERAGE(F49:F98)</f>
        <v>223630</v>
      </c>
      <c r="H49" s="53">
        <f>F49-G49</f>
        <v>-196130</v>
      </c>
      <c r="I49" s="54"/>
      <c r="J49" s="3">
        <f>POWER(H49,2)</f>
        <v>38466976900</v>
      </c>
      <c r="K49" s="12"/>
    </row>
    <row r="50" spans="1:11" ht="18.5" x14ac:dyDescent="0.45">
      <c r="A50" s="5">
        <v>46</v>
      </c>
      <c r="B50" s="6" t="s">
        <v>49</v>
      </c>
      <c r="C50" s="5">
        <v>18081010035</v>
      </c>
      <c r="D50" s="6" t="s">
        <v>56</v>
      </c>
      <c r="E50" s="7">
        <v>100000</v>
      </c>
      <c r="F50" s="28">
        <v>45000</v>
      </c>
      <c r="G50" s="28">
        <f>AVERAGE(F49:F98)</f>
        <v>223630</v>
      </c>
      <c r="H50" s="55">
        <f>F50-G50</f>
        <v>-178630</v>
      </c>
      <c r="I50" s="56"/>
      <c r="J50" s="6">
        <f t="shared" ref="J50:J98" si="0">POWER(H50,2)</f>
        <v>31908676900</v>
      </c>
      <c r="K50" s="12"/>
    </row>
    <row r="51" spans="1:11" ht="18.5" x14ac:dyDescent="0.45">
      <c r="A51" s="5">
        <v>47</v>
      </c>
      <c r="B51" s="6" t="s">
        <v>50</v>
      </c>
      <c r="C51" s="5">
        <v>18081010007</v>
      </c>
      <c r="D51" s="6" t="s">
        <v>56</v>
      </c>
      <c r="E51" s="7">
        <v>300000</v>
      </c>
      <c r="F51" s="28">
        <v>45000</v>
      </c>
      <c r="G51" s="28">
        <f>AVERAGE(F49:F98)</f>
        <v>223630</v>
      </c>
      <c r="H51" s="55">
        <f t="shared" ref="H51:H55" si="1">F51-G51</f>
        <v>-178630</v>
      </c>
      <c r="I51" s="56"/>
      <c r="J51" s="6">
        <f t="shared" si="0"/>
        <v>31908676900</v>
      </c>
      <c r="K51" s="12"/>
    </row>
    <row r="52" spans="1:11" ht="18.5" x14ac:dyDescent="0.45">
      <c r="A52" s="5">
        <v>48</v>
      </c>
      <c r="B52" s="6" t="s">
        <v>51</v>
      </c>
      <c r="C52" s="5">
        <v>17081010092</v>
      </c>
      <c r="D52" s="6" t="s">
        <v>60</v>
      </c>
      <c r="E52" s="7">
        <v>150000</v>
      </c>
      <c r="F52" s="28">
        <v>50000</v>
      </c>
      <c r="G52" s="28">
        <f>AVERAGE(F49:F98)</f>
        <v>223630</v>
      </c>
      <c r="H52" s="55">
        <f t="shared" si="1"/>
        <v>-173630</v>
      </c>
      <c r="I52" s="56"/>
      <c r="J52" s="6">
        <f t="shared" si="0"/>
        <v>30147376900</v>
      </c>
      <c r="K52" s="12"/>
    </row>
    <row r="53" spans="1:11" ht="18.5" x14ac:dyDescent="0.45">
      <c r="A53" s="5">
        <v>49</v>
      </c>
      <c r="B53" s="6" t="s">
        <v>52</v>
      </c>
      <c r="C53" s="5">
        <v>17082010021</v>
      </c>
      <c r="D53" s="6" t="s">
        <v>56</v>
      </c>
      <c r="E53" s="7">
        <v>550000</v>
      </c>
      <c r="F53" s="28">
        <v>50000</v>
      </c>
      <c r="G53" s="28">
        <f>AVERAGE(F49:F98)</f>
        <v>223630</v>
      </c>
      <c r="H53" s="55">
        <f t="shared" si="1"/>
        <v>-173630</v>
      </c>
      <c r="I53" s="56"/>
      <c r="J53" s="6">
        <f t="shared" si="0"/>
        <v>30147376900</v>
      </c>
      <c r="K53" s="12"/>
    </row>
    <row r="54" spans="1:11" ht="18.5" x14ac:dyDescent="0.45">
      <c r="A54" s="9">
        <v>50</v>
      </c>
      <c r="B54" s="10" t="s">
        <v>53</v>
      </c>
      <c r="C54" s="9">
        <v>17082010013</v>
      </c>
      <c r="D54" s="10" t="s">
        <v>61</v>
      </c>
      <c r="E54" s="11">
        <v>500000</v>
      </c>
      <c r="F54" s="28">
        <v>50000</v>
      </c>
      <c r="G54" s="28">
        <f>AVERAGE(F49:F98)</f>
        <v>223630</v>
      </c>
      <c r="H54" s="55">
        <f t="shared" si="1"/>
        <v>-173630</v>
      </c>
      <c r="I54" s="56"/>
      <c r="J54" s="6">
        <f t="shared" si="0"/>
        <v>30147376900</v>
      </c>
      <c r="K54" s="12"/>
    </row>
    <row r="55" spans="1:11" ht="18.5" x14ac:dyDescent="0.45">
      <c r="F55" s="28">
        <v>60000</v>
      </c>
      <c r="G55" s="28">
        <f>AVERAGE(F49:F98)</f>
        <v>223630</v>
      </c>
      <c r="H55" s="55">
        <f t="shared" si="1"/>
        <v>-163630</v>
      </c>
      <c r="I55" s="56"/>
      <c r="J55" s="6">
        <f t="shared" si="0"/>
        <v>26774776900</v>
      </c>
      <c r="K55" s="12"/>
    </row>
    <row r="56" spans="1:11" ht="18.5" x14ac:dyDescent="0.45">
      <c r="F56" s="28">
        <v>75000</v>
      </c>
      <c r="G56" s="28">
        <f>AVERAGE(F49:F98)</f>
        <v>223630</v>
      </c>
      <c r="H56" s="55">
        <f t="shared" ref="H56:H98" si="2">F56-G56</f>
        <v>-148630</v>
      </c>
      <c r="I56" s="56"/>
      <c r="J56" s="6">
        <f t="shared" si="0"/>
        <v>22090876900</v>
      </c>
      <c r="K56" s="12"/>
    </row>
    <row r="57" spans="1:11" ht="18.5" x14ac:dyDescent="0.45">
      <c r="F57" s="28">
        <v>75000</v>
      </c>
      <c r="G57" s="28">
        <f>AVERAGE(F49:F98)</f>
        <v>223630</v>
      </c>
      <c r="H57" s="55">
        <f t="shared" si="2"/>
        <v>-148630</v>
      </c>
      <c r="I57" s="56"/>
      <c r="J57" s="6">
        <f t="shared" si="0"/>
        <v>22090876900</v>
      </c>
      <c r="K57" s="12"/>
    </row>
    <row r="58" spans="1:11" ht="18.5" x14ac:dyDescent="0.45">
      <c r="F58" s="28">
        <v>80000</v>
      </c>
      <c r="G58" s="28">
        <f>AVERAGE(F49:F98)</f>
        <v>223630</v>
      </c>
      <c r="H58" s="55">
        <f t="shared" si="2"/>
        <v>-143630</v>
      </c>
      <c r="I58" s="56"/>
      <c r="J58" s="6">
        <f t="shared" si="0"/>
        <v>20629576900</v>
      </c>
      <c r="K58" s="12"/>
    </row>
    <row r="59" spans="1:11" ht="18.5" x14ac:dyDescent="0.45">
      <c r="F59" s="28">
        <v>100000</v>
      </c>
      <c r="G59" s="28">
        <f>AVERAGE(F49:F98)</f>
        <v>223630</v>
      </c>
      <c r="H59" s="55">
        <f t="shared" si="2"/>
        <v>-123630</v>
      </c>
      <c r="I59" s="56"/>
      <c r="J59" s="6">
        <f t="shared" si="0"/>
        <v>15284376900</v>
      </c>
      <c r="K59" s="12"/>
    </row>
    <row r="60" spans="1:11" ht="18.5" x14ac:dyDescent="0.45">
      <c r="F60" s="28">
        <v>100000</v>
      </c>
      <c r="G60" s="28">
        <f>AVERAGE(F49:F98)</f>
        <v>223630</v>
      </c>
      <c r="H60" s="55">
        <f t="shared" si="2"/>
        <v>-123630</v>
      </c>
      <c r="I60" s="56"/>
      <c r="J60" s="6">
        <f t="shared" si="0"/>
        <v>15284376900</v>
      </c>
      <c r="K60" s="12"/>
    </row>
    <row r="61" spans="1:11" ht="18.5" x14ac:dyDescent="0.45">
      <c r="F61" s="28">
        <v>100000</v>
      </c>
      <c r="G61" s="28">
        <f>AVERAGE(F49:F98)</f>
        <v>223630</v>
      </c>
      <c r="H61" s="55">
        <f t="shared" si="2"/>
        <v>-123630</v>
      </c>
      <c r="I61" s="56"/>
      <c r="J61" s="6">
        <f t="shared" si="0"/>
        <v>15284376900</v>
      </c>
      <c r="K61" s="12"/>
    </row>
    <row r="62" spans="1:11" ht="18.5" x14ac:dyDescent="0.45">
      <c r="F62" s="28">
        <v>100000</v>
      </c>
      <c r="G62" s="28">
        <f>AVERAGE(F49:F98)</f>
        <v>223630</v>
      </c>
      <c r="H62" s="55">
        <f t="shared" si="2"/>
        <v>-123630</v>
      </c>
      <c r="I62" s="56"/>
      <c r="J62" s="6">
        <f t="shared" si="0"/>
        <v>15284376900</v>
      </c>
      <c r="K62" s="12"/>
    </row>
    <row r="63" spans="1:11" ht="18.5" x14ac:dyDescent="0.45">
      <c r="F63" s="28">
        <v>100000</v>
      </c>
      <c r="G63" s="28">
        <f>AVERAGE(F49:F98)</f>
        <v>223630</v>
      </c>
      <c r="H63" s="55">
        <f t="shared" si="2"/>
        <v>-123630</v>
      </c>
      <c r="I63" s="56"/>
      <c r="J63" s="6">
        <f t="shared" si="0"/>
        <v>15284376900</v>
      </c>
      <c r="K63" s="12"/>
    </row>
    <row r="64" spans="1:11" ht="18.5" x14ac:dyDescent="0.45">
      <c r="F64" s="28">
        <v>100000</v>
      </c>
      <c r="G64" s="28">
        <f>AVERAGE(F49:F98)</f>
        <v>223630</v>
      </c>
      <c r="H64" s="55">
        <f t="shared" si="2"/>
        <v>-123630</v>
      </c>
      <c r="I64" s="56"/>
      <c r="J64" s="6">
        <f t="shared" si="0"/>
        <v>15284376900</v>
      </c>
      <c r="K64" s="12"/>
    </row>
    <row r="65" spans="1:11" ht="18.5" x14ac:dyDescent="0.45">
      <c r="F65" s="28">
        <v>100000</v>
      </c>
      <c r="G65" s="28">
        <f>AVERAGE(F49:F98)</f>
        <v>223630</v>
      </c>
      <c r="H65" s="55">
        <f t="shared" si="2"/>
        <v>-123630</v>
      </c>
      <c r="I65" s="56"/>
      <c r="J65" s="6">
        <f t="shared" si="0"/>
        <v>15284376900</v>
      </c>
      <c r="K65" s="12"/>
    </row>
    <row r="66" spans="1:11" ht="18.5" x14ac:dyDescent="0.45">
      <c r="F66" s="28">
        <v>100000</v>
      </c>
      <c r="G66" s="28">
        <f>AVERAGE(F49:F98)</f>
        <v>223630</v>
      </c>
      <c r="H66" s="55">
        <f t="shared" si="2"/>
        <v>-123630</v>
      </c>
      <c r="I66" s="56"/>
      <c r="J66" s="6">
        <f t="shared" si="0"/>
        <v>15284376900</v>
      </c>
      <c r="K66" s="12"/>
    </row>
    <row r="67" spans="1:11" ht="18.5" x14ac:dyDescent="0.45">
      <c r="F67" s="28">
        <v>115000</v>
      </c>
      <c r="G67" s="28">
        <f>AVERAGE(F49:F98)</f>
        <v>223630</v>
      </c>
      <c r="H67" s="55">
        <f t="shared" si="2"/>
        <v>-108630</v>
      </c>
      <c r="I67" s="56"/>
      <c r="J67" s="6">
        <f t="shared" si="0"/>
        <v>11800476900</v>
      </c>
      <c r="K67" s="12"/>
    </row>
    <row r="68" spans="1:11" ht="18.5" x14ac:dyDescent="0.45">
      <c r="F68" s="28">
        <v>124000</v>
      </c>
      <c r="G68" s="28">
        <f>AVERAGE(F49:F98)</f>
        <v>223630</v>
      </c>
      <c r="H68" s="55">
        <f t="shared" si="2"/>
        <v>-99630</v>
      </c>
      <c r="I68" s="56"/>
      <c r="J68" s="6">
        <f t="shared" si="0"/>
        <v>9926136900</v>
      </c>
      <c r="K68" s="12"/>
    </row>
    <row r="69" spans="1:11" ht="18.5" x14ac:dyDescent="0.45">
      <c r="F69" s="28">
        <v>135000</v>
      </c>
      <c r="G69" s="28">
        <f>AVERAGE(F49:F98)</f>
        <v>223630</v>
      </c>
      <c r="H69" s="55">
        <f t="shared" si="2"/>
        <v>-88630</v>
      </c>
      <c r="I69" s="56"/>
      <c r="J69" s="6">
        <f t="shared" si="0"/>
        <v>7855276900</v>
      </c>
      <c r="K69" s="12"/>
    </row>
    <row r="70" spans="1:11" ht="18.5" x14ac:dyDescent="0.45">
      <c r="F70" s="28">
        <v>135000</v>
      </c>
      <c r="G70" s="28">
        <f>AVERAGE(F49:F98)</f>
        <v>223630</v>
      </c>
      <c r="H70" s="55">
        <f t="shared" si="2"/>
        <v>-88630</v>
      </c>
      <c r="I70" s="56"/>
      <c r="J70" s="6">
        <f t="shared" si="0"/>
        <v>7855276900</v>
      </c>
      <c r="K70" s="12"/>
    </row>
    <row r="71" spans="1:11" ht="18.5" x14ac:dyDescent="0.45">
      <c r="F71" s="28">
        <v>150000</v>
      </c>
      <c r="G71" s="28">
        <f>AVERAGE(F49:F98)</f>
        <v>223630</v>
      </c>
      <c r="H71" s="55">
        <f t="shared" si="2"/>
        <v>-73630</v>
      </c>
      <c r="I71" s="56"/>
      <c r="J71" s="6">
        <f t="shared" si="0"/>
        <v>5421376900</v>
      </c>
      <c r="K71" s="12"/>
    </row>
    <row r="72" spans="1:11" ht="18.5" x14ac:dyDescent="0.45">
      <c r="F72" s="28">
        <v>150000</v>
      </c>
      <c r="G72" s="28">
        <f>AVERAGE(F49:F98)</f>
        <v>223630</v>
      </c>
      <c r="H72" s="55">
        <f t="shared" si="2"/>
        <v>-73630</v>
      </c>
      <c r="I72" s="56"/>
      <c r="J72" s="6">
        <f t="shared" si="0"/>
        <v>5421376900</v>
      </c>
      <c r="K72" s="12"/>
    </row>
    <row r="73" spans="1:11" ht="18.5" x14ac:dyDescent="0.45">
      <c r="F73" s="28">
        <v>150000</v>
      </c>
      <c r="G73" s="28">
        <f>AVERAGE(F49:F98)</f>
        <v>223630</v>
      </c>
      <c r="H73" s="55">
        <f t="shared" si="2"/>
        <v>-73630</v>
      </c>
      <c r="I73" s="56"/>
      <c r="J73" s="6">
        <f t="shared" si="0"/>
        <v>5421376900</v>
      </c>
      <c r="K73" s="12"/>
    </row>
    <row r="74" spans="1:11" ht="18.5" x14ac:dyDescent="0.45">
      <c r="F74" s="29">
        <v>150000</v>
      </c>
      <c r="G74" s="29">
        <f>AVERAGE(F49:F98)</f>
        <v>223630</v>
      </c>
      <c r="H74" s="66">
        <f t="shared" si="2"/>
        <v>-73630</v>
      </c>
      <c r="I74" s="67"/>
      <c r="J74" s="10">
        <f t="shared" si="0"/>
        <v>5421376900</v>
      </c>
      <c r="K74" s="12"/>
    </row>
    <row r="75" spans="1:11" ht="18.5" x14ac:dyDescent="0.45">
      <c r="A75" s="52" t="s">
        <v>72</v>
      </c>
      <c r="B75" s="52"/>
      <c r="C75" s="52"/>
      <c r="D75" s="52"/>
      <c r="E75" s="52"/>
      <c r="F75" s="27">
        <v>150000</v>
      </c>
      <c r="G75" s="27">
        <f>AVERAGE(F49:F98)</f>
        <v>223630</v>
      </c>
      <c r="H75" s="53">
        <f t="shared" si="2"/>
        <v>-73630</v>
      </c>
      <c r="I75" s="54"/>
      <c r="J75" s="3">
        <f t="shared" si="0"/>
        <v>5421376900</v>
      </c>
      <c r="K75" s="12"/>
    </row>
    <row r="76" spans="1:11" ht="18.5" x14ac:dyDescent="0.45">
      <c r="A76" s="52" t="s">
        <v>73</v>
      </c>
      <c r="B76" s="52"/>
      <c r="C76" s="52"/>
      <c r="D76" s="52"/>
      <c r="E76" s="52"/>
      <c r="F76" s="28">
        <v>160000</v>
      </c>
      <c r="G76" s="28">
        <f>AVERAGE(F49:F98)</f>
        <v>223630</v>
      </c>
      <c r="H76" s="55">
        <f t="shared" si="2"/>
        <v>-63630</v>
      </c>
      <c r="I76" s="56"/>
      <c r="J76" s="6">
        <f t="shared" si="0"/>
        <v>4048776900</v>
      </c>
      <c r="K76" s="12"/>
    </row>
    <row r="77" spans="1:11" ht="18.5" x14ac:dyDescent="0.45">
      <c r="A77" s="12"/>
      <c r="B77" s="12"/>
      <c r="C77" s="12"/>
      <c r="D77" s="12"/>
      <c r="E77" s="12"/>
      <c r="F77" s="28">
        <v>200000</v>
      </c>
      <c r="G77" s="28">
        <f>AVERAGE(F49:F98)</f>
        <v>223630</v>
      </c>
      <c r="H77" s="55">
        <f t="shared" si="2"/>
        <v>-23630</v>
      </c>
      <c r="I77" s="56"/>
      <c r="J77" s="6">
        <f t="shared" si="0"/>
        <v>558376900</v>
      </c>
      <c r="K77" s="12"/>
    </row>
    <row r="78" spans="1:11" ht="18.5" x14ac:dyDescent="0.45">
      <c r="A78" s="69" t="s">
        <v>0</v>
      </c>
      <c r="B78" s="70" t="s">
        <v>54</v>
      </c>
      <c r="C78" s="70" t="s">
        <v>1</v>
      </c>
      <c r="D78" s="69" t="s">
        <v>2</v>
      </c>
      <c r="E78" s="69" t="s">
        <v>3</v>
      </c>
      <c r="F78" s="28">
        <v>200000</v>
      </c>
      <c r="G78" s="28">
        <f>AVERAGE(F49:F98)</f>
        <v>223630</v>
      </c>
      <c r="H78" s="55">
        <f t="shared" si="2"/>
        <v>-23630</v>
      </c>
      <c r="I78" s="56"/>
      <c r="J78" s="6">
        <f t="shared" si="0"/>
        <v>558376900</v>
      </c>
      <c r="K78" s="12"/>
    </row>
    <row r="79" spans="1:11" ht="18.5" x14ac:dyDescent="0.45">
      <c r="A79" s="2">
        <v>1</v>
      </c>
      <c r="B79" s="3" t="s">
        <v>28</v>
      </c>
      <c r="C79" s="2">
        <v>18081010038</v>
      </c>
      <c r="D79" s="14" t="s">
        <v>57</v>
      </c>
      <c r="E79" s="27">
        <v>27500</v>
      </c>
      <c r="F79" s="28">
        <v>200000</v>
      </c>
      <c r="G79" s="28">
        <f>AVERAGE(F49:F98)</f>
        <v>223630</v>
      </c>
      <c r="H79" s="55">
        <f t="shared" si="2"/>
        <v>-23630</v>
      </c>
      <c r="I79" s="56"/>
      <c r="J79" s="6">
        <f t="shared" si="0"/>
        <v>558376900</v>
      </c>
      <c r="K79" s="12"/>
    </row>
    <row r="80" spans="1:11" ht="18.5" x14ac:dyDescent="0.45">
      <c r="A80" s="5">
        <v>2</v>
      </c>
      <c r="B80" s="6" t="s">
        <v>29</v>
      </c>
      <c r="C80" s="5">
        <v>18081010048</v>
      </c>
      <c r="D80" s="8" t="s">
        <v>58</v>
      </c>
      <c r="E80" s="28">
        <v>45000</v>
      </c>
      <c r="F80" s="28">
        <v>200000</v>
      </c>
      <c r="G80" s="28">
        <f>AVERAGE(F49:F98)</f>
        <v>223630</v>
      </c>
      <c r="H80" s="55">
        <f t="shared" si="2"/>
        <v>-23630</v>
      </c>
      <c r="I80" s="56"/>
      <c r="J80" s="6">
        <f t="shared" si="0"/>
        <v>558376900</v>
      </c>
      <c r="K80" s="12"/>
    </row>
    <row r="81" spans="1:11" ht="18.5" x14ac:dyDescent="0.45">
      <c r="A81" s="5">
        <v>3</v>
      </c>
      <c r="B81" s="6" t="s">
        <v>30</v>
      </c>
      <c r="C81" s="5">
        <v>18081010040</v>
      </c>
      <c r="D81" s="8" t="s">
        <v>59</v>
      </c>
      <c r="E81" s="28">
        <v>45000</v>
      </c>
      <c r="F81" s="28">
        <v>250000</v>
      </c>
      <c r="G81" s="28">
        <f>AVERAGE(F49:F98)</f>
        <v>223630</v>
      </c>
      <c r="H81" s="55">
        <f t="shared" si="2"/>
        <v>26370</v>
      </c>
      <c r="I81" s="56"/>
      <c r="J81" s="6">
        <f t="shared" si="0"/>
        <v>695376900</v>
      </c>
      <c r="K81" s="12"/>
    </row>
    <row r="82" spans="1:11" ht="18.5" x14ac:dyDescent="0.45">
      <c r="A82" s="5">
        <v>4</v>
      </c>
      <c r="B82" s="6" t="s">
        <v>23</v>
      </c>
      <c r="C82" s="5">
        <v>18081010066</v>
      </c>
      <c r="D82" s="8" t="s">
        <v>66</v>
      </c>
      <c r="E82" s="28">
        <v>50000</v>
      </c>
      <c r="F82" s="28">
        <v>250000</v>
      </c>
      <c r="G82" s="28">
        <f>AVERAGE(F49:F98)</f>
        <v>223630</v>
      </c>
      <c r="H82" s="55">
        <f t="shared" si="2"/>
        <v>26370</v>
      </c>
      <c r="I82" s="56"/>
      <c r="J82" s="6">
        <f t="shared" si="0"/>
        <v>695376900</v>
      </c>
      <c r="K82" s="12"/>
    </row>
    <row r="83" spans="1:11" ht="18.5" x14ac:dyDescent="0.45">
      <c r="A83" s="5">
        <v>5</v>
      </c>
      <c r="B83" s="6" t="s">
        <v>38</v>
      </c>
      <c r="C83" s="5">
        <v>18081010037</v>
      </c>
      <c r="D83" s="8" t="s">
        <v>67</v>
      </c>
      <c r="E83" s="28">
        <v>50000</v>
      </c>
      <c r="F83" s="28">
        <v>250000</v>
      </c>
      <c r="G83" s="28">
        <f>AVERAGE(F49:F98)</f>
        <v>223630</v>
      </c>
      <c r="H83" s="55">
        <f t="shared" si="2"/>
        <v>26370</v>
      </c>
      <c r="I83" s="56"/>
      <c r="J83" s="6">
        <f t="shared" si="0"/>
        <v>695376900</v>
      </c>
      <c r="K83" s="12"/>
    </row>
    <row r="84" spans="1:11" ht="18.5" x14ac:dyDescent="0.45">
      <c r="A84" s="5">
        <v>6</v>
      </c>
      <c r="B84" s="6" t="s">
        <v>39</v>
      </c>
      <c r="C84" s="5">
        <v>18081010146</v>
      </c>
      <c r="D84" s="8" t="s">
        <v>66</v>
      </c>
      <c r="E84" s="28">
        <v>50000</v>
      </c>
      <c r="F84" s="28">
        <v>255000</v>
      </c>
      <c r="G84" s="28">
        <f>AVERAGE(F49:F98)</f>
        <v>223630</v>
      </c>
      <c r="H84" s="55">
        <f t="shared" si="2"/>
        <v>31370</v>
      </c>
      <c r="I84" s="56"/>
      <c r="J84" s="6">
        <f t="shared" si="0"/>
        <v>984076900</v>
      </c>
      <c r="K84" s="12"/>
    </row>
    <row r="85" spans="1:11" ht="18.5" x14ac:dyDescent="0.45">
      <c r="A85" s="5">
        <v>7</v>
      </c>
      <c r="B85" s="6" t="s">
        <v>26</v>
      </c>
      <c r="C85" s="5">
        <v>18081010002</v>
      </c>
      <c r="D85" s="8" t="s">
        <v>55</v>
      </c>
      <c r="E85" s="28">
        <v>60000</v>
      </c>
      <c r="F85" s="28">
        <v>270000</v>
      </c>
      <c r="G85" s="28">
        <f>AVERAGE(F49:F98)</f>
        <v>223630</v>
      </c>
      <c r="H85" s="55">
        <f t="shared" si="2"/>
        <v>46370</v>
      </c>
      <c r="I85" s="56"/>
      <c r="J85" s="6">
        <f t="shared" si="0"/>
        <v>2150176900</v>
      </c>
      <c r="K85" s="12"/>
    </row>
    <row r="86" spans="1:11" ht="18.5" x14ac:dyDescent="0.45">
      <c r="A86" s="5">
        <v>8</v>
      </c>
      <c r="B86" s="6" t="s">
        <v>36</v>
      </c>
      <c r="C86" s="5">
        <v>18081010053</v>
      </c>
      <c r="D86" s="8" t="s">
        <v>60</v>
      </c>
      <c r="E86" s="28">
        <v>75000</v>
      </c>
      <c r="F86" s="28">
        <v>275000</v>
      </c>
      <c r="G86" s="28">
        <f>AVERAGE(F49:F98)</f>
        <v>223630</v>
      </c>
      <c r="H86" s="55">
        <f t="shared" si="2"/>
        <v>51370</v>
      </c>
      <c r="I86" s="56"/>
      <c r="J86" s="6">
        <f t="shared" si="0"/>
        <v>2638876900</v>
      </c>
      <c r="K86" s="12"/>
    </row>
    <row r="87" spans="1:11" ht="18.5" x14ac:dyDescent="0.45">
      <c r="A87" s="5">
        <v>9</v>
      </c>
      <c r="B87" s="6" t="s">
        <v>40</v>
      </c>
      <c r="C87" s="5">
        <v>18081010103</v>
      </c>
      <c r="D87" s="8" t="s">
        <v>60</v>
      </c>
      <c r="E87" s="28">
        <v>75000</v>
      </c>
      <c r="F87" s="28">
        <v>275000</v>
      </c>
      <c r="G87" s="28">
        <f>AVERAGE(F49:F98)</f>
        <v>223630</v>
      </c>
      <c r="H87" s="55">
        <f t="shared" si="2"/>
        <v>51370</v>
      </c>
      <c r="I87" s="56"/>
      <c r="J87" s="6">
        <f t="shared" si="0"/>
        <v>2638876900</v>
      </c>
      <c r="K87" s="12"/>
    </row>
    <row r="88" spans="1:11" ht="18.5" x14ac:dyDescent="0.45">
      <c r="A88" s="5">
        <v>10</v>
      </c>
      <c r="B88" s="6" t="s">
        <v>42</v>
      </c>
      <c r="C88" s="5">
        <v>17082010016</v>
      </c>
      <c r="D88" s="8" t="s">
        <v>56</v>
      </c>
      <c r="E88" s="28">
        <v>80000</v>
      </c>
      <c r="F88" s="28">
        <v>300000</v>
      </c>
      <c r="G88" s="28">
        <f>AVERAGE(F49:F98)</f>
        <v>223630</v>
      </c>
      <c r="H88" s="55">
        <f t="shared" si="2"/>
        <v>76370</v>
      </c>
      <c r="I88" s="56"/>
      <c r="J88" s="6">
        <f t="shared" si="0"/>
        <v>5832376900</v>
      </c>
      <c r="K88" s="12"/>
    </row>
    <row r="89" spans="1:11" ht="18.5" x14ac:dyDescent="0.45">
      <c r="A89" s="5">
        <v>11</v>
      </c>
      <c r="B89" s="6" t="s">
        <v>4</v>
      </c>
      <c r="C89" s="5">
        <v>18081010006</v>
      </c>
      <c r="D89" s="8" t="s">
        <v>60</v>
      </c>
      <c r="E89" s="28">
        <v>100000</v>
      </c>
      <c r="F89" s="28">
        <v>350000</v>
      </c>
      <c r="G89" s="28">
        <f>AVERAGE(F49:F98)</f>
        <v>223630</v>
      </c>
      <c r="H89" s="55">
        <f t="shared" si="2"/>
        <v>126370</v>
      </c>
      <c r="I89" s="56"/>
      <c r="J89" s="6">
        <f t="shared" si="0"/>
        <v>15969376900</v>
      </c>
      <c r="K89" s="12"/>
    </row>
    <row r="90" spans="1:11" ht="18.5" x14ac:dyDescent="0.45">
      <c r="A90" s="5">
        <v>12</v>
      </c>
      <c r="B90" s="6" t="s">
        <v>7</v>
      </c>
      <c r="C90" s="5">
        <v>18081010021</v>
      </c>
      <c r="D90" s="8" t="s">
        <v>56</v>
      </c>
      <c r="E90" s="28">
        <v>100000</v>
      </c>
      <c r="F90" s="28">
        <v>380000</v>
      </c>
      <c r="G90" s="28">
        <f>AVERAGE(F49:F98)</f>
        <v>223630</v>
      </c>
      <c r="H90" s="55">
        <f t="shared" si="2"/>
        <v>156370</v>
      </c>
      <c r="I90" s="56"/>
      <c r="J90" s="6">
        <f t="shared" si="0"/>
        <v>24451576900</v>
      </c>
      <c r="K90" s="12"/>
    </row>
    <row r="91" spans="1:11" ht="18.5" x14ac:dyDescent="0.45">
      <c r="A91" s="5">
        <v>13</v>
      </c>
      <c r="B91" s="6" t="s">
        <v>25</v>
      </c>
      <c r="C91" s="5">
        <v>18081010068</v>
      </c>
      <c r="D91" s="8" t="s">
        <v>64</v>
      </c>
      <c r="E91" s="28">
        <v>100000</v>
      </c>
      <c r="F91" s="28">
        <v>500000</v>
      </c>
      <c r="G91" s="28">
        <f>AVERAGE(F49:F98)</f>
        <v>223630</v>
      </c>
      <c r="H91" s="55">
        <f t="shared" si="2"/>
        <v>276370</v>
      </c>
      <c r="I91" s="56"/>
      <c r="J91" s="6">
        <f t="shared" si="0"/>
        <v>76380376900</v>
      </c>
      <c r="K91" s="12"/>
    </row>
    <row r="92" spans="1:11" ht="18.5" x14ac:dyDescent="0.45">
      <c r="A92" s="5">
        <v>14</v>
      </c>
      <c r="B92" s="6" t="s">
        <v>27</v>
      </c>
      <c r="C92" s="5">
        <v>18081010012</v>
      </c>
      <c r="D92" s="8" t="s">
        <v>56</v>
      </c>
      <c r="E92" s="28">
        <v>100000</v>
      </c>
      <c r="F92" s="28">
        <v>500000</v>
      </c>
      <c r="G92" s="28">
        <f>AVERAGE(F49:F98)</f>
        <v>223630</v>
      </c>
      <c r="H92" s="55">
        <f t="shared" si="2"/>
        <v>276370</v>
      </c>
      <c r="I92" s="56"/>
      <c r="J92" s="6">
        <f t="shared" si="0"/>
        <v>76380376900</v>
      </c>
      <c r="K92" s="12"/>
    </row>
    <row r="93" spans="1:11" ht="18.5" x14ac:dyDescent="0.45">
      <c r="A93" s="5">
        <v>15</v>
      </c>
      <c r="B93" s="6" t="s">
        <v>31</v>
      </c>
      <c r="C93" s="5">
        <v>18081010055</v>
      </c>
      <c r="D93" s="8" t="s">
        <v>60</v>
      </c>
      <c r="E93" s="28">
        <v>100000</v>
      </c>
      <c r="F93" s="28">
        <v>500000</v>
      </c>
      <c r="G93" s="28">
        <f>AVERAGE(F49:F98)</f>
        <v>223630</v>
      </c>
      <c r="H93" s="55">
        <f t="shared" si="2"/>
        <v>276370</v>
      </c>
      <c r="I93" s="56"/>
      <c r="J93" s="6">
        <f t="shared" si="0"/>
        <v>76380376900</v>
      </c>
      <c r="K93" s="12"/>
    </row>
    <row r="94" spans="1:11" ht="18.5" x14ac:dyDescent="0.45">
      <c r="A94" s="5">
        <v>16</v>
      </c>
      <c r="B94" s="6" t="s">
        <v>33</v>
      </c>
      <c r="C94" s="5">
        <v>18081010099</v>
      </c>
      <c r="D94" s="8" t="s">
        <v>61</v>
      </c>
      <c r="E94" s="28">
        <v>100000</v>
      </c>
      <c r="F94" s="28">
        <v>500000</v>
      </c>
      <c r="G94" s="28">
        <f>AVERAGE(F49:F98)</f>
        <v>223630</v>
      </c>
      <c r="H94" s="55">
        <f t="shared" si="2"/>
        <v>276370</v>
      </c>
      <c r="I94" s="56"/>
      <c r="J94" s="6">
        <f t="shared" si="0"/>
        <v>76380376900</v>
      </c>
      <c r="K94" s="12"/>
    </row>
    <row r="95" spans="1:11" ht="18.5" x14ac:dyDescent="0.45">
      <c r="A95" s="5">
        <v>17</v>
      </c>
      <c r="B95" s="6" t="s">
        <v>35</v>
      </c>
      <c r="C95" s="5">
        <v>18081010153</v>
      </c>
      <c r="D95" s="8" t="s">
        <v>60</v>
      </c>
      <c r="E95" s="28">
        <v>100000</v>
      </c>
      <c r="F95" s="28">
        <v>550000</v>
      </c>
      <c r="G95" s="28">
        <f>AVERAGE(F49:F98)</f>
        <v>223630</v>
      </c>
      <c r="H95" s="55">
        <f t="shared" si="2"/>
        <v>326370</v>
      </c>
      <c r="I95" s="56"/>
      <c r="J95" s="6">
        <f t="shared" si="0"/>
        <v>106517376900</v>
      </c>
      <c r="K95" s="12"/>
    </row>
    <row r="96" spans="1:11" ht="18.5" x14ac:dyDescent="0.45">
      <c r="A96" s="5">
        <v>18</v>
      </c>
      <c r="B96" s="6" t="s">
        <v>49</v>
      </c>
      <c r="C96" s="5">
        <v>18081010035</v>
      </c>
      <c r="D96" s="8" t="s">
        <v>56</v>
      </c>
      <c r="E96" s="28">
        <v>100000</v>
      </c>
      <c r="F96" s="28">
        <v>600000</v>
      </c>
      <c r="G96" s="28">
        <f>AVERAGE(F49:F98)</f>
        <v>223630</v>
      </c>
      <c r="H96" s="55">
        <f t="shared" si="2"/>
        <v>376370</v>
      </c>
      <c r="I96" s="56"/>
      <c r="J96" s="6">
        <f t="shared" si="0"/>
        <v>141654376900</v>
      </c>
      <c r="K96" s="12"/>
    </row>
    <row r="97" spans="1:11" ht="18.5" x14ac:dyDescent="0.45">
      <c r="A97" s="5">
        <v>19</v>
      </c>
      <c r="B97" s="6" t="s">
        <v>10</v>
      </c>
      <c r="C97" s="5">
        <v>18081010028</v>
      </c>
      <c r="D97" s="8" t="s">
        <v>64</v>
      </c>
      <c r="E97" s="28">
        <v>115000</v>
      </c>
      <c r="F97" s="28">
        <v>700000</v>
      </c>
      <c r="G97" s="28">
        <f>AVERAGE(F49:F98)</f>
        <v>223630</v>
      </c>
      <c r="H97" s="55">
        <f t="shared" si="2"/>
        <v>476370</v>
      </c>
      <c r="I97" s="56"/>
      <c r="J97" s="6">
        <f t="shared" si="0"/>
        <v>226928376900</v>
      </c>
      <c r="K97" s="12"/>
    </row>
    <row r="98" spans="1:11" ht="18.5" x14ac:dyDescent="0.45">
      <c r="A98" s="5">
        <v>20</v>
      </c>
      <c r="B98" s="6" t="s">
        <v>5</v>
      </c>
      <c r="C98" s="5">
        <v>18081010011</v>
      </c>
      <c r="D98" s="8" t="s">
        <v>60</v>
      </c>
      <c r="E98" s="28">
        <v>124000</v>
      </c>
      <c r="F98" s="29">
        <v>900000</v>
      </c>
      <c r="G98" s="29">
        <f>AVERAGE(F49:F98)</f>
        <v>223630</v>
      </c>
      <c r="H98" s="66">
        <f t="shared" si="2"/>
        <v>676370</v>
      </c>
      <c r="I98" s="67"/>
      <c r="J98" s="10">
        <f t="shared" si="0"/>
        <v>457476376900</v>
      </c>
      <c r="K98" s="12"/>
    </row>
    <row r="99" spans="1:11" ht="18.5" x14ac:dyDescent="0.45">
      <c r="A99" s="5">
        <v>21</v>
      </c>
      <c r="B99" s="6" t="s">
        <v>16</v>
      </c>
      <c r="C99" s="5">
        <v>18081010027</v>
      </c>
      <c r="D99" s="8" t="s">
        <v>63</v>
      </c>
      <c r="E99" s="28">
        <v>135000</v>
      </c>
      <c r="F99" s="48" t="s">
        <v>103</v>
      </c>
      <c r="G99" s="46"/>
      <c r="H99" s="46"/>
      <c r="I99" s="39"/>
      <c r="J99" s="50">
        <f>SUM(J49:J98)</f>
        <v>1772263405000</v>
      </c>
      <c r="K99" s="12"/>
    </row>
    <row r="100" spans="1:11" ht="18.5" x14ac:dyDescent="0.45">
      <c r="A100" s="5">
        <v>22</v>
      </c>
      <c r="B100" s="6" t="s">
        <v>41</v>
      </c>
      <c r="C100" s="5">
        <v>17082010011</v>
      </c>
      <c r="D100" s="8" t="s">
        <v>60</v>
      </c>
      <c r="E100" s="28">
        <v>135000</v>
      </c>
      <c r="F100" s="49"/>
      <c r="G100" s="40"/>
      <c r="H100" s="40"/>
      <c r="I100" s="38"/>
      <c r="J100" s="51"/>
      <c r="K100" s="12"/>
    </row>
    <row r="101" spans="1:11" ht="18.5" x14ac:dyDescent="0.45">
      <c r="A101" s="5">
        <v>23</v>
      </c>
      <c r="B101" s="6" t="s">
        <v>6</v>
      </c>
      <c r="C101" s="5">
        <v>18081010020</v>
      </c>
      <c r="D101" s="8" t="s">
        <v>60</v>
      </c>
      <c r="E101" s="28">
        <v>150000</v>
      </c>
      <c r="F101" s="48" t="s">
        <v>104</v>
      </c>
      <c r="G101" s="46"/>
      <c r="H101" s="46"/>
      <c r="I101" s="39"/>
      <c r="J101" s="50">
        <f>(J99)/(50-1)</f>
        <v>36168640918.367348</v>
      </c>
      <c r="K101" s="12"/>
    </row>
    <row r="102" spans="1:11" ht="18.5" x14ac:dyDescent="0.45">
      <c r="A102" s="5">
        <v>24</v>
      </c>
      <c r="B102" s="6" t="s">
        <v>20</v>
      </c>
      <c r="C102" s="5">
        <v>18081010019</v>
      </c>
      <c r="D102" s="8" t="s">
        <v>56</v>
      </c>
      <c r="E102" s="28">
        <v>150000</v>
      </c>
      <c r="F102" s="49"/>
      <c r="G102" s="40"/>
      <c r="H102" s="40"/>
      <c r="I102" s="38"/>
      <c r="J102" s="51"/>
      <c r="K102" s="12"/>
    </row>
    <row r="103" spans="1:11" ht="18.5" x14ac:dyDescent="0.45">
      <c r="A103" s="5">
        <v>25</v>
      </c>
      <c r="B103" s="6" t="s">
        <v>32</v>
      </c>
      <c r="C103" s="5">
        <v>18081010080</v>
      </c>
      <c r="D103" s="8" t="s">
        <v>56</v>
      </c>
      <c r="E103" s="28">
        <v>150000</v>
      </c>
      <c r="F103" s="48" t="s">
        <v>105</v>
      </c>
      <c r="G103" s="46"/>
      <c r="H103" s="46"/>
      <c r="I103" s="39"/>
      <c r="J103" s="50">
        <f>SQRT(J101)</f>
        <v>190180.54821239566</v>
      </c>
      <c r="K103" s="12"/>
    </row>
    <row r="104" spans="1:11" ht="18.5" x14ac:dyDescent="0.45">
      <c r="A104" s="5">
        <v>26</v>
      </c>
      <c r="B104" s="6" t="s">
        <v>34</v>
      </c>
      <c r="C104" s="5">
        <v>18081010065</v>
      </c>
      <c r="D104" s="8" t="s">
        <v>60</v>
      </c>
      <c r="E104" s="28">
        <v>150000</v>
      </c>
      <c r="F104" s="49"/>
      <c r="G104" s="40"/>
      <c r="H104" s="40"/>
      <c r="I104" s="38"/>
      <c r="J104" s="51"/>
      <c r="K104" s="12"/>
    </row>
    <row r="105" spans="1:11" ht="18.5" x14ac:dyDescent="0.45">
      <c r="A105" s="5">
        <v>27</v>
      </c>
      <c r="B105" s="6" t="s">
        <v>51</v>
      </c>
      <c r="C105" s="5">
        <v>17081010092</v>
      </c>
      <c r="D105" s="8" t="s">
        <v>60</v>
      </c>
      <c r="E105" s="28">
        <v>150000</v>
      </c>
      <c r="F105" s="12"/>
      <c r="G105" s="19"/>
      <c r="H105" s="19"/>
      <c r="I105" s="19"/>
      <c r="J105" s="12"/>
      <c r="K105" s="12"/>
    </row>
    <row r="106" spans="1:11" ht="18.5" x14ac:dyDescent="0.45">
      <c r="A106" s="5">
        <v>28</v>
      </c>
      <c r="B106" s="6" t="s">
        <v>12</v>
      </c>
      <c r="C106" s="5">
        <v>18081010003</v>
      </c>
      <c r="D106" s="8" t="s">
        <v>65</v>
      </c>
      <c r="E106" s="28">
        <v>160000</v>
      </c>
      <c r="F106" s="12"/>
      <c r="G106" s="19"/>
      <c r="H106" s="19"/>
      <c r="I106" s="19"/>
      <c r="J106" s="12"/>
      <c r="K106" s="12"/>
    </row>
    <row r="107" spans="1:11" ht="18.5" x14ac:dyDescent="0.45">
      <c r="A107" s="5">
        <v>29</v>
      </c>
      <c r="B107" s="6" t="s">
        <v>13</v>
      </c>
      <c r="C107" s="5">
        <v>18081010015</v>
      </c>
      <c r="D107" s="8" t="s">
        <v>60</v>
      </c>
      <c r="E107" s="28">
        <v>200000</v>
      </c>
      <c r="G107" s="30"/>
      <c r="H107" s="30"/>
      <c r="I107" s="30"/>
    </row>
    <row r="108" spans="1:11" ht="18.5" x14ac:dyDescent="0.45">
      <c r="A108" s="5">
        <v>30</v>
      </c>
      <c r="B108" s="6" t="s">
        <v>43</v>
      </c>
      <c r="C108" s="5">
        <v>17082010015</v>
      </c>
      <c r="D108" s="8" t="s">
        <v>56</v>
      </c>
      <c r="E108" s="28">
        <v>200000</v>
      </c>
      <c r="G108" s="30"/>
      <c r="H108" s="30"/>
      <c r="I108" s="30"/>
    </row>
    <row r="109" spans="1:11" ht="18.5" x14ac:dyDescent="0.45">
      <c r="A109" s="5">
        <v>31</v>
      </c>
      <c r="B109" s="6" t="s">
        <v>45</v>
      </c>
      <c r="C109" s="5">
        <v>17082010001</v>
      </c>
      <c r="D109" s="8" t="s">
        <v>68</v>
      </c>
      <c r="E109" s="28">
        <v>200000</v>
      </c>
    </row>
    <row r="110" spans="1:11" ht="18.5" x14ac:dyDescent="0.45">
      <c r="A110" s="5">
        <v>32</v>
      </c>
      <c r="B110" s="6" t="s">
        <v>48</v>
      </c>
      <c r="C110" s="5">
        <v>18081010067</v>
      </c>
      <c r="D110" s="8" t="s">
        <v>56</v>
      </c>
      <c r="E110" s="28">
        <v>200000</v>
      </c>
    </row>
    <row r="111" spans="1:11" ht="18.5" x14ac:dyDescent="0.45">
      <c r="A111" s="9">
        <v>33</v>
      </c>
      <c r="B111" s="10" t="s">
        <v>8</v>
      </c>
      <c r="C111" s="9">
        <v>18081010013</v>
      </c>
      <c r="D111" s="15" t="s">
        <v>62</v>
      </c>
      <c r="E111" s="29">
        <v>250000</v>
      </c>
    </row>
    <row r="112" spans="1:11" ht="18.5" x14ac:dyDescent="0.45">
      <c r="A112" s="2">
        <v>34</v>
      </c>
      <c r="B112" s="3" t="s">
        <v>24</v>
      </c>
      <c r="C112" s="2">
        <v>18081010059</v>
      </c>
      <c r="D112" s="14" t="s">
        <v>60</v>
      </c>
      <c r="E112" s="27">
        <v>250000</v>
      </c>
    </row>
    <row r="113" spans="1:10" ht="18.5" x14ac:dyDescent="0.45">
      <c r="A113" s="5">
        <v>35</v>
      </c>
      <c r="B113" s="6" t="s">
        <v>37</v>
      </c>
      <c r="C113" s="5">
        <v>18081010064</v>
      </c>
      <c r="D113" s="8" t="s">
        <v>63</v>
      </c>
      <c r="E113" s="28">
        <v>250000</v>
      </c>
    </row>
    <row r="114" spans="1:10" ht="18.5" x14ac:dyDescent="0.45">
      <c r="A114" s="5">
        <v>36</v>
      </c>
      <c r="B114" s="6" t="s">
        <v>11</v>
      </c>
      <c r="C114" s="5">
        <v>18081010014</v>
      </c>
      <c r="D114" s="8" t="s">
        <v>60</v>
      </c>
      <c r="E114" s="28">
        <v>255000</v>
      </c>
    </row>
    <row r="115" spans="1:10" ht="18.5" x14ac:dyDescent="0.45">
      <c r="A115" s="5">
        <v>37</v>
      </c>
      <c r="B115" s="6" t="s">
        <v>15</v>
      </c>
      <c r="C115" s="5">
        <v>18081010126</v>
      </c>
      <c r="D115" s="8" t="s">
        <v>58</v>
      </c>
      <c r="E115" s="28">
        <v>270000</v>
      </c>
      <c r="F115" s="47"/>
      <c r="G115" s="47"/>
      <c r="H115" s="47"/>
      <c r="I115" s="47"/>
      <c r="J115" s="47"/>
    </row>
    <row r="116" spans="1:10" ht="18.5" x14ac:dyDescent="0.45">
      <c r="A116" s="5">
        <v>38</v>
      </c>
      <c r="B116" s="6" t="s">
        <v>9</v>
      </c>
      <c r="C116" s="5">
        <v>18081010031</v>
      </c>
      <c r="D116" s="8" t="s">
        <v>63</v>
      </c>
      <c r="E116" s="28">
        <v>275000</v>
      </c>
      <c r="F116" s="47"/>
      <c r="G116" s="47"/>
      <c r="H116" s="47"/>
      <c r="I116" s="47"/>
      <c r="J116" s="47"/>
    </row>
    <row r="117" spans="1:10" ht="18.5" x14ac:dyDescent="0.45">
      <c r="A117" s="5">
        <v>39</v>
      </c>
      <c r="B117" s="6" t="s">
        <v>14</v>
      </c>
      <c r="C117" s="5">
        <v>18081010039</v>
      </c>
      <c r="D117" s="8" t="s">
        <v>64</v>
      </c>
      <c r="E117" s="28">
        <v>275000</v>
      </c>
      <c r="F117" s="47"/>
      <c r="G117" s="47"/>
      <c r="H117" s="47"/>
      <c r="I117" s="47"/>
      <c r="J117" s="47"/>
    </row>
    <row r="118" spans="1:10" ht="18.5" x14ac:dyDescent="0.45">
      <c r="A118" s="5">
        <v>40</v>
      </c>
      <c r="B118" s="6" t="s">
        <v>50</v>
      </c>
      <c r="C118" s="5">
        <v>18081010007</v>
      </c>
      <c r="D118" s="8" t="s">
        <v>56</v>
      </c>
      <c r="E118" s="28">
        <v>300000</v>
      </c>
      <c r="F118" s="47"/>
      <c r="G118" s="47"/>
      <c r="H118" s="47"/>
      <c r="I118" s="47"/>
      <c r="J118" s="47"/>
    </row>
    <row r="119" spans="1:10" ht="18.5" x14ac:dyDescent="0.45">
      <c r="A119" s="5">
        <v>41</v>
      </c>
      <c r="B119" s="6" t="s">
        <v>21</v>
      </c>
      <c r="C119" s="5">
        <v>18081010029</v>
      </c>
      <c r="D119" s="8" t="s">
        <v>60</v>
      </c>
      <c r="E119" s="28">
        <v>350000</v>
      </c>
      <c r="F119" s="47"/>
      <c r="G119" s="47"/>
      <c r="H119" s="47"/>
      <c r="I119" s="47"/>
      <c r="J119" s="47"/>
    </row>
    <row r="120" spans="1:10" ht="18.5" x14ac:dyDescent="0.45">
      <c r="A120" s="5">
        <v>42</v>
      </c>
      <c r="B120" s="6" t="s">
        <v>17</v>
      </c>
      <c r="C120" s="5">
        <v>18081010119</v>
      </c>
      <c r="D120" s="8" t="s">
        <v>60</v>
      </c>
      <c r="E120" s="28">
        <v>380000</v>
      </c>
      <c r="F120" s="47"/>
      <c r="G120" s="47"/>
      <c r="H120" s="47"/>
      <c r="I120" s="47"/>
      <c r="J120" s="47"/>
    </row>
    <row r="121" spans="1:10" ht="18.5" x14ac:dyDescent="0.45">
      <c r="A121" s="5">
        <v>43</v>
      </c>
      <c r="B121" s="6" t="s">
        <v>19</v>
      </c>
      <c r="C121" s="5">
        <v>18081010061</v>
      </c>
      <c r="D121" s="8" t="s">
        <v>60</v>
      </c>
      <c r="E121" s="28">
        <v>500000</v>
      </c>
      <c r="F121" s="47"/>
      <c r="G121" s="47"/>
      <c r="H121" s="47"/>
      <c r="I121" s="47"/>
      <c r="J121" s="47"/>
    </row>
    <row r="122" spans="1:10" ht="18.5" x14ac:dyDescent="0.45">
      <c r="A122" s="5">
        <v>44</v>
      </c>
      <c r="B122" s="6" t="s">
        <v>22</v>
      </c>
      <c r="C122" s="5">
        <v>18081010079</v>
      </c>
      <c r="D122" s="8" t="s">
        <v>60</v>
      </c>
      <c r="E122" s="28">
        <v>500000</v>
      </c>
      <c r="F122" s="47"/>
      <c r="G122" s="47"/>
      <c r="H122" s="47"/>
      <c r="I122" s="47"/>
      <c r="J122" s="47"/>
    </row>
    <row r="123" spans="1:10" ht="18.5" x14ac:dyDescent="0.45">
      <c r="A123" s="5">
        <v>45</v>
      </c>
      <c r="B123" s="6" t="s">
        <v>44</v>
      </c>
      <c r="C123" s="5">
        <v>17082010019</v>
      </c>
      <c r="D123" s="8" t="s">
        <v>60</v>
      </c>
      <c r="E123" s="28">
        <v>500000</v>
      </c>
      <c r="F123" s="47"/>
      <c r="G123" s="47"/>
      <c r="H123" s="47"/>
      <c r="I123" s="47"/>
      <c r="J123" s="47"/>
    </row>
    <row r="124" spans="1:10" ht="18.5" x14ac:dyDescent="0.45">
      <c r="A124" s="5">
        <v>46</v>
      </c>
      <c r="B124" s="6" t="s">
        <v>53</v>
      </c>
      <c r="C124" s="5">
        <v>17082010013</v>
      </c>
      <c r="D124" s="8" t="s">
        <v>61</v>
      </c>
      <c r="E124" s="28">
        <v>500000</v>
      </c>
      <c r="F124" s="47"/>
      <c r="G124" s="47"/>
      <c r="H124" s="47"/>
      <c r="I124" s="47"/>
      <c r="J124" s="47"/>
    </row>
    <row r="125" spans="1:10" ht="18.5" x14ac:dyDescent="0.45">
      <c r="A125" s="5">
        <v>47</v>
      </c>
      <c r="B125" s="6" t="s">
        <v>52</v>
      </c>
      <c r="C125" s="5">
        <v>17082010021</v>
      </c>
      <c r="D125" s="8" t="s">
        <v>56</v>
      </c>
      <c r="E125" s="28">
        <v>550000</v>
      </c>
      <c r="F125" s="47"/>
      <c r="G125" s="47"/>
      <c r="H125" s="47"/>
      <c r="I125" s="47"/>
      <c r="J125" s="47"/>
    </row>
    <row r="126" spans="1:10" ht="18.5" x14ac:dyDescent="0.45">
      <c r="A126" s="5">
        <v>48</v>
      </c>
      <c r="B126" s="6" t="s">
        <v>47</v>
      </c>
      <c r="C126" s="5">
        <v>17082010004</v>
      </c>
      <c r="D126" s="8" t="s">
        <v>69</v>
      </c>
      <c r="E126" s="28">
        <v>600000</v>
      </c>
      <c r="F126" s="47"/>
      <c r="G126" s="47"/>
      <c r="H126" s="47"/>
      <c r="I126" s="47"/>
      <c r="J126" s="47"/>
    </row>
    <row r="127" spans="1:10" ht="18.5" x14ac:dyDescent="0.45">
      <c r="A127" s="5">
        <v>49</v>
      </c>
      <c r="B127" s="6" t="s">
        <v>46</v>
      </c>
      <c r="C127" s="5">
        <v>17082010024</v>
      </c>
      <c r="D127" s="8" t="s">
        <v>56</v>
      </c>
      <c r="E127" s="28">
        <v>700000</v>
      </c>
      <c r="F127" s="47"/>
      <c r="G127" s="47"/>
      <c r="H127" s="47"/>
      <c r="I127" s="47"/>
      <c r="J127" s="47"/>
    </row>
    <row r="128" spans="1:10" ht="18.5" x14ac:dyDescent="0.45">
      <c r="A128" s="9">
        <v>50</v>
      </c>
      <c r="B128" s="10" t="s">
        <v>18</v>
      </c>
      <c r="C128" s="9">
        <v>18081010131</v>
      </c>
      <c r="D128" s="15" t="s">
        <v>60</v>
      </c>
      <c r="E128" s="29">
        <v>900000</v>
      </c>
      <c r="I128" s="16"/>
      <c r="J128" s="16"/>
    </row>
    <row r="129" spans="1:10" ht="18.5" x14ac:dyDescent="0.45">
      <c r="A129" s="18"/>
      <c r="B129" s="19"/>
      <c r="C129" s="18"/>
      <c r="D129" s="20"/>
      <c r="E129" s="21"/>
      <c r="I129" s="16"/>
      <c r="J129" s="16"/>
    </row>
    <row r="130" spans="1:10" ht="18.5" x14ac:dyDescent="0.45">
      <c r="A130" s="18"/>
      <c r="B130" s="19"/>
      <c r="C130" s="18"/>
      <c r="D130" s="20"/>
      <c r="E130" s="21"/>
      <c r="I130" s="16"/>
      <c r="J130" s="16"/>
    </row>
    <row r="131" spans="1:10" x14ac:dyDescent="0.35">
      <c r="I131" s="16"/>
      <c r="J131" s="16"/>
    </row>
    <row r="132" spans="1:10" ht="18.5" x14ac:dyDescent="0.45">
      <c r="A132" s="52" t="s">
        <v>76</v>
      </c>
      <c r="B132" s="52"/>
      <c r="C132" s="52"/>
      <c r="D132" s="52"/>
      <c r="E132" s="16"/>
      <c r="F132" s="16"/>
      <c r="G132" s="16"/>
      <c r="I132" s="16"/>
      <c r="J132" s="16"/>
    </row>
    <row r="133" spans="1:10" ht="18.5" x14ac:dyDescent="0.45">
      <c r="A133" s="13"/>
      <c r="B133" s="13"/>
      <c r="C133" s="13"/>
      <c r="D133" s="13"/>
      <c r="E133" s="16"/>
      <c r="F133" s="16"/>
      <c r="G133" s="16"/>
      <c r="I133" s="16"/>
      <c r="J133" s="16"/>
    </row>
    <row r="134" spans="1:10" ht="18.5" x14ac:dyDescent="0.45">
      <c r="A134" s="57" t="s">
        <v>77</v>
      </c>
      <c r="B134" s="58"/>
      <c r="C134" s="59"/>
      <c r="D134" s="26">
        <f>AVERAGE(E79:E128)</f>
        <v>223630</v>
      </c>
      <c r="F134" s="16"/>
      <c r="G134" s="16"/>
      <c r="I134" s="16"/>
      <c r="J134" s="16"/>
    </row>
    <row r="135" spans="1:10" ht="18.5" x14ac:dyDescent="0.45">
      <c r="A135" s="60" t="s">
        <v>78</v>
      </c>
      <c r="B135" s="61"/>
      <c r="C135" s="62"/>
      <c r="D135" s="24">
        <f>MODE(E79:E128)</f>
        <v>100000</v>
      </c>
      <c r="F135" s="16"/>
      <c r="G135" s="16"/>
      <c r="I135" s="16"/>
      <c r="J135" s="16"/>
    </row>
    <row r="136" spans="1:10" ht="18.5" x14ac:dyDescent="0.45">
      <c r="A136" s="60" t="s">
        <v>80</v>
      </c>
      <c r="B136" s="61"/>
      <c r="C136" s="62"/>
      <c r="D136" s="24">
        <f>MEDIAN(E79:E128)</f>
        <v>150000</v>
      </c>
      <c r="F136" s="16"/>
      <c r="G136" s="16"/>
      <c r="I136" s="16"/>
      <c r="J136" s="16"/>
    </row>
    <row r="137" spans="1:10" ht="18.5" x14ac:dyDescent="0.45">
      <c r="A137" s="60" t="s">
        <v>79</v>
      </c>
      <c r="B137" s="61"/>
      <c r="C137" s="62"/>
      <c r="D137" s="22">
        <f>VARA(E79:E128)</f>
        <v>36168640918.367348</v>
      </c>
      <c r="F137" s="16"/>
      <c r="G137" s="16"/>
      <c r="I137" s="16"/>
      <c r="J137" s="16"/>
    </row>
    <row r="138" spans="1:10" ht="18.5" x14ac:dyDescent="0.45">
      <c r="A138" s="60" t="s">
        <v>81</v>
      </c>
      <c r="B138" s="61"/>
      <c r="C138" s="62"/>
      <c r="D138" s="22">
        <f>_xlfn.STDEV.S(E79:E128)</f>
        <v>190180.54821239566</v>
      </c>
      <c r="F138" s="16"/>
      <c r="G138" s="16"/>
    </row>
    <row r="139" spans="1:10" ht="18.5" x14ac:dyDescent="0.45">
      <c r="A139" s="60" t="s">
        <v>94</v>
      </c>
      <c r="B139" s="61"/>
      <c r="C139" s="62"/>
      <c r="D139" s="24">
        <f>QUARTILE(E79:E128,3)</f>
        <v>273750</v>
      </c>
    </row>
    <row r="140" spans="1:10" ht="18.5" x14ac:dyDescent="0.45">
      <c r="A140" s="63" t="s">
        <v>82</v>
      </c>
      <c r="B140" s="64"/>
      <c r="C140" s="65"/>
      <c r="D140" s="25">
        <f>QUARTILE(E79:E128,1)</f>
        <v>100000</v>
      </c>
      <c r="E140" s="23"/>
    </row>
    <row r="150" spans="1:6" x14ac:dyDescent="0.35">
      <c r="A150" s="16"/>
      <c r="E150" s="16"/>
      <c r="F150" s="16"/>
    </row>
    <row r="151" spans="1:6" x14ac:dyDescent="0.35">
      <c r="E151" s="16"/>
      <c r="F151" s="16"/>
    </row>
    <row r="152" spans="1:6" x14ac:dyDescent="0.35">
      <c r="E152" s="16"/>
      <c r="F152" s="16"/>
    </row>
    <row r="153" spans="1:6" x14ac:dyDescent="0.35">
      <c r="E153" s="16"/>
      <c r="F153" s="16"/>
    </row>
    <row r="154" spans="1:6" x14ac:dyDescent="0.35">
      <c r="E154" s="16"/>
      <c r="F154" s="16"/>
    </row>
    <row r="155" spans="1:6" x14ac:dyDescent="0.35">
      <c r="E155" s="16"/>
      <c r="F155" s="16"/>
    </row>
    <row r="156" spans="1:6" x14ac:dyDescent="0.35">
      <c r="B156" s="16"/>
      <c r="C156" s="16"/>
      <c r="E156" s="16"/>
      <c r="F156" s="16"/>
    </row>
    <row r="157" spans="1:6" x14ac:dyDescent="0.35">
      <c r="B157" s="16"/>
      <c r="C157" s="16"/>
      <c r="E157" s="16"/>
      <c r="F157" s="16"/>
    </row>
    <row r="158" spans="1:6" x14ac:dyDescent="0.35">
      <c r="B158" s="16"/>
      <c r="C158" s="16"/>
      <c r="E158" s="16"/>
      <c r="F158" s="16"/>
    </row>
    <row r="159" spans="1:6" x14ac:dyDescent="0.35">
      <c r="B159" s="16"/>
      <c r="C159" s="16"/>
      <c r="E159" s="16"/>
      <c r="F159" s="16"/>
    </row>
    <row r="160" spans="1:6" x14ac:dyDescent="0.35">
      <c r="B160" s="16"/>
      <c r="C160" s="16"/>
      <c r="E160" s="16"/>
      <c r="F160" s="16"/>
    </row>
    <row r="161" spans="2:6" x14ac:dyDescent="0.35">
      <c r="B161" s="16"/>
      <c r="C161" s="16"/>
      <c r="E161" s="16"/>
      <c r="F161" s="16"/>
    </row>
    <row r="162" spans="2:6" x14ac:dyDescent="0.35">
      <c r="B162" s="16"/>
      <c r="C162" s="16"/>
    </row>
    <row r="163" spans="2:6" x14ac:dyDescent="0.35">
      <c r="D163" s="16"/>
      <c r="E163" s="16"/>
    </row>
    <row r="164" spans="2:6" x14ac:dyDescent="0.35">
      <c r="D164" s="16"/>
      <c r="E164" s="16"/>
    </row>
    <row r="165" spans="2:6" x14ac:dyDescent="0.35">
      <c r="D165" s="16"/>
      <c r="E165" s="16"/>
    </row>
    <row r="166" spans="2:6" x14ac:dyDescent="0.35">
      <c r="D166" s="16"/>
      <c r="E166" s="16"/>
    </row>
    <row r="167" spans="2:6" x14ac:dyDescent="0.35">
      <c r="D167" s="16"/>
      <c r="E167" s="16"/>
    </row>
    <row r="168" spans="2:6" x14ac:dyDescent="0.35">
      <c r="D168" s="16"/>
      <c r="E168" s="16"/>
    </row>
  </sheetData>
  <sortState ref="B80:E129">
    <sortCondition ref="E80:E129"/>
  </sortState>
  <mergeCells count="67">
    <mergeCell ref="H90:I90"/>
    <mergeCell ref="H96:I96"/>
    <mergeCell ref="H97:I97"/>
    <mergeCell ref="H98:I98"/>
    <mergeCell ref="H91:I91"/>
    <mergeCell ref="H92:I92"/>
    <mergeCell ref="H93:I93"/>
    <mergeCell ref="H94:I94"/>
    <mergeCell ref="H95:I95"/>
    <mergeCell ref="H85:I85"/>
    <mergeCell ref="H86:I86"/>
    <mergeCell ref="H87:I87"/>
    <mergeCell ref="H88:I88"/>
    <mergeCell ref="H89:I89"/>
    <mergeCell ref="H80:I80"/>
    <mergeCell ref="H81:I81"/>
    <mergeCell ref="H82:I82"/>
    <mergeCell ref="H83:I83"/>
    <mergeCell ref="H84:I84"/>
    <mergeCell ref="H75:I75"/>
    <mergeCell ref="H76:I76"/>
    <mergeCell ref="H77:I77"/>
    <mergeCell ref="H78:I78"/>
    <mergeCell ref="H79:I79"/>
    <mergeCell ref="H70:I70"/>
    <mergeCell ref="H71:I71"/>
    <mergeCell ref="H72:I72"/>
    <mergeCell ref="H73:I73"/>
    <mergeCell ref="H74:I74"/>
    <mergeCell ref="H65:I65"/>
    <mergeCell ref="H67:I67"/>
    <mergeCell ref="H66:I66"/>
    <mergeCell ref="H68:I68"/>
    <mergeCell ref="H69:I69"/>
    <mergeCell ref="H60:I60"/>
    <mergeCell ref="H61:I61"/>
    <mergeCell ref="H62:I62"/>
    <mergeCell ref="H63:I63"/>
    <mergeCell ref="H64:I64"/>
    <mergeCell ref="A138:C138"/>
    <mergeCell ref="A139:C139"/>
    <mergeCell ref="A140:C140"/>
    <mergeCell ref="A1:E1"/>
    <mergeCell ref="A2:E2"/>
    <mergeCell ref="A75:E75"/>
    <mergeCell ref="A76:E76"/>
    <mergeCell ref="A134:C134"/>
    <mergeCell ref="A132:D132"/>
    <mergeCell ref="A135:C135"/>
    <mergeCell ref="A137:C137"/>
    <mergeCell ref="A136:C136"/>
    <mergeCell ref="J99:J100"/>
    <mergeCell ref="J101:J102"/>
    <mergeCell ref="J103:J104"/>
    <mergeCell ref="F1:J1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workbookViewId="0">
      <selection activeCell="F23" sqref="A1:F23"/>
    </sheetView>
  </sheetViews>
  <sheetFormatPr defaultRowHeight="14.5" x14ac:dyDescent="0.35"/>
  <cols>
    <col min="1" max="1" width="15.36328125" customWidth="1"/>
    <col min="2" max="2" width="13.6328125" customWidth="1"/>
    <col min="4" max="4" width="15.6328125" customWidth="1"/>
    <col min="5" max="5" width="13.7265625" customWidth="1"/>
  </cols>
  <sheetData>
    <row r="1" spans="1:6" x14ac:dyDescent="0.35">
      <c r="A1" s="68"/>
      <c r="B1" s="68"/>
      <c r="C1" s="68"/>
      <c r="D1" s="68"/>
      <c r="E1" s="68"/>
      <c r="F1" s="30"/>
    </row>
    <row r="2" spans="1:6" x14ac:dyDescent="0.35">
      <c r="A2" s="34"/>
      <c r="B2" s="34"/>
      <c r="C2" s="34"/>
      <c r="D2" s="34"/>
      <c r="E2" s="34"/>
      <c r="F2" s="30"/>
    </row>
    <row r="3" spans="1:6" ht="18.5" x14ac:dyDescent="0.45">
      <c r="A3" s="19"/>
      <c r="B3" s="30"/>
      <c r="C3" s="30"/>
      <c r="D3" s="30"/>
      <c r="E3" s="30"/>
      <c r="F3" s="30"/>
    </row>
    <row r="4" spans="1:6" ht="18.5" x14ac:dyDescent="0.45">
      <c r="A4" s="19"/>
      <c r="B4" s="30"/>
      <c r="C4" s="30"/>
      <c r="D4" s="30"/>
      <c r="E4" s="30"/>
      <c r="F4" s="30"/>
    </row>
    <row r="5" spans="1:6" ht="18.5" x14ac:dyDescent="0.45">
      <c r="A5" s="17"/>
      <c r="B5" s="35"/>
      <c r="C5" s="30"/>
      <c r="D5" s="30"/>
      <c r="E5" s="30"/>
      <c r="F5" s="30"/>
    </row>
    <row r="6" spans="1:6" x14ac:dyDescent="0.35">
      <c r="A6" s="30"/>
      <c r="B6" s="30"/>
      <c r="C6" s="30"/>
      <c r="D6" s="30"/>
      <c r="E6" s="30"/>
      <c r="F6" s="30"/>
    </row>
    <row r="7" spans="1:6" x14ac:dyDescent="0.35">
      <c r="A7" s="30"/>
      <c r="B7" s="30"/>
      <c r="C7" s="30"/>
      <c r="D7" s="30"/>
      <c r="E7" s="30"/>
      <c r="F7" s="30"/>
    </row>
    <row r="8" spans="1:6" x14ac:dyDescent="0.35">
      <c r="A8" s="34"/>
      <c r="B8" s="34"/>
      <c r="C8" s="30"/>
      <c r="D8" s="30"/>
      <c r="E8" s="30"/>
      <c r="F8" s="30"/>
    </row>
    <row r="9" spans="1:6" x14ac:dyDescent="0.35">
      <c r="A9" s="34"/>
      <c r="B9" s="34"/>
      <c r="C9" s="30"/>
      <c r="D9" s="30"/>
      <c r="E9" s="34"/>
      <c r="F9" s="30"/>
    </row>
    <row r="10" spans="1:6" x14ac:dyDescent="0.35">
      <c r="A10" s="34"/>
      <c r="B10" s="34"/>
      <c r="C10" s="30"/>
      <c r="D10" s="30"/>
      <c r="E10" s="34"/>
      <c r="F10" s="30"/>
    </row>
    <row r="11" spans="1:6" x14ac:dyDescent="0.35">
      <c r="A11" s="34"/>
      <c r="B11" s="34"/>
      <c r="C11" s="30"/>
      <c r="D11" s="30"/>
      <c r="E11" s="34"/>
      <c r="F11" s="30"/>
    </row>
    <row r="12" spans="1:6" x14ac:dyDescent="0.35">
      <c r="A12" s="34"/>
      <c r="B12" s="34"/>
      <c r="C12" s="30"/>
      <c r="D12" s="30"/>
      <c r="E12" s="34"/>
      <c r="F12" s="30"/>
    </row>
    <row r="13" spans="1:6" x14ac:dyDescent="0.35">
      <c r="A13" s="34"/>
      <c r="B13" s="34"/>
      <c r="C13" s="30"/>
      <c r="D13" s="30"/>
      <c r="E13" s="34"/>
      <c r="F13" s="30"/>
    </row>
    <row r="14" spans="1:6" x14ac:dyDescent="0.35">
      <c r="A14" s="34"/>
      <c r="B14" s="34"/>
      <c r="C14" s="30"/>
      <c r="D14" s="30"/>
      <c r="E14" s="34"/>
      <c r="F14" s="30"/>
    </row>
    <row r="15" spans="1:6" x14ac:dyDescent="0.35">
      <c r="A15" s="34"/>
      <c r="B15" s="34"/>
      <c r="C15" s="30"/>
      <c r="D15" s="30"/>
      <c r="E15" s="34"/>
      <c r="F15" s="30"/>
    </row>
    <row r="16" spans="1:6" x14ac:dyDescent="0.35">
      <c r="A16" s="34"/>
      <c r="B16" s="34"/>
      <c r="C16" s="30"/>
      <c r="D16" s="30"/>
      <c r="E16" s="34"/>
      <c r="F16" s="30"/>
    </row>
    <row r="17" spans="1:6" x14ac:dyDescent="0.35">
      <c r="A17" s="34"/>
      <c r="B17" s="34"/>
      <c r="C17" s="30"/>
      <c r="D17" s="30"/>
      <c r="E17" s="34"/>
      <c r="F17" s="30"/>
    </row>
    <row r="18" spans="1:6" x14ac:dyDescent="0.35">
      <c r="A18" s="34"/>
      <c r="B18" s="34"/>
      <c r="C18" s="30"/>
      <c r="D18" s="30"/>
      <c r="E18" s="34"/>
      <c r="F18" s="30"/>
    </row>
    <row r="19" spans="1:6" x14ac:dyDescent="0.35">
      <c r="A19" s="34"/>
      <c r="B19" s="34"/>
      <c r="C19" s="30"/>
      <c r="D19" s="30"/>
      <c r="E19" s="34"/>
      <c r="F19" s="30"/>
    </row>
    <row r="20" spans="1:6" x14ac:dyDescent="0.35">
      <c r="A20" s="34"/>
      <c r="B20" s="34"/>
      <c r="C20" s="30"/>
      <c r="D20" s="30"/>
      <c r="E20" s="34"/>
      <c r="F20" s="30"/>
    </row>
    <row r="21" spans="1:6" x14ac:dyDescent="0.35">
      <c r="A21" s="34"/>
      <c r="B21" s="34"/>
      <c r="C21" s="30"/>
      <c r="D21" s="30"/>
      <c r="E21" s="30"/>
      <c r="F21" s="30"/>
    </row>
    <row r="22" spans="1:6" x14ac:dyDescent="0.35">
      <c r="A22" s="30"/>
      <c r="B22" s="34"/>
      <c r="C22" s="30"/>
      <c r="D22" s="30"/>
      <c r="E22" s="30"/>
      <c r="F22" s="30"/>
    </row>
    <row r="23" spans="1:6" x14ac:dyDescent="0.35">
      <c r="A23" s="30"/>
      <c r="B23" s="34"/>
      <c r="C23" s="30"/>
      <c r="D23" s="30"/>
      <c r="E23" s="30"/>
      <c r="F23" s="30"/>
    </row>
    <row r="24" spans="1:6" x14ac:dyDescent="0.35">
      <c r="A24" s="30"/>
      <c r="B24" s="1"/>
    </row>
    <row r="25" spans="1:6" x14ac:dyDescent="0.35">
      <c r="A25" s="30"/>
      <c r="B25" s="1"/>
    </row>
    <row r="26" spans="1:6" x14ac:dyDescent="0.35">
      <c r="A26" s="30"/>
      <c r="B26" s="1"/>
    </row>
    <row r="27" spans="1:6" x14ac:dyDescent="0.35">
      <c r="A27" s="31"/>
      <c r="B27" s="1"/>
    </row>
    <row r="28" spans="1:6" x14ac:dyDescent="0.35">
      <c r="A28" s="30"/>
      <c r="B28" s="1"/>
    </row>
    <row r="29" spans="1:6" x14ac:dyDescent="0.35">
      <c r="A29" s="31"/>
      <c r="B29" s="1"/>
    </row>
    <row r="30" spans="1:6" x14ac:dyDescent="0.35">
      <c r="A30" s="30"/>
      <c r="B30" s="1"/>
    </row>
    <row r="31" spans="1:6" x14ac:dyDescent="0.35">
      <c r="A31" s="31"/>
      <c r="B31" s="1"/>
    </row>
    <row r="32" spans="1:6" x14ac:dyDescent="0.35">
      <c r="A32" s="31"/>
      <c r="B32" s="1"/>
    </row>
    <row r="33" spans="1:4" x14ac:dyDescent="0.35">
      <c r="A33" s="31"/>
      <c r="B33" s="1"/>
    </row>
    <row r="38" spans="1:4" x14ac:dyDescent="0.35">
      <c r="A38" s="32"/>
      <c r="B38" s="16"/>
      <c r="C38" s="16"/>
      <c r="D38" s="16"/>
    </row>
    <row r="39" spans="1:4" x14ac:dyDescent="0.35">
      <c r="A39" s="33"/>
      <c r="B39" s="16"/>
      <c r="C39" s="16"/>
      <c r="D39" s="16"/>
    </row>
    <row r="40" spans="1:4" x14ac:dyDescent="0.35">
      <c r="A40" s="33"/>
      <c r="B40" s="16"/>
      <c r="C40" s="16"/>
      <c r="D40" s="16"/>
    </row>
    <row r="41" spans="1:4" x14ac:dyDescent="0.35">
      <c r="B41" s="16"/>
      <c r="C41" s="16"/>
      <c r="D41" s="16"/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Wahyu</dc:creator>
  <cp:lastModifiedBy>Dwi Wahyu</cp:lastModifiedBy>
  <cp:lastPrinted>2019-09-02T04:18:52Z</cp:lastPrinted>
  <dcterms:created xsi:type="dcterms:W3CDTF">2019-08-29T07:01:17Z</dcterms:created>
  <dcterms:modified xsi:type="dcterms:W3CDTF">2019-09-02T04:25:30Z</dcterms:modified>
</cp:coreProperties>
</file>