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ATKR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ATKR generated on 2022-10-26</t>
        </is>
      </c>
    </row>
    <row r="3">
      <c r="V3" s="4" t="inlineStr">
        <is>
          <t>Linear model</t>
        </is>
      </c>
      <c r="W3" s="3" t="n"/>
    </row>
    <row r="4">
      <c r="A4" s="5" t="inlineStr">
        <is>
          <t>Income Statement</t>
        </is>
      </c>
      <c r="B4" s="5" t="n">
        <v>2013</v>
      </c>
      <c r="C4" s="5" t="n">
        <v>2014</v>
      </c>
      <c r="D4" s="5" t="n">
        <v>2015</v>
      </c>
      <c r="E4" s="5" t="n">
        <v>2016</v>
      </c>
      <c r="F4" s="5" t="n">
        <v>2017</v>
      </c>
      <c r="G4" s="5" t="n">
        <v>2018</v>
      </c>
      <c r="H4" s="5" t="n">
        <v>2019</v>
      </c>
      <c r="I4" s="5" t="n">
        <v>2020</v>
      </c>
      <c r="J4" s="5" t="n">
        <v>2022</v>
      </c>
      <c r="K4" s="5" t="n">
        <v>2023</v>
      </c>
      <c r="L4" s="5" t="n">
        <v>2024</v>
      </c>
      <c r="M4" s="5" t="n">
        <v>2025</v>
      </c>
      <c r="N4" s="5" t="n">
        <v>2026</v>
      </c>
      <c r="O4" s="5" t="n">
        <v>2027</v>
      </c>
      <c r="P4" s="5" t="n">
        <v>2028</v>
      </c>
      <c r="Q4" s="5" t="n">
        <v>2029</v>
      </c>
      <c r="R4" s="5" t="n">
        <v>2030</v>
      </c>
      <c r="S4" s="5" t="n">
        <v>2031</v>
      </c>
      <c r="V4" s="6" t="inlineStr">
        <is>
          <t>m</t>
        </is>
      </c>
      <c r="W4" s="7" t="inlineStr">
        <is>
          <t>b</t>
        </is>
      </c>
    </row>
    <row r="5">
      <c r="A5" t="inlineStr">
        <is>
          <t>Revenue</t>
        </is>
      </c>
      <c r="B5" s="8" t="n">
        <v>1475.9</v>
      </c>
      <c r="C5" s="8" t="n">
        <v>1702.84</v>
      </c>
      <c r="D5" s="8" t="n">
        <v>1729.17</v>
      </c>
      <c r="E5" s="8" t="n">
        <v>1523.38</v>
      </c>
      <c r="F5" s="8" t="n">
        <v>1503.93</v>
      </c>
      <c r="G5" s="8" t="n">
        <v>1835.14</v>
      </c>
      <c r="H5" s="8" t="n">
        <v>1916.54</v>
      </c>
      <c r="I5" s="8" t="n">
        <v>1765.42</v>
      </c>
      <c r="J5" s="8">
        <f>((J4-B4)*V5)+W5</f>
        <v/>
      </c>
      <c r="K5" s="8">
        <f>((K4-B4)*V5)+W5</f>
        <v/>
      </c>
      <c r="L5" s="8">
        <f>((L4-B4)*V5)+W5</f>
        <v/>
      </c>
      <c r="M5" s="8">
        <f>((M4-B4)*V5)+W5</f>
        <v/>
      </c>
      <c r="N5" s="8">
        <f>((N4-B4)*V5)+W5</f>
        <v/>
      </c>
      <c r="O5" s="8">
        <f>((O4-B4)*V5)+W5</f>
        <v/>
      </c>
      <c r="P5" s="8">
        <f>((P4-B4)*V5)+W5</f>
        <v/>
      </c>
      <c r="Q5" s="8">
        <f>((Q4-B4)*V5)+W5</f>
        <v/>
      </c>
      <c r="R5" s="8">
        <f>((R4-B4)*V5)+W5</f>
        <v/>
      </c>
      <c r="S5" s="8">
        <f>((S4-B4)*V5)+W5</f>
        <v/>
      </c>
      <c r="V5" s="6" t="n">
        <v>122.2396428571429</v>
      </c>
      <c r="W5" s="7" t="n">
        <v>1435.215</v>
      </c>
      <c r="X5" s="9" t="inlineStr">
        <is>
          <t>A</t>
        </is>
      </c>
    </row>
    <row r="6">
      <c r="A6" t="inlineStr">
        <is>
          <t>Cost of Revenue</t>
        </is>
      </c>
      <c r="B6" s="8" t="n">
        <v>1264.35</v>
      </c>
      <c r="C6" s="8" t="n">
        <v>1475.73</v>
      </c>
      <c r="D6" s="8" t="n">
        <v>1456.38</v>
      </c>
      <c r="E6" s="8" t="n">
        <v>1155.81</v>
      </c>
      <c r="F6" s="8" t="n">
        <v>1142.66</v>
      </c>
      <c r="G6" s="8" t="n">
        <v>1397.06</v>
      </c>
      <c r="H6" s="8" t="n">
        <v>1419.34</v>
      </c>
      <c r="I6" s="8" t="n">
        <v>1274.11</v>
      </c>
      <c r="J6" s="8">
        <f>(J5*V6)+W6</f>
        <v/>
      </c>
      <c r="K6" s="8">
        <f>(K5*V6)+W6</f>
        <v/>
      </c>
      <c r="L6" s="8">
        <f>(L5*V6)+W6</f>
        <v/>
      </c>
      <c r="M6" s="8">
        <f>(M5*V6)+W6</f>
        <v/>
      </c>
      <c r="N6" s="8">
        <f>(N5*V6)+W6</f>
        <v/>
      </c>
      <c r="O6" s="8">
        <f>(O5*V6)+W6</f>
        <v/>
      </c>
      <c r="P6" s="8">
        <f>(P5*V6)+W6</f>
        <v/>
      </c>
      <c r="Q6" s="8">
        <f>(Q5*V6)+W6</f>
        <v/>
      </c>
      <c r="R6" s="8">
        <f>(R5*V6)+W6</f>
        <v/>
      </c>
      <c r="S6" s="8">
        <f>(S5*V6)+W6</f>
        <v/>
      </c>
      <c r="V6" s="6" t="n">
        <v>0.416393198142251</v>
      </c>
      <c r="W6" s="7" t="n">
        <v>614.6733407265863</v>
      </c>
      <c r="X6" s="9" t="inlineStr">
        <is>
          <t>B</t>
        </is>
      </c>
    </row>
    <row r="7">
      <c r="A7" t="inlineStr">
        <is>
          <t>Gross Profit</t>
        </is>
      </c>
      <c r="B7" s="10" t="n">
        <v>211.55</v>
      </c>
      <c r="C7" s="10" t="n">
        <v>227.11</v>
      </c>
      <c r="D7" s="10" t="n">
        <v>272.79</v>
      </c>
      <c r="E7" s="10" t="n">
        <v>367.58</v>
      </c>
      <c r="F7" s="10" t="n">
        <v>361.27</v>
      </c>
      <c r="G7" s="10" t="n">
        <v>438.08</v>
      </c>
      <c r="H7" s="10" t="n">
        <v>497.2</v>
      </c>
      <c r="I7" s="10" t="n">
        <v>491.31</v>
      </c>
      <c r="J7" s="10">
        <f>J5-J6</f>
        <v/>
      </c>
      <c r="K7" s="10">
        <f>K5-K6</f>
        <v/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V7" s="6" t="n"/>
      <c r="W7" s="7" t="n"/>
    </row>
    <row r="8">
      <c r="A8" t="inlineStr">
        <is>
          <t>Selling, General &amp; Admin</t>
        </is>
      </c>
      <c r="B8" s="8" t="n">
        <v>160.75</v>
      </c>
      <c r="C8" s="8" t="n">
        <v>180.78</v>
      </c>
      <c r="D8" s="8" t="n">
        <v>185.82</v>
      </c>
      <c r="E8" s="8" t="n">
        <v>219.74</v>
      </c>
      <c r="F8" s="8" t="n">
        <v>182.91</v>
      </c>
      <c r="G8" s="8" t="n">
        <v>226.28</v>
      </c>
      <c r="H8" s="8" t="n">
        <v>240.66</v>
      </c>
      <c r="I8" s="8" t="n">
        <v>219.5</v>
      </c>
      <c r="J8" s="8">
        <f>max((J5*V8)+W8,0)</f>
        <v/>
      </c>
      <c r="K8" s="8">
        <f>max((K5*V8)+W8,0)</f>
        <v/>
      </c>
      <c r="L8" s="8">
        <f>max((L5*V8)+W8,0)</f>
        <v/>
      </c>
      <c r="M8" s="8">
        <f>max((M5*V8)+W8,0)</f>
        <v/>
      </c>
      <c r="N8" s="8">
        <f>max((N5*V8)+W8,0)</f>
        <v/>
      </c>
      <c r="O8" s="8">
        <f>max((O5*V8)+W8,0)</f>
        <v/>
      </c>
      <c r="P8" s="8">
        <f>max((P5*V8)+W8,0)</f>
        <v/>
      </c>
      <c r="Q8" s="8">
        <f>max((Q5*V8)+W8,0)</f>
        <v/>
      </c>
      <c r="R8" s="8">
        <f>max((R5*V8)+W8,0)</f>
        <v/>
      </c>
      <c r="S8" s="8">
        <f>max((S5*V8)+W8,0)</f>
        <v/>
      </c>
      <c r="V8" s="6" t="n">
        <v>0.07177140862985526</v>
      </c>
      <c r="W8" s="7" t="n">
        <v>84.87475800936579</v>
      </c>
      <c r="X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>
        <f>max((J5*V9)+W9,0)</f>
        <v/>
      </c>
      <c r="K9" s="8">
        <f>max((K5*V9)+W9,0)</f>
        <v/>
      </c>
      <c r="L9" s="8">
        <f>max((L5*V9)+W9,0)</f>
        <v/>
      </c>
      <c r="M9" s="8">
        <f>max((M5*V9)+W9,0)</f>
        <v/>
      </c>
      <c r="N9" s="8">
        <f>max((N5*V9)+W9,0)</f>
        <v/>
      </c>
      <c r="O9" s="8">
        <f>max((O5*V9)+W9,0)</f>
        <v/>
      </c>
      <c r="P9" s="8">
        <f>max((P5*V9)+W9,0)</f>
        <v/>
      </c>
      <c r="Q9" s="8">
        <f>max((Q5*V9)+W9,0)</f>
        <v/>
      </c>
      <c r="R9" s="8">
        <f>max((R5*V9)+W9,0)</f>
        <v/>
      </c>
      <c r="S9" s="8">
        <f>max((S5*V9)+W9,0)</f>
        <v/>
      </c>
      <c r="V9" s="6" t="n"/>
      <c r="W9" s="7" t="n"/>
      <c r="X9" s="9" t="inlineStr">
        <is>
          <t>D</t>
        </is>
      </c>
    </row>
    <row r="10">
      <c r="A10" t="inlineStr">
        <is>
          <t>Other Operating Expenses</t>
        </is>
      </c>
      <c r="B10" s="8" t="n">
        <v>24.48</v>
      </c>
      <c r="C10" s="8" t="n">
        <v>65.28</v>
      </c>
      <c r="D10" s="8" t="n">
        <v>50.04</v>
      </c>
      <c r="E10" s="8" t="n">
        <v>22.37</v>
      </c>
      <c r="F10" s="8" t="n">
        <v>22.41</v>
      </c>
      <c r="G10" s="8" t="n">
        <v>32.1</v>
      </c>
      <c r="H10" s="8" t="n">
        <v>32.88</v>
      </c>
      <c r="I10" s="8" t="n">
        <v>32.26</v>
      </c>
      <c r="J10" s="8">
        <f>(J5*V10)+W10</f>
        <v/>
      </c>
      <c r="K10" s="8">
        <f>(K5*V10)+W10</f>
        <v/>
      </c>
      <c r="L10" s="8">
        <f>(L5*V10)+W10</f>
        <v/>
      </c>
      <c r="M10" s="8">
        <f>(M5*V10)+W10</f>
        <v/>
      </c>
      <c r="N10" s="8">
        <f>(N5*V10)+W10</f>
        <v/>
      </c>
      <c r="O10" s="8">
        <f>(O5*V10)+W10</f>
        <v/>
      </c>
      <c r="P10" s="8">
        <f>(P5*V10)+W10</f>
        <v/>
      </c>
      <c r="Q10" s="8">
        <f>(Q5*V10)+W10</f>
        <v/>
      </c>
      <c r="R10" s="8">
        <f>(R5*V10)+W10</f>
        <v/>
      </c>
      <c r="S10" s="8">
        <f>(S5*V10)+W10</f>
        <v/>
      </c>
      <c r="V10" s="6" t="n">
        <v>0.000510921999252226</v>
      </c>
      <c r="W10" s="7" t="n">
        <v>35.42062485333565</v>
      </c>
      <c r="X10" s="9" t="inlineStr">
        <is>
          <t>E</t>
        </is>
      </c>
    </row>
    <row r="11">
      <c r="A11" t="inlineStr">
        <is>
          <t>Operating Income</t>
        </is>
      </c>
      <c r="B11" s="10" t="n">
        <v>26.32</v>
      </c>
      <c r="C11" s="10" t="n">
        <v>-18.95</v>
      </c>
      <c r="D11" s="10" t="n">
        <v>36.94</v>
      </c>
      <c r="E11" s="10" t="n">
        <v>125.47</v>
      </c>
      <c r="F11" s="10" t="n">
        <v>155.95</v>
      </c>
      <c r="G11" s="10" t="n">
        <v>179.7</v>
      </c>
      <c r="H11" s="10" t="n">
        <v>223.66</v>
      </c>
      <c r="I11" s="10" t="n">
        <v>239.56</v>
      </c>
      <c r="J11" s="10">
        <f>J7-J8-J9-J10</f>
        <v/>
      </c>
      <c r="K11" s="10">
        <f>K7-K8-K9-K10</f>
        <v/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V11" s="6" t="n"/>
      <c r="W11" s="7" t="n"/>
    </row>
    <row r="12">
      <c r="A12" t="inlineStr">
        <is>
          <t>Interest Expense / Income</t>
        </is>
      </c>
      <c r="B12" s="8" t="n">
        <v>47.87</v>
      </c>
      <c r="C12" s="8" t="n">
        <v>44.27</v>
      </c>
      <c r="D12" s="8" t="n">
        <v>44.81</v>
      </c>
      <c r="E12" s="8" t="n">
        <v>41.8</v>
      </c>
      <c r="F12" s="8" t="n">
        <v>26.6</v>
      </c>
      <c r="G12" s="8" t="n">
        <v>40.69</v>
      </c>
      <c r="H12" s="8" t="n">
        <v>50.47</v>
      </c>
      <c r="I12" s="8" t="n">
        <v>40.06</v>
      </c>
      <c r="J12" s="8">
        <f>(J5*V12)+W12</f>
        <v/>
      </c>
      <c r="K12" s="8">
        <f>(K5*V12)+W12</f>
        <v/>
      </c>
      <c r="L12" s="8">
        <f>(L5*V12)+W12</f>
        <v/>
      </c>
      <c r="M12" s="8">
        <f>(M5*V12)+W12</f>
        <v/>
      </c>
      <c r="N12" s="8">
        <f>(N5*V12)+W12</f>
        <v/>
      </c>
      <c r="O12" s="8">
        <f>(O5*V12)+W12</f>
        <v/>
      </c>
      <c r="P12" s="8">
        <f>(P5*V12)+W12</f>
        <v/>
      </c>
      <c r="Q12" s="8">
        <f>(Q5*V12)+W12</f>
        <v/>
      </c>
      <c r="R12" s="8">
        <f>(R5*V12)+W12</f>
        <v/>
      </c>
      <c r="S12" s="8">
        <f>(S5*V12)+W12</f>
        <v/>
      </c>
      <c r="V12" s="6" t="n">
        <v>-0.002893968146890634</v>
      </c>
      <c r="W12" s="7" t="n">
        <v>45.59161820844515</v>
      </c>
      <c r="X12" s="9" t="inlineStr">
        <is>
          <t>G</t>
        </is>
      </c>
    </row>
    <row r="13">
      <c r="A13" t="inlineStr">
        <is>
          <t>Other Expense / Income</t>
        </is>
      </c>
      <c r="B13" s="8" t="n">
        <v>42.65</v>
      </c>
      <c r="C13" s="8" t="n">
        <v>43.67</v>
      </c>
      <c r="D13" s="8" t="n"/>
      <c r="E13" s="8" t="n">
        <v>-3.11</v>
      </c>
      <c r="F13" s="8" t="n">
        <v>3.23</v>
      </c>
      <c r="G13" s="8" t="n">
        <v>-27.35</v>
      </c>
      <c r="H13" s="8" t="n">
        <v>-11.48</v>
      </c>
      <c r="I13" s="8" t="n">
        <v>-2.5</v>
      </c>
      <c r="J13" s="8">
        <f>(J5*V13)+W13</f>
        <v/>
      </c>
      <c r="K13" s="8">
        <f>(K5*V13)+W13</f>
        <v/>
      </c>
      <c r="L13" s="8">
        <f>(L5*V13)+W13</f>
        <v/>
      </c>
      <c r="M13" s="8">
        <f>(M5*V13)+W13</f>
        <v/>
      </c>
      <c r="N13" s="8">
        <f>(N5*V13)+W13</f>
        <v/>
      </c>
      <c r="O13" s="8">
        <f>(O5*V13)+W13</f>
        <v/>
      </c>
      <c r="P13" s="8">
        <f>(P5*V13)+W13</f>
        <v/>
      </c>
      <c r="Q13" s="8">
        <f>(Q5*V13)+W13</f>
        <v/>
      </c>
      <c r="R13" s="8">
        <f>(R5*V13)+W13</f>
        <v/>
      </c>
      <c r="S13" s="8">
        <f>(S5*V13)+W13</f>
        <v/>
      </c>
      <c r="V13" s="6" t="n">
        <v>0.003657734293897017</v>
      </c>
      <c r="W13" s="7" t="n">
        <v>6.346694407251561</v>
      </c>
      <c r="X13" s="9" t="inlineStr">
        <is>
          <t>H</t>
        </is>
      </c>
    </row>
    <row r="14">
      <c r="A14" t="inlineStr">
        <is>
          <t>Income Tax</t>
        </is>
      </c>
      <c r="B14" s="8" t="n">
        <v>-2.97</v>
      </c>
      <c r="C14" s="8" t="n">
        <v>-32.94</v>
      </c>
      <c r="D14" s="8" t="n">
        <v>-2.92</v>
      </c>
      <c r="E14" s="8" t="n">
        <v>27.99</v>
      </c>
      <c r="F14" s="8" t="n">
        <v>41.49</v>
      </c>
      <c r="G14" s="8" t="n">
        <v>29.71</v>
      </c>
      <c r="H14" s="8" t="n">
        <v>45.62</v>
      </c>
      <c r="I14" s="8" t="n">
        <v>49.7</v>
      </c>
      <c r="J14" s="8">
        <f>(J11*V14)+W14</f>
        <v/>
      </c>
      <c r="K14" s="8">
        <f>(K11*V14)+W14</f>
        <v/>
      </c>
      <c r="L14" s="8">
        <f>(L11*V14)+W14</f>
        <v/>
      </c>
      <c r="M14" s="8">
        <f>(M11*V14)+W14</f>
        <v/>
      </c>
      <c r="N14" s="8">
        <f>(N11*V14)+W14</f>
        <v/>
      </c>
      <c r="O14" s="8">
        <f>(O11*V14)+W14</f>
        <v/>
      </c>
      <c r="P14" s="8">
        <f>(P11*V14)+W14</f>
        <v/>
      </c>
      <c r="Q14" s="8">
        <f>(Q11*V14)+W14</f>
        <v/>
      </c>
      <c r="R14" s="8">
        <f>(R11*V14)+W14</f>
        <v/>
      </c>
      <c r="S14" s="8">
        <f>(S11*V14)+W14</f>
        <v/>
      </c>
      <c r="V14" s="6" t="n">
        <v>0.230373654143945</v>
      </c>
      <c r="W14" s="7" t="n">
        <v>1.579225252522001</v>
      </c>
      <c r="X14" s="9" t="inlineStr">
        <is>
          <t>I</t>
        </is>
      </c>
    </row>
    <row r="15">
      <c r="A15" t="inlineStr">
        <is>
          <t>Net Income</t>
        </is>
      </c>
      <c r="B15" s="10" t="n">
        <v>-61.24</v>
      </c>
      <c r="C15" s="10" t="n">
        <v>-73.95</v>
      </c>
      <c r="D15" s="10" t="n">
        <v>-4.96</v>
      </c>
      <c r="E15" s="10" t="n">
        <v>58.8</v>
      </c>
      <c r="F15" s="10" t="n">
        <v>84.64</v>
      </c>
      <c r="G15" s="10" t="n">
        <v>136.65</v>
      </c>
      <c r="H15" s="10" t="n">
        <v>139.05</v>
      </c>
      <c r="I15" s="10" t="n">
        <v>152.3</v>
      </c>
      <c r="J15" s="10">
        <f>J11-J12-J13-J14</f>
        <v/>
      </c>
      <c r="K15" s="10">
        <f>K11-K12-K13-K14</f>
        <v/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V15" s="6" t="n"/>
      <c r="W15" s="7" t="n"/>
    </row>
    <row r="16">
      <c r="A16" t="inlineStr">
        <is>
          <t>Preferred Dividends</t>
        </is>
      </c>
      <c r="B16" s="8" t="n">
        <v>47.23</v>
      </c>
      <c r="C16" s="8" t="n">
        <v>29.06</v>
      </c>
      <c r="D16" s="8" t="n"/>
      <c r="E16" s="8" t="n"/>
      <c r="F16" s="8" t="n"/>
      <c r="G16" s="8" t="n"/>
      <c r="H16" s="8" t="n"/>
      <c r="I16" s="8" t="n"/>
      <c r="J16" s="8">
        <f>(J5*V16)+W16</f>
        <v/>
      </c>
      <c r="K16" s="8">
        <f>(K5*V16)+W16</f>
        <v/>
      </c>
      <c r="L16" s="8">
        <f>(L5*V16)+W16</f>
        <v/>
      </c>
      <c r="M16" s="8">
        <f>(M5*V16)+W16</f>
        <v/>
      </c>
      <c r="N16" s="8">
        <f>(N5*V16)+W16</f>
        <v/>
      </c>
      <c r="O16" s="8">
        <f>(O5*V16)+W16</f>
        <v/>
      </c>
      <c r="P16" s="8">
        <f>(P5*V16)+W16</f>
        <v/>
      </c>
      <c r="Q16" s="8">
        <f>(Q5*V16)+W16</f>
        <v/>
      </c>
      <c r="R16" s="8">
        <f>(R5*V16)+W16</f>
        <v/>
      </c>
      <c r="S16" s="8">
        <f>(S5*V16)+W16</f>
        <v/>
      </c>
      <c r="V16" s="6" t="n">
        <v>-0.003243912918058384</v>
      </c>
      <c r="W16" s="7" t="n">
        <v>9.676084126662115</v>
      </c>
      <c r="X16" s="9" t="inlineStr">
        <is>
          <t>J</t>
        </is>
      </c>
    </row>
    <row r="17">
      <c r="V17" s="6" t="n"/>
      <c r="W17" s="7" t="n"/>
    </row>
    <row r="18">
      <c r="A18" s="5" t="inlineStr">
        <is>
          <t>Balance Sheet</t>
        </is>
      </c>
      <c r="V18" s="6" t="n"/>
      <c r="W18" s="7" t="n"/>
    </row>
    <row r="19">
      <c r="A19" t="inlineStr">
        <is>
          <t>Cash &amp; Equivalents</t>
        </is>
      </c>
      <c r="B19" s="8" t="n">
        <v>33.36</v>
      </c>
      <c r="C19" s="8" t="n">
        <v>80.59999999999999</v>
      </c>
      <c r="D19" s="8" t="n">
        <v>200.28</v>
      </c>
      <c r="E19" s="8" t="n">
        <v>45.72</v>
      </c>
      <c r="F19" s="8" t="n">
        <v>126.66</v>
      </c>
      <c r="G19" s="8" t="n">
        <v>123.42</v>
      </c>
      <c r="H19" s="8" t="n">
        <v>284.47</v>
      </c>
      <c r="I19" s="8" t="n">
        <v>576.29</v>
      </c>
      <c r="J19" s="8">
        <f>max((J5*V19)+W19,0)</f>
        <v/>
      </c>
      <c r="K19" s="8">
        <f>max((K5*V19)+W19,0)</f>
        <v/>
      </c>
      <c r="L19" s="8">
        <f>max((L5*V19)+W19,0)</f>
        <v/>
      </c>
      <c r="M19" s="8">
        <f>max((M5*V19)+W19,0)</f>
        <v/>
      </c>
      <c r="N19" s="8">
        <f>max((N5*V19)+W19,0)</f>
        <v/>
      </c>
      <c r="O19" s="8">
        <f>max((O5*V19)+W19,0)</f>
        <v/>
      </c>
      <c r="P19" s="8">
        <f>max((P5*V19)+W19,0)</f>
        <v/>
      </c>
      <c r="Q19" s="8">
        <f>max((Q5*V19)+W19,0)</f>
        <v/>
      </c>
      <c r="R19" s="8">
        <f>max((R5*V19)+W19,0)</f>
        <v/>
      </c>
      <c r="S19" s="8">
        <f>max((S5*V19)+W19,0)</f>
        <v/>
      </c>
      <c r="V19" s="6" t="n">
        <v>0.3403116107545167</v>
      </c>
      <c r="W19" s="7" t="n">
        <v>-450.1688225847425</v>
      </c>
      <c r="X19" s="9" t="inlineStr">
        <is>
          <t>K</t>
        </is>
      </c>
    </row>
    <row r="20">
      <c r="A20" t="inlineStr">
        <is>
          <t>Short-Term Investments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>
        <f>max((J5*V20)+W20,0)</f>
        <v/>
      </c>
      <c r="K20" s="8">
        <f>max((K5*V20)+W20,0)</f>
        <v/>
      </c>
      <c r="L20" s="8">
        <f>max((L5*V20)+W20,0)</f>
        <v/>
      </c>
      <c r="M20" s="8">
        <f>max((M5*V20)+W20,0)</f>
        <v/>
      </c>
      <c r="N20" s="8">
        <f>max((N5*V20)+W20,0)</f>
        <v/>
      </c>
      <c r="O20" s="8">
        <f>max((O5*V20)+W20,0)</f>
        <v/>
      </c>
      <c r="P20" s="8">
        <f>max((P5*V20)+W20,0)</f>
        <v/>
      </c>
      <c r="Q20" s="8">
        <f>max((Q5*V20)+W20,0)</f>
        <v/>
      </c>
      <c r="R20" s="8">
        <f>max((R5*V20)+W20,0)</f>
        <v/>
      </c>
      <c r="S20" s="8">
        <f>max((S5*V20)+W20,0)</f>
        <v/>
      </c>
      <c r="V20" s="6" t="n"/>
      <c r="W20" s="7" t="n"/>
      <c r="X20" s="9" t="inlineStr">
        <is>
          <t>L</t>
        </is>
      </c>
    </row>
    <row r="21">
      <c r="A21" t="inlineStr">
        <is>
          <t>Cash &amp; Cash Equivalents</t>
        </is>
      </c>
      <c r="B21" s="10" t="n">
        <v>33.36</v>
      </c>
      <c r="C21" s="10" t="n">
        <v>80.59999999999999</v>
      </c>
      <c r="D21" s="10" t="n">
        <v>200.28</v>
      </c>
      <c r="E21" s="10" t="n">
        <v>45.72</v>
      </c>
      <c r="F21" s="10" t="n">
        <v>126.66</v>
      </c>
      <c r="G21" s="10" t="n">
        <v>123.42</v>
      </c>
      <c r="H21" s="10" t="n">
        <v>284.47</v>
      </c>
      <c r="I21" s="10" t="n">
        <v>576.29</v>
      </c>
      <c r="J21" s="10">
        <f>J19+J20</f>
        <v/>
      </c>
      <c r="K21" s="10">
        <f>K19+K20</f>
        <v/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V21" s="6" t="n"/>
      <c r="W21" s="7" t="n"/>
    </row>
    <row r="22">
      <c r="A22" t="inlineStr">
        <is>
          <t>Receivables</t>
        </is>
      </c>
      <c r="B22" s="8" t="n">
        <v>237.36</v>
      </c>
      <c r="C22" s="8" t="n">
        <v>230.92</v>
      </c>
      <c r="D22" s="8" t="n">
        <v>199.33</v>
      </c>
      <c r="E22" s="8" t="n">
        <v>231.48</v>
      </c>
      <c r="F22" s="8" t="n">
        <v>266.75</v>
      </c>
      <c r="G22" s="8" t="n">
        <v>315.35</v>
      </c>
      <c r="H22" s="8" t="n">
        <v>298.24</v>
      </c>
      <c r="I22" s="8" t="n">
        <v>524.9299999999999</v>
      </c>
      <c r="J22" s="8">
        <f>max((J5*V22)+W22,0)</f>
        <v/>
      </c>
      <c r="K22" s="8">
        <f>max((K5*V22)+W22,0)</f>
        <v/>
      </c>
      <c r="L22" s="8">
        <f>max((L5*V22)+W22,0)</f>
        <v/>
      </c>
      <c r="M22" s="8">
        <f>max((M5*V22)+W22,0)</f>
        <v/>
      </c>
      <c r="N22" s="8">
        <f>max((N5*V22)+W22,0)</f>
        <v/>
      </c>
      <c r="O22" s="8">
        <f>max((O5*V22)+W22,0)</f>
        <v/>
      </c>
      <c r="P22" s="8">
        <f>max((P5*V22)+W22,0)</f>
        <v/>
      </c>
      <c r="Q22" s="8">
        <f>max((Q5*V22)+W22,0)</f>
        <v/>
      </c>
      <c r="R22" s="8">
        <f>max((R5*V22)+W22,0)</f>
        <v/>
      </c>
      <c r="S22" s="8">
        <f>max((S5*V22)+W22,0)</f>
        <v/>
      </c>
      <c r="V22" s="6" t="n">
        <v>0.2226435648652682</v>
      </c>
      <c r="W22" s="7" t="n">
        <v>-126.7519284356062</v>
      </c>
      <c r="X22" s="9" t="inlineStr">
        <is>
          <t>M</t>
        </is>
      </c>
    </row>
    <row r="23">
      <c r="A23" t="inlineStr">
        <is>
          <t>Inventory</t>
        </is>
      </c>
      <c r="B23" s="8" t="n">
        <v>226.1</v>
      </c>
      <c r="C23" s="8" t="n">
        <v>161.92</v>
      </c>
      <c r="D23" s="8" t="n">
        <v>161.47</v>
      </c>
      <c r="E23" s="8" t="n">
        <v>200</v>
      </c>
      <c r="F23" s="8" t="n">
        <v>221.75</v>
      </c>
      <c r="G23" s="8" t="n">
        <v>226.09</v>
      </c>
      <c r="H23" s="8" t="n">
        <v>199.1</v>
      </c>
      <c r="I23" s="8" t="n">
        <v>285.99</v>
      </c>
      <c r="J23" s="8">
        <f>max((J5*V23)+W23,0)</f>
        <v/>
      </c>
      <c r="K23" s="8">
        <f>max((K5*V23)+W23,0)</f>
        <v/>
      </c>
      <c r="L23" s="8">
        <f>max((L5*V23)+W23,0)</f>
        <v/>
      </c>
      <c r="M23" s="8">
        <f>max((M5*V23)+W23,0)</f>
        <v/>
      </c>
      <c r="N23" s="8">
        <f>max((N5*V23)+W23,0)</f>
        <v/>
      </c>
      <c r="O23" s="8">
        <f>max((O5*V23)+W23,0)</f>
        <v/>
      </c>
      <c r="P23" s="8">
        <f>max((P5*V23)+W23,0)</f>
        <v/>
      </c>
      <c r="Q23" s="8">
        <f>max((Q5*V23)+W23,0)</f>
        <v/>
      </c>
      <c r="R23" s="8">
        <f>max((R5*V23)+W23,0)</f>
        <v/>
      </c>
      <c r="S23" s="8">
        <f>max((S5*V23)+W23,0)</f>
        <v/>
      </c>
      <c r="V23" s="6" t="n">
        <v>0.07417276754113857</v>
      </c>
      <c r="W23" s="7" t="n">
        <v>72.11464728460354</v>
      </c>
      <c r="X23" s="9" t="inlineStr">
        <is>
          <t>N</t>
        </is>
      </c>
    </row>
    <row r="24">
      <c r="A24" t="inlineStr">
        <is>
          <t>Other Current Assets</t>
        </is>
      </c>
      <c r="B24" s="8" t="n">
        <v>13.21</v>
      </c>
      <c r="C24" s="8" t="n">
        <v>8.050000000000001</v>
      </c>
      <c r="D24" s="8" t="n">
        <v>21.84</v>
      </c>
      <c r="E24" s="8" t="n">
        <v>28.56</v>
      </c>
      <c r="F24" s="8" t="n">
        <v>31.97</v>
      </c>
      <c r="G24" s="8" t="n">
        <v>34.68</v>
      </c>
      <c r="H24" s="8" t="n">
        <v>46.87</v>
      </c>
      <c r="I24" s="8" t="n">
        <v>34.25</v>
      </c>
      <c r="J24" s="8">
        <f>(J5*V24)+W24</f>
        <v/>
      </c>
      <c r="K24" s="8">
        <f>(K5*V24)+W24</f>
        <v/>
      </c>
      <c r="L24" s="8">
        <f>(L5*V24)+W24</f>
        <v/>
      </c>
      <c r="M24" s="8">
        <f>(M5*V24)+W24</f>
        <v/>
      </c>
      <c r="N24" s="8">
        <f>(N5*V24)+W24</f>
        <v/>
      </c>
      <c r="O24" s="8">
        <f>(O5*V24)+W24</f>
        <v/>
      </c>
      <c r="P24" s="8">
        <f>(P5*V24)+W24</f>
        <v/>
      </c>
      <c r="Q24" s="8">
        <f>(Q5*V24)+W24</f>
        <v/>
      </c>
      <c r="R24" s="8">
        <f>(R5*V24)+W24</f>
        <v/>
      </c>
      <c r="S24" s="8">
        <f>(S5*V24)+W24</f>
        <v/>
      </c>
      <c r="V24" s="6" t="n">
        <v>0.008355309968369475</v>
      </c>
      <c r="W24" s="7" t="n">
        <v>11.86235843101687</v>
      </c>
      <c r="X24" s="9" t="inlineStr">
        <is>
          <t>O</t>
        </is>
      </c>
    </row>
    <row r="25">
      <c r="A25" t="inlineStr">
        <is>
          <t>Total Current Assets</t>
        </is>
      </c>
      <c r="B25" s="10" t="n">
        <v>510.03</v>
      </c>
      <c r="C25" s="10" t="n">
        <v>481.49</v>
      </c>
      <c r="D25" s="10" t="n">
        <v>582.92</v>
      </c>
      <c r="E25" s="10" t="n">
        <v>505.76</v>
      </c>
      <c r="F25" s="10" t="n">
        <v>647.14</v>
      </c>
      <c r="G25" s="10" t="n">
        <v>699.54</v>
      </c>
      <c r="H25" s="10" t="n">
        <v>828.6799999999999</v>
      </c>
      <c r="I25" s="10" t="n">
        <v>1421.45</v>
      </c>
      <c r="J25" s="10">
        <f>J21+J22+J23+J24</f>
        <v/>
      </c>
      <c r="K25" s="10">
        <f>K21+K22+K23+K24</f>
        <v/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V25" s="6" t="n"/>
      <c r="W25" s="7" t="n"/>
    </row>
    <row r="26">
      <c r="A26" t="inlineStr">
        <is>
          <t>Property, Plant &amp; Equipment</t>
        </is>
      </c>
      <c r="B26" s="8" t="n">
        <v>253.29</v>
      </c>
      <c r="C26" s="8" t="n">
        <v>224.28</v>
      </c>
      <c r="D26" s="8" t="n">
        <v>202.69</v>
      </c>
      <c r="E26" s="8" t="n">
        <v>208.62</v>
      </c>
      <c r="F26" s="8" t="n">
        <v>213.11</v>
      </c>
      <c r="G26" s="8" t="n">
        <v>260.7</v>
      </c>
      <c r="H26" s="8" t="n">
        <v>282.58</v>
      </c>
      <c r="I26" s="8" t="n">
        <v>316.74</v>
      </c>
      <c r="J26" s="8">
        <f>max((J5*V26)+W26,0)</f>
        <v/>
      </c>
      <c r="K26" s="8">
        <f>max((K5*V26)+W26,0)</f>
        <v/>
      </c>
      <c r="L26" s="8">
        <f>max((L5*V26)+W26,0)</f>
        <v/>
      </c>
      <c r="M26" s="8">
        <f>max((M5*V26)+W26,0)</f>
        <v/>
      </c>
      <c r="N26" s="8">
        <f>max((N5*V26)+W26,0)</f>
        <v/>
      </c>
      <c r="O26" s="8">
        <f>max((O5*V26)+W26,0)</f>
        <v/>
      </c>
      <c r="P26" s="8">
        <f>max((P5*V26)+W26,0)</f>
        <v/>
      </c>
      <c r="Q26" s="8">
        <f>max((Q5*V26)+W26,0)</f>
        <v/>
      </c>
      <c r="R26" s="8">
        <f>max((R5*V26)+W26,0)</f>
        <v/>
      </c>
      <c r="S26" s="8">
        <f>max((S5*V26)+W26,0)</f>
        <v/>
      </c>
      <c r="V26" s="6" t="n">
        <v>0.07200385082441552</v>
      </c>
      <c r="W26" s="7" t="n">
        <v>111.1042057071321</v>
      </c>
      <c r="X26" s="9" t="inlineStr">
        <is>
          <t>P</t>
        </is>
      </c>
    </row>
    <row r="27">
      <c r="A27" t="inlineStr">
        <is>
          <t>Long-Term Investments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>
        <f>max((J5*V27)+W27,0)</f>
        <v/>
      </c>
      <c r="K27" s="8">
        <f>max((K5*V27)+W27,0)</f>
        <v/>
      </c>
      <c r="L27" s="8">
        <f>max((L5*V27)+W27,0)</f>
        <v/>
      </c>
      <c r="M27" s="8">
        <f>max((M5*V27)+W27,0)</f>
        <v/>
      </c>
      <c r="N27" s="8">
        <f>max((N5*V27)+W27,0)</f>
        <v/>
      </c>
      <c r="O27" s="8">
        <f>max((O5*V27)+W27,0)</f>
        <v/>
      </c>
      <c r="P27" s="8">
        <f>max((P5*V27)+W27,0)</f>
        <v/>
      </c>
      <c r="Q27" s="8">
        <f>max((Q5*V27)+W27,0)</f>
        <v/>
      </c>
      <c r="R27" s="8">
        <f>max((R5*V27)+W27,0)</f>
        <v/>
      </c>
      <c r="S27" s="8">
        <f>max((S5*V27)+W27,0)</f>
        <v/>
      </c>
      <c r="V27" s="6" t="n"/>
      <c r="W27" s="7" t="n"/>
      <c r="X27" s="9" t="inlineStr">
        <is>
          <t>Q</t>
        </is>
      </c>
    </row>
    <row r="28">
      <c r="A28" t="inlineStr">
        <is>
          <t>Goodwill and Intangibles</t>
        </is>
      </c>
      <c r="B28" s="8" t="n">
        <v>402.5</v>
      </c>
      <c r="C28" s="8" t="n">
        <v>393</v>
      </c>
      <c r="D28" s="8" t="n">
        <v>370.77</v>
      </c>
      <c r="E28" s="8" t="n">
        <v>492.01</v>
      </c>
      <c r="F28" s="8" t="n">
        <v>462.05</v>
      </c>
      <c r="G28" s="8" t="n">
        <v>471.92</v>
      </c>
      <c r="H28" s="8" t="n">
        <v>443.59</v>
      </c>
      <c r="I28" s="8" t="n">
        <v>440.25</v>
      </c>
      <c r="J28" s="8">
        <f>max((J5*V28)+W28,0)</f>
        <v/>
      </c>
      <c r="K28" s="8">
        <f>max((K5*V28)+W28,0)</f>
        <v/>
      </c>
      <c r="L28" s="8">
        <f>max((L5*V28)+W28,0)</f>
        <v/>
      </c>
      <c r="M28" s="8">
        <f>max((M5*V28)+W28,0)</f>
        <v/>
      </c>
      <c r="N28" s="8">
        <f>max((N5*V28)+W28,0)</f>
        <v/>
      </c>
      <c r="O28" s="8">
        <f>max((O5*V28)+W28,0)</f>
        <v/>
      </c>
      <c r="P28" s="8">
        <f>max((P5*V28)+W28,0)</f>
        <v/>
      </c>
      <c r="Q28" s="8">
        <f>max((Q5*V28)+W28,0)</f>
        <v/>
      </c>
      <c r="R28" s="8">
        <f>max((R5*V28)+W28,0)</f>
        <v/>
      </c>
      <c r="S28" s="8">
        <f>max((S5*V28)+W28,0)</f>
        <v/>
      </c>
      <c r="V28" s="6" t="n">
        <v>0.0126428931849931</v>
      </c>
      <c r="W28" s="7" t="n">
        <v>410.9568604408492</v>
      </c>
      <c r="X28" s="9" t="inlineStr">
        <is>
          <t>R</t>
        </is>
      </c>
    </row>
    <row r="29">
      <c r="A29" t="inlineStr">
        <is>
          <t>Other Long-Term Assets</t>
        </is>
      </c>
      <c r="B29" s="8" t="n">
        <v>19.6</v>
      </c>
      <c r="C29" s="8" t="n">
        <v>15.02</v>
      </c>
      <c r="D29" s="8" t="n">
        <v>8.19</v>
      </c>
      <c r="E29" s="8" t="n">
        <v>8.710000000000001</v>
      </c>
      <c r="F29" s="8" t="n">
        <v>1.77</v>
      </c>
      <c r="G29" s="8" t="n">
        <v>4.84</v>
      </c>
      <c r="H29" s="8" t="n">
        <v>3.68</v>
      </c>
      <c r="I29" s="8" t="n">
        <v>31.66</v>
      </c>
      <c r="J29" s="8">
        <f>(J5*V29)+W29</f>
        <v/>
      </c>
      <c r="K29" s="8">
        <f>(K5*V29)+W29</f>
        <v/>
      </c>
      <c r="L29" s="8">
        <f>(L5*V29)+W29</f>
        <v/>
      </c>
      <c r="M29" s="8">
        <f>(M5*V29)+W29</f>
        <v/>
      </c>
      <c r="N29" s="8">
        <f>(N5*V29)+W29</f>
        <v/>
      </c>
      <c r="O29" s="8">
        <f>(O5*V29)+W29</f>
        <v/>
      </c>
      <c r="P29" s="8">
        <f>(P5*V29)+W29</f>
        <v/>
      </c>
      <c r="Q29" s="8">
        <f>(Q5*V29)+W29</f>
        <v/>
      </c>
      <c r="R29" s="8">
        <f>(R5*V29)+W29</f>
        <v/>
      </c>
      <c r="S29" s="8">
        <f>(S5*V29)+W29</f>
        <v/>
      </c>
      <c r="V29" s="6" t="n">
        <v>0.01568071018425045</v>
      </c>
      <c r="W29" s="7" t="n">
        <v>-17.53025591143099</v>
      </c>
      <c r="X29" s="9" t="inlineStr">
        <is>
          <t>S</t>
        </is>
      </c>
    </row>
    <row r="30">
      <c r="A30" t="inlineStr">
        <is>
          <t>Total Long-Term Assets</t>
        </is>
      </c>
      <c r="B30" s="10" t="n">
        <v>675.39</v>
      </c>
      <c r="C30" s="10" t="n">
        <v>632.3099999999999</v>
      </c>
      <c r="D30" s="10" t="n">
        <v>581.65</v>
      </c>
      <c r="E30" s="10" t="n">
        <v>709.33</v>
      </c>
      <c r="F30" s="10" t="n">
        <v>676.92</v>
      </c>
      <c r="G30" s="10" t="n">
        <v>737.46</v>
      </c>
      <c r="H30" s="10" t="n">
        <v>729.85</v>
      </c>
      <c r="I30" s="10" t="n">
        <v>788.65</v>
      </c>
      <c r="J30" s="10">
        <f>J26+J27+J28+J29</f>
        <v/>
      </c>
      <c r="K30" s="10">
        <f>K26+K27+K28+K29</f>
        <v/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V30" s="6" t="n"/>
      <c r="W30" s="7" t="n"/>
    </row>
    <row r="31">
      <c r="A31" t="inlineStr">
        <is>
          <t>Total Assets</t>
        </is>
      </c>
      <c r="B31" s="10" t="n">
        <v>1185.42</v>
      </c>
      <c r="C31" s="10" t="n">
        <v>1113.8</v>
      </c>
      <c r="D31" s="10" t="n">
        <v>1164.57</v>
      </c>
      <c r="E31" s="10" t="n">
        <v>1215.09</v>
      </c>
      <c r="F31" s="10" t="n">
        <v>1324.06</v>
      </c>
      <c r="G31" s="10" t="n">
        <v>1437</v>
      </c>
      <c r="H31" s="10" t="n">
        <v>1558.53</v>
      </c>
      <c r="I31" s="10" t="n">
        <v>2210.1</v>
      </c>
      <c r="J31" s="10">
        <f>J25+J30</f>
        <v/>
      </c>
      <c r="K31" s="10">
        <f>K25+K30</f>
        <v/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V31" s="6" t="n"/>
      <c r="W31" s="7" t="n"/>
    </row>
    <row r="32">
      <c r="A32" t="inlineStr">
        <is>
          <t>Accounts Payable</t>
        </is>
      </c>
      <c r="B32" s="8" t="n">
        <v>154.68</v>
      </c>
      <c r="C32" s="8" t="n">
        <v>109.85</v>
      </c>
      <c r="D32" s="8" t="n">
        <v>114.12</v>
      </c>
      <c r="E32" s="8" t="n">
        <v>125.62</v>
      </c>
      <c r="F32" s="8" t="n">
        <v>156.53</v>
      </c>
      <c r="G32" s="8" t="n">
        <v>150.68</v>
      </c>
      <c r="H32" s="8" t="n">
        <v>142.6</v>
      </c>
      <c r="I32" s="8" t="n">
        <v>243.16</v>
      </c>
      <c r="J32" s="8">
        <f>(J5*V32)+W32</f>
        <v/>
      </c>
      <c r="K32" s="8">
        <f>(K5*V32)+W32</f>
        <v/>
      </c>
      <c r="L32" s="8">
        <f>(L5*V32)+W32</f>
        <v/>
      </c>
      <c r="M32" s="8">
        <f>(M5*V32)+W32</f>
        <v/>
      </c>
      <c r="N32" s="8">
        <f>(N5*V32)+W32</f>
        <v/>
      </c>
      <c r="O32" s="8">
        <f>(O5*V32)+W32</f>
        <v/>
      </c>
      <c r="P32" s="8">
        <f>(P5*V32)+W32</f>
        <v/>
      </c>
      <c r="Q32" s="8">
        <f>(Q5*V32)+W32</f>
        <v/>
      </c>
      <c r="R32" s="8">
        <f>(R5*V32)+W32</f>
        <v/>
      </c>
      <c r="S32" s="8">
        <f>(S5*V32)+W32</f>
        <v/>
      </c>
      <c r="V32" s="6" t="n">
        <v>0.08734148062039844</v>
      </c>
      <c r="W32" s="7" t="n">
        <v>-13.06687300038564</v>
      </c>
      <c r="X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>
        <f>(J5*V33)+W33</f>
        <v/>
      </c>
      <c r="K33" s="8">
        <f>(K5*V33)+W33</f>
        <v/>
      </c>
      <c r="L33" s="8">
        <f>(L5*V33)+W33</f>
        <v/>
      </c>
      <c r="M33" s="8">
        <f>(M5*V33)+W33</f>
        <v/>
      </c>
      <c r="N33" s="8">
        <f>(N5*V33)+W33</f>
        <v/>
      </c>
      <c r="O33" s="8">
        <f>(O5*V33)+W33</f>
        <v/>
      </c>
      <c r="P33" s="8">
        <f>(P5*V33)+W33</f>
        <v/>
      </c>
      <c r="Q33" s="8">
        <f>(Q5*V33)+W33</f>
        <v/>
      </c>
      <c r="R33" s="8">
        <f>(R5*V33)+W33</f>
        <v/>
      </c>
      <c r="S33" s="8">
        <f>(S5*V33)+W33</f>
        <v/>
      </c>
      <c r="V33" s="6" t="n"/>
      <c r="W33" s="7" t="n"/>
      <c r="X33" s="9" t="inlineStr">
        <is>
          <t>U</t>
        </is>
      </c>
    </row>
    <row r="34">
      <c r="A34" t="inlineStr">
        <is>
          <t>Current Debt</t>
        </is>
      </c>
      <c r="B34" s="8" t="n">
        <v>42.89</v>
      </c>
      <c r="C34" s="8" t="n">
        <v>2.86</v>
      </c>
      <c r="D34" s="8" t="n">
        <v>1.27</v>
      </c>
      <c r="E34" s="8" t="n">
        <v>4.22</v>
      </c>
      <c r="F34" s="8" t="n">
        <v>26.56</v>
      </c>
      <c r="G34" s="8" t="n"/>
      <c r="H34" s="8" t="n">
        <v>15.79</v>
      </c>
      <c r="I34" s="8" t="n">
        <v>11.79</v>
      </c>
      <c r="J34" s="8">
        <f>(J5*V34)+W34</f>
        <v/>
      </c>
      <c r="K34" s="8">
        <f>(K5*V34)+W34</f>
        <v/>
      </c>
      <c r="L34" s="8">
        <f>(L5*V34)+W34</f>
        <v/>
      </c>
      <c r="M34" s="8">
        <f>(M5*V34)+W34</f>
        <v/>
      </c>
      <c r="N34" s="8">
        <f>(N5*V34)+W34</f>
        <v/>
      </c>
      <c r="O34" s="8">
        <f>(O5*V34)+W34</f>
        <v/>
      </c>
      <c r="P34" s="8">
        <f>(P5*V34)+W34</f>
        <v/>
      </c>
      <c r="Q34" s="8">
        <f>(Q5*V34)+W34</f>
        <v/>
      </c>
      <c r="R34" s="8">
        <f>(R5*V34)+W34</f>
        <v/>
      </c>
      <c r="S34" s="8">
        <f>(S5*V34)+W34</f>
        <v/>
      </c>
      <c r="V34" s="6" t="n">
        <v>0.0007465237751155323</v>
      </c>
      <c r="W34" s="7" t="n">
        <v>11.78168608130685</v>
      </c>
      <c r="X34" s="9" t="inlineStr">
        <is>
          <t>V</t>
        </is>
      </c>
    </row>
    <row r="35">
      <c r="A35" t="inlineStr">
        <is>
          <t>Other Current Liabilities</t>
        </is>
      </c>
      <c r="B35" s="8" t="n">
        <v>76.22</v>
      </c>
      <c r="C35" s="8" t="n">
        <v>97.79000000000001</v>
      </c>
      <c r="D35" s="8" t="n">
        <v>89.44</v>
      </c>
      <c r="E35" s="8" t="n">
        <v>82</v>
      </c>
      <c r="F35" s="8" t="n">
        <v>89.66</v>
      </c>
      <c r="G35" s="8" t="n">
        <v>136.85</v>
      </c>
      <c r="H35" s="8" t="n">
        <v>117.78</v>
      </c>
      <c r="I35" s="8" t="n">
        <v>269.99</v>
      </c>
      <c r="J35" s="8">
        <f>(J5*V35)+W35</f>
        <v/>
      </c>
      <c r="K35" s="8">
        <f>(K5*V35)+W35</f>
        <v/>
      </c>
      <c r="L35" s="8">
        <f>(L5*V35)+W35</f>
        <v/>
      </c>
      <c r="M35" s="8">
        <f>(M5*V35)+W35</f>
        <v/>
      </c>
      <c r="N35" s="8">
        <f>(N5*V35)+W35</f>
        <v/>
      </c>
      <c r="O35" s="8">
        <f>(O5*V35)+W35</f>
        <v/>
      </c>
      <c r="P35" s="8">
        <f>(P5*V35)+W35</f>
        <v/>
      </c>
      <c r="Q35" s="8">
        <f>(Q5*V35)+W35</f>
        <v/>
      </c>
      <c r="R35" s="8">
        <f>(R5*V35)+W35</f>
        <v/>
      </c>
      <c r="S35" s="8">
        <f>(S5*V35)+W35</f>
        <v/>
      </c>
      <c r="V35" s="6" t="n">
        <v>0.1363617047496738</v>
      </c>
      <c r="W35" s="7" t="n">
        <v>-134.0829353902726</v>
      </c>
      <c r="X35" s="9" t="inlineStr">
        <is>
          <t>W</t>
        </is>
      </c>
    </row>
    <row r="36">
      <c r="A36" t="inlineStr">
        <is>
          <t>Total Current Liabilities</t>
        </is>
      </c>
      <c r="B36" s="10" t="n">
        <v>273.79</v>
      </c>
      <c r="C36" s="10" t="n">
        <v>210.5</v>
      </c>
      <c r="D36" s="10" t="n">
        <v>204.82</v>
      </c>
      <c r="E36" s="10" t="n">
        <v>211.84</v>
      </c>
      <c r="F36" s="10" t="n">
        <v>272.75</v>
      </c>
      <c r="G36" s="10" t="n">
        <v>287.53</v>
      </c>
      <c r="H36" s="10" t="n">
        <v>276.17</v>
      </c>
      <c r="I36" s="10" t="n">
        <v>524.9400000000001</v>
      </c>
      <c r="J36" s="10">
        <f>J32+J33+J34+J35</f>
        <v/>
      </c>
      <c r="K36" s="10">
        <f>K32+K33+K34+K35</f>
        <v/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V36" s="6" t="n"/>
      <c r="W36" s="7" t="n"/>
    </row>
    <row r="37">
      <c r="A37" t="inlineStr">
        <is>
          <t>Long-Term Debt</t>
        </is>
      </c>
      <c r="B37" s="8" t="n">
        <v>649.98</v>
      </c>
      <c r="C37" s="8" t="n">
        <v>649.34</v>
      </c>
      <c r="D37" s="8" t="n">
        <v>629.05</v>
      </c>
      <c r="E37" s="8" t="n">
        <v>571.86</v>
      </c>
      <c r="F37" s="8" t="n">
        <v>877.6900000000001</v>
      </c>
      <c r="G37" s="8" t="n">
        <v>845.3200000000001</v>
      </c>
      <c r="H37" s="8" t="n">
        <v>827.88</v>
      </c>
      <c r="I37" s="8" t="n">
        <v>788.62</v>
      </c>
      <c r="J37" s="8">
        <f>J31-J36-J38-J44</f>
        <v/>
      </c>
      <c r="K37" s="8">
        <f>K31-K36-K38-K44</f>
        <v/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V37" s="6" t="n"/>
      <c r="W37" s="7" t="n"/>
      <c r="X37" s="9" t="inlineStr">
        <is>
          <t>X</t>
        </is>
      </c>
    </row>
    <row r="38">
      <c r="A38" t="inlineStr">
        <is>
          <t>Other Long-Term Liabilities</t>
        </is>
      </c>
      <c r="B38" s="8" t="n">
        <v>85.18000000000001</v>
      </c>
      <c r="C38" s="8" t="n">
        <v>97.68000000000001</v>
      </c>
      <c r="D38" s="8" t="n">
        <v>73.45</v>
      </c>
      <c r="E38" s="8" t="n">
        <v>70.52</v>
      </c>
      <c r="F38" s="8" t="n">
        <v>51.57</v>
      </c>
      <c r="G38" s="8" t="n">
        <v>71.20999999999999</v>
      </c>
      <c r="H38" s="8" t="n">
        <v>76.06999999999999</v>
      </c>
      <c r="I38" s="8" t="n">
        <v>31.81</v>
      </c>
      <c r="J38" s="8">
        <f>(J5*V38)+W38</f>
        <v/>
      </c>
      <c r="K38" s="8">
        <f>(K5*V38)+W38</f>
        <v/>
      </c>
      <c r="L38" s="8">
        <f>(L5*V38)+W38</f>
        <v/>
      </c>
      <c r="M38" s="8">
        <f>(M5*V38)+W38</f>
        <v/>
      </c>
      <c r="N38" s="8">
        <f>(N5*V38)+W38</f>
        <v/>
      </c>
      <c r="O38" s="8">
        <f>(O5*V38)+W38</f>
        <v/>
      </c>
      <c r="P38" s="8">
        <f>(P5*V38)+W38</f>
        <v/>
      </c>
      <c r="Q38" s="8">
        <f>(Q5*V38)+W38</f>
        <v/>
      </c>
      <c r="R38" s="8">
        <f>(R5*V38)+W38</f>
        <v/>
      </c>
      <c r="S38" s="8">
        <f>(S5*V38)+W38</f>
        <v/>
      </c>
      <c r="V38" s="6" t="n">
        <v>-0.03356966551237945</v>
      </c>
      <c r="W38" s="7" t="n">
        <v>132.2283412190842</v>
      </c>
      <c r="X38" s="9" t="inlineStr">
        <is>
          <t>Y</t>
        </is>
      </c>
    </row>
    <row r="39">
      <c r="A39" t="inlineStr">
        <is>
          <t>Total Long-Term Liabilities</t>
        </is>
      </c>
      <c r="B39" s="10" t="n">
        <v>735.16</v>
      </c>
      <c r="C39" s="10" t="n">
        <v>747.02</v>
      </c>
      <c r="D39" s="10" t="n">
        <v>702.5</v>
      </c>
      <c r="E39" s="10" t="n">
        <v>642.38</v>
      </c>
      <c r="F39" s="10" t="n">
        <v>929.25</v>
      </c>
      <c r="G39" s="10" t="n">
        <v>916.53</v>
      </c>
      <c r="H39" s="10" t="n">
        <v>903.95</v>
      </c>
      <c r="I39" s="10" t="n">
        <v>820.4299999999999</v>
      </c>
      <c r="J39" s="10">
        <f>J37+J38</f>
        <v/>
      </c>
      <c r="K39" s="10">
        <f>K37+K38</f>
        <v/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V39" s="6" t="n"/>
      <c r="W39" s="7" t="n"/>
    </row>
    <row r="40">
      <c r="A40" t="inlineStr">
        <is>
          <t>Total Liabilities</t>
        </is>
      </c>
      <c r="B40" s="10" t="n">
        <v>1008.95</v>
      </c>
      <c r="C40" s="10" t="n">
        <v>957.52</v>
      </c>
      <c r="D40" s="10" t="n">
        <v>907.3200000000001</v>
      </c>
      <c r="E40" s="10" t="n">
        <v>854.22</v>
      </c>
      <c r="F40" s="10" t="n">
        <v>1202</v>
      </c>
      <c r="G40" s="10" t="n">
        <v>1204.06</v>
      </c>
      <c r="H40" s="10" t="n">
        <v>1180.12</v>
      </c>
      <c r="I40" s="10" t="n">
        <v>1345.36</v>
      </c>
      <c r="J40" s="10">
        <f>J36+J39</f>
        <v/>
      </c>
      <c r="K40" s="10">
        <f>K36+K39</f>
        <v/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V40" s="6" t="n"/>
      <c r="W40" s="7" t="n"/>
    </row>
    <row r="41">
      <c r="A41" t="inlineStr">
        <is>
          <t>Common Stock</t>
        </is>
      </c>
      <c r="B41" s="8" t="n">
        <v>351.39</v>
      </c>
      <c r="C41" s="8" t="n">
        <v>350.55</v>
      </c>
      <c r="D41" s="8" t="n">
        <v>396.34</v>
      </c>
      <c r="E41" s="8" t="n">
        <v>421.29</v>
      </c>
      <c r="F41" s="8" t="n">
        <v>455.87</v>
      </c>
      <c r="G41" s="8" t="n">
        <v>475.03</v>
      </c>
      <c r="H41" s="8" t="n">
        <v>485.12</v>
      </c>
      <c r="I41" s="8" t="n">
        <v>504.8</v>
      </c>
      <c r="J41" s="8">
        <f>(J5*V41)+W41</f>
        <v/>
      </c>
      <c r="K41" s="8">
        <f>(K5*V41)+W41</f>
        <v/>
      </c>
      <c r="L41" s="8">
        <f>(L5*V41)+W41</f>
        <v/>
      </c>
      <c r="M41" s="8">
        <f>(M5*V41)+W41</f>
        <v/>
      </c>
      <c r="N41" s="8">
        <f>(N5*V41)+W41</f>
        <v/>
      </c>
      <c r="O41" s="8">
        <f>(O5*V41)+W41</f>
        <v/>
      </c>
      <c r="P41" s="8">
        <f>(P5*V41)+W41</f>
        <v/>
      </c>
      <c r="Q41" s="8">
        <f>(Q5*V41)+W41</f>
        <v/>
      </c>
      <c r="R41" s="8">
        <f>(R5*V41)+W41</f>
        <v/>
      </c>
      <c r="S41" s="8">
        <f>(S5*V41)+W41</f>
        <v/>
      </c>
      <c r="V41" s="6" t="n">
        <v>0.07925916618609642</v>
      </c>
      <c r="W41" s="7" t="n">
        <v>282.3846632151199</v>
      </c>
      <c r="X41" s="9" t="inlineStr">
        <is>
          <t>Z</t>
        </is>
      </c>
    </row>
    <row r="42">
      <c r="A42" t="inlineStr">
        <is>
          <t>Retained Earnings</t>
        </is>
      </c>
      <c r="B42" s="8" t="n">
        <v>-168.29</v>
      </c>
      <c r="C42" s="8" t="n">
        <v>-173.24</v>
      </c>
      <c r="D42" s="8" t="n">
        <v>-113.14</v>
      </c>
      <c r="E42" s="8" t="n">
        <v>-42.43</v>
      </c>
      <c r="F42" s="8" t="n">
        <v>-317.37</v>
      </c>
      <c r="G42" s="8" t="n">
        <v>-200.4</v>
      </c>
      <c r="H42" s="8" t="n">
        <v>-64.15000000000001</v>
      </c>
      <c r="I42" s="8" t="n">
        <v>388.66</v>
      </c>
      <c r="J42" s="8">
        <f>J15+I42</f>
        <v/>
      </c>
      <c r="K42" s="8">
        <f>K15+J42</f>
        <v/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V42" s="6" t="n"/>
      <c r="W42" s="7" t="n"/>
    </row>
    <row r="43">
      <c r="A43" t="inlineStr">
        <is>
          <t>Comprehensive Income</t>
        </is>
      </c>
      <c r="B43" s="8" t="n">
        <v>-6.63</v>
      </c>
      <c r="C43" s="8" t="n">
        <v>-21.03</v>
      </c>
      <c r="D43" s="8" t="n">
        <v>-25.95</v>
      </c>
      <c r="E43" s="8" t="n">
        <v>-17.98</v>
      </c>
      <c r="F43" s="8" t="n">
        <v>-16.44</v>
      </c>
      <c r="G43" s="8" t="n">
        <v>-41.7</v>
      </c>
      <c r="H43" s="8" t="n">
        <v>-42.55</v>
      </c>
      <c r="I43" s="8" t="n">
        <v>-28.73</v>
      </c>
      <c r="J43" s="8">
        <f>(J5*V43)+W43</f>
        <v/>
      </c>
      <c r="K43" s="8">
        <f>(K5*V43)+W43</f>
        <v/>
      </c>
      <c r="L43" s="8">
        <f>(L5*V43)+W43</f>
        <v/>
      </c>
      <c r="M43" s="8">
        <f>(M5*V43)+W43</f>
        <v/>
      </c>
      <c r="N43" s="8">
        <f>(N5*V43)+W43</f>
        <v/>
      </c>
      <c r="O43" s="8">
        <f>(O5*V43)+W43</f>
        <v/>
      </c>
      <c r="P43" s="8">
        <f>(P5*V43)+W43</f>
        <v/>
      </c>
      <c r="Q43" s="8">
        <f>(Q5*V43)+W43</f>
        <v/>
      </c>
      <c r="R43" s="8">
        <f>(R5*V43)+W43</f>
        <v/>
      </c>
      <c r="S43" s="8">
        <f>(S5*V43)+W43</f>
        <v/>
      </c>
      <c r="V43" s="6" t="n">
        <v>0.006315281954842771</v>
      </c>
      <c r="W43" s="7" t="n">
        <v>13.36054027172285</v>
      </c>
      <c r="X43" s="9" t="inlineStr">
        <is>
          <t>AA</t>
        </is>
      </c>
    </row>
    <row r="44">
      <c r="A44" t="inlineStr">
        <is>
          <t>Shareholders' Equity</t>
        </is>
      </c>
      <c r="B44" s="10" t="n">
        <v>176.47</v>
      </c>
      <c r="C44" s="10" t="n">
        <v>156.28</v>
      </c>
      <c r="D44" s="10" t="n">
        <v>257.25</v>
      </c>
      <c r="E44" s="10" t="n">
        <v>360.87</v>
      </c>
      <c r="F44" s="10" t="n">
        <v>122.06</v>
      </c>
      <c r="G44" s="10" t="n">
        <v>232.94</v>
      </c>
      <c r="H44" s="10" t="n">
        <v>378.41</v>
      </c>
      <c r="I44" s="10" t="n">
        <v>864.74</v>
      </c>
      <c r="J44" s="10">
        <f>J41+J42+J43</f>
        <v/>
      </c>
      <c r="K44" s="10">
        <f>K41+K42+K43</f>
        <v/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</row>
    <row r="45">
      <c r="A45" t="inlineStr">
        <is>
          <t>Total Liabilities and Equity</t>
        </is>
      </c>
      <c r="B45" s="10" t="n">
        <v>1185.42</v>
      </c>
      <c r="C45" s="10" t="n">
        <v>1113.8</v>
      </c>
      <c r="D45" s="10" t="n">
        <v>1164.57</v>
      </c>
      <c r="E45" s="10" t="n">
        <v>1215.09</v>
      </c>
      <c r="F45" s="10" t="n">
        <v>1324.06</v>
      </c>
      <c r="G45" s="10" t="n">
        <v>1437</v>
      </c>
      <c r="H45" s="10" t="n">
        <v>1558.53</v>
      </c>
      <c r="I45" s="10" t="n">
        <v>2210.1</v>
      </c>
      <c r="J45" s="10">
        <f>J40+J44</f>
        <v/>
      </c>
      <c r="K45" s="10">
        <f>K40+K44</f>
        <v/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-61.24</v>
      </c>
      <c r="C48" s="8" t="n">
        <v>-73.95</v>
      </c>
      <c r="D48" s="8" t="n">
        <v>-4.96</v>
      </c>
      <c r="E48" s="8" t="n">
        <v>58.8</v>
      </c>
      <c r="F48" s="8" t="n">
        <v>84.64</v>
      </c>
      <c r="G48" s="8" t="n">
        <v>136.65</v>
      </c>
      <c r="H48" s="8" t="n">
        <v>139.05</v>
      </c>
      <c r="I48" s="8" t="n">
        <v>152.3</v>
      </c>
      <c r="J48" s="8" t="n">
        <v>587.86</v>
      </c>
    </row>
    <row r="49">
      <c r="A49" t="inlineStr">
        <is>
          <t>Depreciation &amp; Amortization</t>
        </is>
      </c>
      <c r="B49" s="8" t="n">
        <v>48.41</v>
      </c>
      <c r="C49" s="8" t="n">
        <v>58.7</v>
      </c>
      <c r="D49" s="8" t="n">
        <v>59.47</v>
      </c>
      <c r="E49" s="8" t="n">
        <v>55.02</v>
      </c>
      <c r="F49" s="8" t="n">
        <v>54.73</v>
      </c>
      <c r="G49" s="8" t="n">
        <v>66.89</v>
      </c>
      <c r="H49" s="8" t="n">
        <v>72.34999999999999</v>
      </c>
      <c r="I49" s="8" t="n">
        <v>89.27</v>
      </c>
      <c r="J49" s="8" t="n">
        <v>93.06999999999999</v>
      </c>
    </row>
    <row r="50">
      <c r="A50" t="inlineStr">
        <is>
          <t>Share-Based Compensation</t>
        </is>
      </c>
      <c r="B50" s="8" t="n">
        <v>2.2</v>
      </c>
      <c r="C50" s="8" t="n">
        <v>8.4</v>
      </c>
      <c r="D50" s="8" t="n">
        <v>13.52</v>
      </c>
      <c r="E50" s="8" t="n">
        <v>21.13</v>
      </c>
      <c r="F50" s="8" t="n">
        <v>12.79</v>
      </c>
      <c r="G50" s="8" t="n">
        <v>14.66</v>
      </c>
      <c r="H50" s="8" t="n">
        <v>11.8</v>
      </c>
      <c r="I50" s="8" t="n">
        <v>13.06</v>
      </c>
      <c r="J50" s="8" t="n">
        <v>17.05</v>
      </c>
    </row>
    <row r="51">
      <c r="A51" t="inlineStr">
        <is>
          <t>Other Operating Activities</t>
        </is>
      </c>
      <c r="B51" s="8" t="n">
        <v>46.05</v>
      </c>
      <c r="C51" s="8" t="n">
        <v>93.19</v>
      </c>
      <c r="D51" s="8" t="n">
        <v>73.04000000000001</v>
      </c>
      <c r="E51" s="8" t="n">
        <v>21.71</v>
      </c>
      <c r="F51" s="8" t="n">
        <v>-30.5</v>
      </c>
      <c r="G51" s="8" t="n">
        <v>-72.5</v>
      </c>
      <c r="H51" s="8" t="n">
        <v>-13.5</v>
      </c>
      <c r="I51" s="8" t="n">
        <v>-5.88</v>
      </c>
      <c r="J51" s="8" t="n">
        <v>-125.07</v>
      </c>
    </row>
    <row r="52">
      <c r="A52" t="inlineStr">
        <is>
          <t>Operating Cash Flow</t>
        </is>
      </c>
      <c r="B52" s="10" t="n">
        <v>35.42</v>
      </c>
      <c r="C52" s="10" t="n">
        <v>86.33</v>
      </c>
      <c r="D52" s="10" t="n">
        <v>141.07</v>
      </c>
      <c r="E52" s="10" t="n">
        <v>156.65</v>
      </c>
      <c r="F52" s="10" t="n">
        <v>121.65</v>
      </c>
      <c r="G52" s="10" t="n">
        <v>145.7</v>
      </c>
      <c r="H52" s="10" t="n">
        <v>209.69</v>
      </c>
      <c r="I52" s="10" t="n">
        <v>248.76</v>
      </c>
      <c r="J52" s="8" t="n">
        <v>572.9</v>
      </c>
    </row>
    <row r="53">
      <c r="A53" t="inlineStr">
        <is>
          <t>Capital Expenditures</t>
        </is>
      </c>
      <c r="B53" s="8" t="n">
        <v>-12.6</v>
      </c>
      <c r="C53" s="8" t="n">
        <v>-16.97</v>
      </c>
      <c r="D53" s="8" t="n">
        <v>-25.4</v>
      </c>
      <c r="E53" s="8" t="n">
        <v>-16.76</v>
      </c>
      <c r="F53" s="8" t="n">
        <v>-25.02</v>
      </c>
      <c r="G53" s="8" t="n">
        <v>-38.15</v>
      </c>
      <c r="H53" s="8" t="n">
        <v>-34.78</v>
      </c>
      <c r="I53" s="8" t="n">
        <v>-29.85</v>
      </c>
      <c r="J53" s="8" t="n">
        <v>-64.39</v>
      </c>
    </row>
    <row r="54">
      <c r="A54" t="inlineStr">
        <is>
          <t>Acquisitions</t>
        </is>
      </c>
      <c r="B54" s="8" t="n">
        <v>-102.47</v>
      </c>
      <c r="C54" s="8" t="n">
        <v>-34.65</v>
      </c>
      <c r="D54" s="8" t="n">
        <v>-30.55</v>
      </c>
      <c r="E54" s="8" t="n">
        <v>2.4</v>
      </c>
      <c r="F54" s="8" t="n">
        <v>-180.9</v>
      </c>
      <c r="G54" s="8" t="n">
        <v>39.16</v>
      </c>
      <c r="H54" s="8" t="n">
        <v>-98</v>
      </c>
      <c r="I54" s="8" t="n"/>
      <c r="J54" s="8" t="n">
        <v>-43.2</v>
      </c>
    </row>
    <row r="55">
      <c r="A55" t="inlineStr">
        <is>
          <t>Change in Investments</t>
        </is>
      </c>
      <c r="B55" s="8" t="n"/>
      <c r="C55" s="8" t="n">
        <v>2.74</v>
      </c>
      <c r="D55" s="8" t="n">
        <v>4.84</v>
      </c>
      <c r="E55" s="8" t="n">
        <v>1.33</v>
      </c>
      <c r="F55" s="8" t="n"/>
      <c r="G55" s="8" t="n"/>
      <c r="H55" s="8" t="n"/>
      <c r="I55" s="8" t="n"/>
      <c r="J55" s="8" t="n"/>
    </row>
    <row r="56">
      <c r="A56" t="inlineStr">
        <is>
          <t>Other Investing Activities</t>
        </is>
      </c>
      <c r="B56" s="8" t="n">
        <v>27.82</v>
      </c>
      <c r="C56" s="8" t="n">
        <v>0.02</v>
      </c>
      <c r="D56" s="8" t="n">
        <v>4.46</v>
      </c>
      <c r="E56" s="8" t="n">
        <v>0.13</v>
      </c>
      <c r="F56" s="8" t="n">
        <v>0.09</v>
      </c>
      <c r="G56" s="8" t="n">
        <v>1.5</v>
      </c>
      <c r="H56" s="8" t="n">
        <v>-0.32</v>
      </c>
      <c r="I56" s="8" t="n">
        <v>2.34</v>
      </c>
      <c r="J56" s="8" t="n">
        <v>9.630000000000001</v>
      </c>
    </row>
    <row r="57">
      <c r="A57" t="inlineStr">
        <is>
          <t>Investing Cash Flow</t>
        </is>
      </c>
      <c r="B57" s="10" t="n">
        <v>-87.25</v>
      </c>
      <c r="C57" s="10" t="n">
        <v>-48.86</v>
      </c>
      <c r="D57" s="10" t="n">
        <v>-46.64</v>
      </c>
      <c r="E57" s="10" t="n">
        <v>-12.9</v>
      </c>
      <c r="F57" s="10" t="n">
        <v>-205.83</v>
      </c>
      <c r="G57" s="10" t="n">
        <v>2.51</v>
      </c>
      <c r="H57" s="10" t="n">
        <v>-133.1</v>
      </c>
      <c r="I57" s="10" t="n">
        <v>-27.51</v>
      </c>
      <c r="J57" s="8" t="n">
        <v>-97.95999999999999</v>
      </c>
    </row>
    <row r="58">
      <c r="A58" t="inlineStr">
        <is>
          <t>Dividends Paid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</row>
    <row r="59">
      <c r="A59" t="inlineStr">
        <is>
          <t>Share Issuance / Repurchase</t>
        </is>
      </c>
      <c r="B59" s="8" t="n">
        <v>0.33</v>
      </c>
      <c r="C59" s="8" t="n">
        <v>-252.09</v>
      </c>
      <c r="D59" s="8" t="n">
        <v>-0.83</v>
      </c>
      <c r="E59" s="8" t="n">
        <v>0.05</v>
      </c>
      <c r="F59" s="8" t="n">
        <v>-1.77</v>
      </c>
      <c r="G59" s="8" t="n">
        <v>-391.67</v>
      </c>
      <c r="H59" s="8" t="n">
        <v>-17.05</v>
      </c>
      <c r="I59" s="8" t="n">
        <v>-17.98</v>
      </c>
      <c r="J59" s="8" t="n">
        <v>-132.41</v>
      </c>
    </row>
    <row r="60">
      <c r="A60" t="inlineStr">
        <is>
          <t>Debt Issued / Paid</t>
        </is>
      </c>
      <c r="B60" s="8" t="n">
        <v>55.52</v>
      </c>
      <c r="C60" s="8" t="n">
        <v>206.14</v>
      </c>
      <c r="D60" s="8" t="n">
        <v>-44.17</v>
      </c>
      <c r="E60" s="8" t="n">
        <v>-23.79</v>
      </c>
      <c r="F60" s="8" t="n">
        <v>-65.93000000000001</v>
      </c>
      <c r="G60" s="8" t="n">
        <v>325.9</v>
      </c>
      <c r="H60" s="8" t="n">
        <v>-60.98</v>
      </c>
      <c r="I60" s="8" t="n">
        <v>-43.2</v>
      </c>
      <c r="J60" s="8" t="n">
        <v>-52.05</v>
      </c>
    </row>
    <row r="61">
      <c r="A61" t="inlineStr">
        <is>
          <t>Other Financing Activities</t>
        </is>
      </c>
      <c r="B61" s="8" t="n">
        <v>-0.03</v>
      </c>
      <c r="C61" s="8" t="n">
        <v>-11.64</v>
      </c>
      <c r="D61" s="8" t="n">
        <v>0.9</v>
      </c>
      <c r="E61" s="8" t="n">
        <v>-0.17</v>
      </c>
      <c r="F61" s="8" t="n">
        <v>-0.07000000000000001</v>
      </c>
      <c r="G61" s="8" t="n">
        <v>-0.16</v>
      </c>
      <c r="H61" s="8" t="n">
        <v>-0.16</v>
      </c>
      <c r="I61" s="8" t="n">
        <v>0.01</v>
      </c>
      <c r="J61" s="8" t="n"/>
    </row>
    <row r="62">
      <c r="A62" t="inlineStr">
        <is>
          <t>Financing Cash Flow</t>
        </is>
      </c>
      <c r="B62" s="10" t="n">
        <v>55.82</v>
      </c>
      <c r="C62" s="10" t="n">
        <v>-57.58</v>
      </c>
      <c r="D62" s="10" t="n">
        <v>-44.11</v>
      </c>
      <c r="E62" s="10" t="n">
        <v>-23.91</v>
      </c>
      <c r="F62" s="10" t="n">
        <v>-67.76000000000001</v>
      </c>
      <c r="G62" s="10" t="n">
        <v>-65.93000000000001</v>
      </c>
      <c r="H62" s="10" t="n">
        <v>-78.18000000000001</v>
      </c>
      <c r="I62" s="10" t="n">
        <v>-61.18</v>
      </c>
      <c r="J62" s="8" t="n">
        <v>-184.46</v>
      </c>
    </row>
    <row r="63">
      <c r="A63" t="inlineStr">
        <is>
          <t>Net Cash Flow</t>
        </is>
      </c>
      <c r="B63" s="10" t="n">
        <v>2.84</v>
      </c>
      <c r="C63" s="10" t="n">
        <v>-21.41</v>
      </c>
      <c r="D63" s="10" t="n">
        <v>47.24</v>
      </c>
      <c r="E63" s="10" t="n">
        <v>119.68</v>
      </c>
      <c r="F63" s="10" t="n">
        <v>-154.56</v>
      </c>
      <c r="G63" s="10" t="n">
        <v>80.94</v>
      </c>
      <c r="H63" s="10" t="n">
        <v>-3.25</v>
      </c>
      <c r="I63" s="10" t="n">
        <v>161.06</v>
      </c>
      <c r="J63" s="8" t="n">
        <v>291.82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V3:W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ATKR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ATKR generated on 2022-10-26</t>
        </is>
      </c>
      <c r="N2" s="9" t="inlineStr">
        <is>
          <t>Note: We do not allow r values to go below 0.5%.</t>
        </is>
      </c>
    </row>
    <row r="4">
      <c r="B4" s="5">
        <f>Financials!J4</f>
        <v/>
      </c>
      <c r="C4" s="5">
        <f>Financials!K4</f>
        <v/>
      </c>
      <c r="D4" s="5">
        <f>Financials!L4</f>
        <v/>
      </c>
      <c r="E4" s="5">
        <f>Financials!M4</f>
        <v/>
      </c>
      <c r="F4" s="5">
        <f>Financials!N4</f>
        <v/>
      </c>
      <c r="G4" s="5">
        <f>Financials!O4</f>
        <v/>
      </c>
      <c r="H4" s="5">
        <f>Financials!P4</f>
        <v/>
      </c>
      <c r="I4" s="5">
        <f>Financials!Q4</f>
        <v/>
      </c>
      <c r="J4" s="5">
        <f>Financials!R4</f>
        <v/>
      </c>
      <c r="K4" s="5">
        <f>Financials!S4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Financials!J15</f>
        <v/>
      </c>
      <c r="C5" s="8">
        <f>Financials!K15</f>
        <v/>
      </c>
      <c r="D5" s="8">
        <f>Financials!L15</f>
        <v/>
      </c>
      <c r="E5" s="8">
        <f>Financials!M15</f>
        <v/>
      </c>
      <c r="F5" s="8">
        <f>Financials!N15</f>
        <v/>
      </c>
      <c r="G5" s="8">
        <f>Financials!O15</f>
        <v/>
      </c>
      <c r="H5" s="8">
        <f>Financials!P15</f>
        <v/>
      </c>
      <c r="I5" s="8">
        <f>Financials!Q15</f>
        <v/>
      </c>
      <c r="J5" s="8">
        <f>Financials!R15</f>
        <v/>
      </c>
      <c r="K5" s="8">
        <f>Financials!S15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Financials!J25-Financials!I25-Financials!J36+Financials!I36</f>
        <v/>
      </c>
      <c r="C6" s="8">
        <f>Financials!K25-Financials!J25-Financials!K36+Financials!J36</f>
        <v/>
      </c>
      <c r="D6" s="8">
        <f>Financials!L25-Financials!K25-Financials!L36+Financials!K36</f>
        <v/>
      </c>
      <c r="E6" s="8">
        <f>Financials!M25-Financials!L25-Financials!M36+Financials!L36</f>
        <v/>
      </c>
      <c r="F6" s="8">
        <f>Financials!N25-Financials!M25-Financials!N36+Financials!M36</f>
        <v/>
      </c>
      <c r="G6" s="8">
        <f>Financials!O25-Financials!N25-Financials!O36+Financials!N36</f>
        <v/>
      </c>
      <c r="H6" s="8">
        <f>Financials!P25-Financials!O25-Financials!P36+Financials!O36</f>
        <v/>
      </c>
      <c r="I6" s="8">
        <f>Financials!Q25-Financials!P25-Financials!Q36+Financials!P36</f>
        <v/>
      </c>
      <c r="J6" s="8">
        <f>Financials!R25-Financials!Q25-Financials!R36+Financials!Q36</f>
        <v/>
      </c>
      <c r="K6" s="8">
        <f>Financials!S25-Financials!R25-Financials!S36+Financials!R36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Financials!J30-Financials!I30</f>
        <v/>
      </c>
      <c r="C7" s="8">
        <f>Financials!K30-Financials!J30</f>
        <v/>
      </c>
      <c r="D7" s="8">
        <f>Financials!L30-Financials!K30</f>
        <v/>
      </c>
      <c r="E7" s="8">
        <f>Financials!M30-Financials!L30</f>
        <v/>
      </c>
      <c r="F7" s="8">
        <f>Financials!N30-Financials!M30</f>
        <v/>
      </c>
      <c r="G7" s="8">
        <f>Financials!O30-Financials!N30</f>
        <v/>
      </c>
      <c r="H7" s="8">
        <f>Financials!P30-Financials!O30</f>
        <v/>
      </c>
      <c r="I7" s="8">
        <f>Financials!Q30-Financials!P30</f>
        <v/>
      </c>
      <c r="J7" s="8">
        <f>Financials!R30-Financials!Q30</f>
        <v/>
      </c>
      <c r="K7" s="8">
        <f>Financials!S30-Financials!R30</f>
        <v/>
      </c>
      <c r="N7" t="inlineStr">
        <is>
          <t>Beta</t>
        </is>
      </c>
      <c r="O7" t="n">
        <v>2.203758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Financials!J16</f>
        <v/>
      </c>
      <c r="C8" s="8">
        <f>Financials!K16</f>
        <v/>
      </c>
      <c r="D8" s="8">
        <f>Financials!L16</f>
        <v/>
      </c>
      <c r="E8" s="8">
        <f>Financials!M16</f>
        <v/>
      </c>
      <c r="F8" s="8">
        <f>Financials!N16</f>
        <v/>
      </c>
      <c r="G8" s="8">
        <f>Financials!O16</f>
        <v/>
      </c>
      <c r="H8" s="8">
        <f>Financials!P16</f>
        <v/>
      </c>
      <c r="I8" s="8">
        <f>Financials!Q16</f>
        <v/>
      </c>
      <c r="J8" s="8">
        <f>Financials!R16</f>
        <v/>
      </c>
      <c r="K8" s="8">
        <f>Financials!S16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max(0.1423281580209732,0.005)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financials!I21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financials!I39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max(B13-B14,Financials!I31-Financials!I40)</f>
        <v/>
      </c>
      <c r="C15" s="9">
        <f>if((B13-B14)&gt;(Financials!I31-Financials!I40),"","Note: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41320900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97.70999999999999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ATKR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ATKR generated on 2022-10-26</t>
        </is>
      </c>
    </row>
    <row r="4">
      <c r="A4" s="9" t="inlineStr">
        <is>
          <t>A</t>
        </is>
      </c>
      <c r="B4" t="inlineStr">
        <is>
          <t>The correlation between date and revenue is moderate with a correlation coefficient of 0.6613.</t>
        </is>
      </c>
    </row>
    <row r="5">
      <c r="A5" s="9" t="inlineStr">
        <is>
          <t>B</t>
        </is>
      </c>
      <c r="B5" t="inlineStr">
        <is>
          <t>The correlation between revenue and cost of revenue is strong with a correlation coefficient of 0.8928.</t>
        </is>
      </c>
    </row>
    <row r="6">
      <c r="A6" s="9" t="inlineStr">
        <is>
          <t>C</t>
        </is>
      </c>
      <c r="B6" t="inlineStr">
        <is>
          <t>The correlation between revenue and selling, general &amp; admin is strong with a correlation coefficient of 0.8657.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weak with a correlation coefficient of 0.0160.</t>
        </is>
      </c>
    </row>
    <row r="9">
      <c r="A9" s="9" t="inlineStr">
        <is>
          <t>F</t>
        </is>
      </c>
      <c r="B9" t="inlineStr">
        <is>
          <t>The correlation between revenue and preferred dividends is very weak with a correlation coefficient of 0.1430.</t>
        </is>
      </c>
    </row>
    <row r="10">
      <c r="A10" s="9" t="inlineStr">
        <is>
          <t>G</t>
        </is>
      </c>
      <c r="B10" t="inlineStr">
        <is>
          <t>The correlation between revenue and interest expense / income is very weak with a correlation coefficient of 0.1768.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0.1088.</t>
        </is>
      </c>
    </row>
    <row r="12">
      <c r="A12" s="9" t="inlineStr">
        <is>
          <t>I</t>
        </is>
      </c>
      <c r="B12" t="inlineStr">
        <is>
          <t>The correlation between operating income and income tax is very strong with a correlation coefficient of 0.9759.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strong with a correlation coefficient of 0.8620.</t>
        </is>
      </c>
    </row>
    <row r="15">
      <c r="A15" s="9" t="inlineStr">
        <is>
          <t>L</t>
        </is>
      </c>
      <c r="B15" t="inlineStr">
        <is>
          <t>The correlation between revenue and short-term investments is very strong with a correlation coefficient of 1.0000.</t>
        </is>
      </c>
    </row>
    <row r="16">
      <c r="A16" s="9" t="inlineStr">
        <is>
          <t>M</t>
        </is>
      </c>
      <c r="B16" t="inlineStr">
        <is>
          <t>The correlation between revenue and receivables is very strong with a correlation coefficient of 0.9784.</t>
        </is>
      </c>
    </row>
    <row r="17">
      <c r="A17" s="9" t="inlineStr">
        <is>
          <t>N</t>
        </is>
      </c>
      <c r="B17" t="inlineStr">
        <is>
          <t>The correlation between revenue and inventory is strong with a correlation coefficient of 0.8354.</t>
        </is>
      </c>
    </row>
    <row r="18">
      <c r="A18" s="9" t="inlineStr">
        <is>
          <t>O</t>
        </is>
      </c>
      <c r="B18" t="inlineStr">
        <is>
          <t>The correlation between revenue and other current assets is weak with a correlation coefficient of 0.3007.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strong with a correlation coefficient of 0.8067.</t>
        </is>
      </c>
    </row>
    <row r="20">
      <c r="A20" s="9" t="inlineStr">
        <is>
          <t>Q</t>
        </is>
      </c>
      <c r="B20" t="inlineStr">
        <is>
          <t>The correlation between revenue and long-term investments is very strong with a correlation coefficient of 1.0000.</t>
        </is>
      </c>
    </row>
    <row r="21">
      <c r="A21" s="9" t="inlineStr">
        <is>
          <t>R</t>
        </is>
      </c>
      <c r="B21" t="inlineStr">
        <is>
          <t>The correlation between revenue and goodwill and intangibles is very weak with a correlation coefficient of 0.1361.</t>
        </is>
      </c>
    </row>
    <row r="22">
      <c r="A22" s="9" t="inlineStr">
        <is>
          <t>S</t>
        </is>
      </c>
      <c r="B22" t="inlineStr">
        <is>
          <t>The correlation between revenue and other long-term assets is strong with a correlation coefficient of 0.7085.</t>
        </is>
      </c>
    </row>
    <row r="23">
      <c r="A23" s="9" t="inlineStr">
        <is>
          <t>T</t>
        </is>
      </c>
      <c r="B23" t="inlineStr">
        <is>
          <t>The correlation between revenue and accounts payable is very strong with a correlation coefficient of 0.9438.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very weak with a correlation coefficient of 0.0226.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strong with a correlation coefficient of 0.9678.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strong with a correlation coefficient of 0.7541.</t>
        </is>
      </c>
    </row>
    <row r="29">
      <c r="A29" s="9" t="inlineStr">
        <is>
          <t>Z</t>
        </is>
      </c>
      <c r="B29" t="inlineStr">
        <is>
          <t>The correlation between revenue and common stock is moderate with a correlation coefficient of 0.6002.</t>
        </is>
      </c>
    </row>
    <row r="30">
      <c r="A30" s="9" t="inlineStr">
        <is>
          <t>AA</t>
        </is>
      </c>
      <c r="B30" t="inlineStr">
        <is>
          <t>The correlation between revenue and comprehensive income is very weak with a correlation coefficient of 0.2305.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ATKR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ATKR generated on 2022-10-26</t>
        </is>
      </c>
    </row>
    <row r="4">
      <c r="B4" t="inlineStr">
        <is>
          <t>Sector:</t>
        </is>
      </c>
      <c r="C4" t="inlineStr">
        <is>
          <t>Industrials</t>
        </is>
      </c>
    </row>
    <row r="6">
      <c r="A6" s="17" t="inlineStr">
        <is>
          <t>ATKR</t>
        </is>
      </c>
    </row>
    <row r="7">
      <c r="A7" s="18" t="inlineStr">
        <is>
          <t>Liquidity Ratios</t>
        </is>
      </c>
      <c r="B7" s="5" t="n">
        <v>2015</v>
      </c>
      <c r="C7" s="5" t="n">
        <v>2016</v>
      </c>
      <c r="D7" s="5" t="n">
        <v>2017</v>
      </c>
      <c r="E7" s="5" t="n">
        <v>2018</v>
      </c>
      <c r="F7" s="5" t="n">
        <v>2019</v>
      </c>
      <c r="G7" s="5" t="n">
        <v>2020</v>
      </c>
      <c r="H7" s="5" t="n">
        <v>2021</v>
      </c>
    </row>
    <row r="8">
      <c r="A8" t="inlineStr">
        <is>
          <t>Current Ratio</t>
        </is>
      </c>
      <c r="B8" t="n">
        <v>2.287363420427554</v>
      </c>
      <c r="C8" t="n">
        <v>2.846011131725418</v>
      </c>
      <c r="D8" t="n">
        <v>2.387462235649547</v>
      </c>
      <c r="E8" t="n">
        <v>2.372648945921173</v>
      </c>
      <c r="F8" t="n">
        <v>2.432928737870831</v>
      </c>
      <c r="G8" t="n">
        <v>3.000615562877937</v>
      </c>
      <c r="H8" t="n">
        <v>2.707833276183945</v>
      </c>
    </row>
    <row r="9">
      <c r="A9" t="inlineStr">
        <is>
          <t>Quick Ratio</t>
        </is>
      </c>
      <c r="B9" t="n">
        <v>1.479904988123515</v>
      </c>
      <c r="C9" t="n">
        <v>1.951030172834684</v>
      </c>
      <c r="D9" t="n">
        <v>1.308534743202417</v>
      </c>
      <c r="E9" t="n">
        <v>1.442383134738772</v>
      </c>
      <c r="F9" t="n">
        <v>1.525997287239593</v>
      </c>
      <c r="G9" t="n">
        <v>2.109968497664482</v>
      </c>
      <c r="H9" t="n">
        <v>2.097801653522307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7.385196890749125</v>
      </c>
      <c r="C12" t="n">
        <v>7.081371295758281</v>
      </c>
      <c r="D12" t="n">
        <v>6.981871358603561</v>
      </c>
      <c r="E12" t="n">
        <v>7.366637898159484</v>
      </c>
      <c r="F12" t="n">
        <v>6.584916680982649</v>
      </c>
      <c r="G12" t="n">
        <v>5.754396258087648</v>
      </c>
      <c r="H12" t="n">
        <v>7.113986175395119</v>
      </c>
    </row>
    <row r="13">
      <c r="A13" t="inlineStr">
        <is>
          <t>Days Sales in AR</t>
        </is>
      </c>
      <c r="B13" t="n">
        <v>48.74350121734705</v>
      </c>
      <c r="C13" t="n">
        <v>47.75922619438354</v>
      </c>
      <c r="D13" t="n">
        <v>56.17960942331091</v>
      </c>
      <c r="E13" t="n">
        <v>53.05521649574419</v>
      </c>
      <c r="F13" t="n">
        <v>60.05757771817964</v>
      </c>
      <c r="G13" t="n">
        <v>61.66102117343181</v>
      </c>
      <c r="H13" t="n">
        <v>65.43674714225702</v>
      </c>
    </row>
    <row r="14">
      <c r="A14" t="inlineStr">
        <is>
          <t>Inventory Turnover</t>
        </is>
      </c>
      <c r="B14" t="n">
        <v>7.506726457399104</v>
      </c>
      <c r="C14" t="n">
        <v>7.148087448591484</v>
      </c>
      <c r="D14" t="n">
        <v>6.322295072896782</v>
      </c>
      <c r="E14" t="n">
        <v>6.6250622406639</v>
      </c>
      <c r="F14" t="n">
        <v>6.338603072525902</v>
      </c>
      <c r="G14" t="n">
        <v>5.993132481949246</v>
      </c>
      <c r="H14" t="n">
        <v>7.431198334329712</v>
      </c>
    </row>
    <row r="15">
      <c r="A15" t="inlineStr">
        <is>
          <t>Days in Inventory</t>
        </is>
      </c>
      <c r="B15" t="n">
        <v>40.580617695931</v>
      </c>
      <c r="C15" t="n">
        <v>50.99155570552254</v>
      </c>
      <c r="D15" t="n">
        <v>63.88602033850838</v>
      </c>
      <c r="E15" t="n">
        <v>57.93505647574192</v>
      </c>
      <c r="F15" t="n">
        <v>58.14170670875196</v>
      </c>
      <c r="G15" t="n">
        <v>57.03706901287958</v>
      </c>
      <c r="H15" t="n">
        <v>57.91519640479361</v>
      </c>
    </row>
    <row r="16">
      <c r="A16" t="inlineStr">
        <is>
          <t>Average Payable Turnover</t>
        </is>
      </c>
      <c r="B16" t="n">
        <v>11.01107624844063</v>
      </c>
      <c r="C16" t="n">
        <v>10.32111443496897</v>
      </c>
      <c r="D16" t="n">
        <v>9.532493534662551</v>
      </c>
      <c r="E16" t="n">
        <v>9.902959418748893</v>
      </c>
      <c r="F16" t="n">
        <v>9.240194004101427</v>
      </c>
      <c r="G16" t="n">
        <v>8.688693398799781</v>
      </c>
      <c r="H16" t="n">
        <v>9.344670261302365</v>
      </c>
    </row>
    <row r="17">
      <c r="A17" t="inlineStr">
        <is>
          <t>Days of Payables Outstanding</t>
        </is>
      </c>
      <c r="B17" t="n">
        <v>27.53076120243343</v>
      </c>
      <c r="C17" t="n">
        <v>36.03862226490514</v>
      </c>
      <c r="D17" t="n">
        <v>40.12680937461712</v>
      </c>
      <c r="E17" t="n">
        <v>40.89548766695776</v>
      </c>
      <c r="F17" t="n">
        <v>38.7491369227951</v>
      </c>
      <c r="G17" t="n">
        <v>40.85126088014378</v>
      </c>
      <c r="H17" t="n">
        <v>49.24178872614292</v>
      </c>
    </row>
    <row r="18">
      <c r="A18" t="inlineStr">
        <is>
          <t>Cash Conversion Cycle</t>
        </is>
      </c>
      <c r="B18" t="n">
        <v>61.79335771084463</v>
      </c>
      <c r="C18" t="n">
        <v>62.71215963500095</v>
      </c>
      <c r="D18" t="n">
        <v>79.93882038720218</v>
      </c>
      <c r="E18" t="n">
        <v>70.09478530452836</v>
      </c>
      <c r="F18" t="n">
        <v>79.4501475041365</v>
      </c>
      <c r="G18" t="n">
        <v>77.84682930616761</v>
      </c>
      <c r="H18" t="n">
        <v>74.11015482090772</v>
      </c>
    </row>
    <row r="19">
      <c r="A19" t="inlineStr">
        <is>
          <t>Asset Turnover</t>
        </is>
      </c>
      <c r="B19" t="n">
        <v>1.50413618531502</v>
      </c>
      <c r="C19" t="n">
        <v>1.337254265110584</v>
      </c>
      <c r="D19" t="n">
        <v>1.263987292302262</v>
      </c>
      <c r="E19" t="n">
        <v>1.445475848216923</v>
      </c>
      <c r="F19" t="n">
        <v>1.388263927622</v>
      </c>
      <c r="G19" t="n">
        <v>1.178702934038384</v>
      </c>
      <c r="H19" t="n">
        <v>1.553885629525849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-0.002868428205439604</v>
      </c>
      <c r="C22" t="n">
        <v>0.03859837991833948</v>
      </c>
      <c r="D22" t="n">
        <v>0.05627921512304429</v>
      </c>
      <c r="E22" t="n">
        <v>0.07446298375055854</v>
      </c>
      <c r="F22" t="n">
        <v>0.07255262086885743</v>
      </c>
      <c r="G22" t="n">
        <v>0.08626842337800637</v>
      </c>
      <c r="H22" t="n">
        <v>0.200771172229603</v>
      </c>
    </row>
    <row r="23">
      <c r="A23" t="inlineStr">
        <is>
          <t>Return on Assets</t>
        </is>
      </c>
      <c r="B23" t="n">
        <v>-0.02118390706414966</v>
      </c>
      <c r="C23" t="n">
        <v>0.273329459616502</v>
      </c>
      <c r="D23" t="n">
        <v>0.3929342401522713</v>
      </c>
      <c r="E23" t="n">
        <v>0.5485418381068984</v>
      </c>
      <c r="F23" t="n">
        <v>0.4777529634083491</v>
      </c>
      <c r="G23" t="n">
        <v>0.4964226926775208</v>
      </c>
      <c r="H23" t="n">
        <v>1.428283343659269</v>
      </c>
    </row>
    <row r="24">
      <c r="A24" t="inlineStr">
        <is>
          <t>Return on Equity</t>
        </is>
      </c>
      <c r="B24" t="n">
        <v>-0.02981217129977461</v>
      </c>
      <c r="C24" t="n">
        <v>0.2843808188039562</v>
      </c>
      <c r="D24" t="n">
        <v>0.2738626803856856</v>
      </c>
      <c r="E24" t="n">
        <v>0.5659205267844201</v>
      </c>
      <c r="F24" t="n">
        <v>0.783380281690141</v>
      </c>
      <c r="G24" t="n">
        <v>0.4982415964668357</v>
      </c>
      <c r="H24" t="n">
        <v>0.945758757993806</v>
      </c>
    </row>
    <row r="25">
      <c r="A25" t="inlineStr">
        <is>
          <t>Return on Sales</t>
        </is>
      </c>
      <c r="B25" t="n">
        <v>0.02135706726348479</v>
      </c>
      <c r="C25" t="n">
        <v>0.08441098084522575</v>
      </c>
      <c r="D25" t="n">
        <v>0.1015539287067882</v>
      </c>
      <c r="E25" t="n">
        <v>0.112825179550334</v>
      </c>
      <c r="F25" t="n">
        <v>0.1226898473290409</v>
      </c>
      <c r="G25" t="n">
        <v>0.1371118487385438</v>
      </c>
      <c r="H25" t="n">
        <v>0.2776288332348592</v>
      </c>
    </row>
    <row r="26">
      <c r="A26" t="inlineStr">
        <is>
          <t>Gross Margin</t>
        </is>
      </c>
      <c r="B26" t="n">
        <v>0.1577577681777962</v>
      </c>
      <c r="C26" t="n">
        <v>0.2412858249419056</v>
      </c>
      <c r="D26" t="n">
        <v>0.2402172973476159</v>
      </c>
      <c r="E26" t="n">
        <v>0.2387174820449667</v>
      </c>
      <c r="F26" t="n">
        <v>0.2594258403164035</v>
      </c>
      <c r="G26" t="n">
        <v>0.2782963827304551</v>
      </c>
      <c r="H26" t="n">
        <v>0.3844283318704513</v>
      </c>
    </row>
    <row r="27">
      <c r="A27" t="inlineStr">
        <is>
          <t>Operating Cash Flow Ratio</t>
        </is>
      </c>
      <c r="B27" t="n">
        <v>0.6701662707838479</v>
      </c>
      <c r="C27" t="n">
        <v>0.7648178888780393</v>
      </c>
      <c r="D27" t="n">
        <v>0.5742541540785498</v>
      </c>
      <c r="E27" t="n">
        <v>0.5341888175985334</v>
      </c>
      <c r="F27" t="n">
        <v>0.7292804229123918</v>
      </c>
      <c r="G27" t="n">
        <v>0.9007495383278414</v>
      </c>
      <c r="H27" t="n">
        <v>1.0913628224178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6.126951625287944</v>
      </c>
      <c r="C30" t="n">
        <v>3.526997084548105</v>
      </c>
      <c r="D30" t="n">
        <v>2.367112810707457</v>
      </c>
      <c r="E30" t="n">
        <v>9.847615926593479</v>
      </c>
      <c r="F30" t="n">
        <v>5.168970550356315</v>
      </c>
      <c r="G30" t="n">
        <v>3.118627943236172</v>
      </c>
      <c r="H30" t="n">
        <v>1.555797118208941</v>
      </c>
    </row>
    <row r="31">
      <c r="A31" t="inlineStr">
        <is>
          <t>Total Debt Ratio</t>
        </is>
      </c>
      <c r="B31" t="n">
        <v>0.8596875561142037</v>
      </c>
      <c r="C31" t="n">
        <v>0.7791030165640538</v>
      </c>
      <c r="D31" t="n">
        <v>0.7030096536059058</v>
      </c>
      <c r="E31" t="n">
        <v>0.90781384529402</v>
      </c>
      <c r="F31" t="n">
        <v>0.8378983994432846</v>
      </c>
      <c r="G31" t="n">
        <v>0.7572006955271955</v>
      </c>
      <c r="H31" t="n">
        <v>0.6087326365322836</v>
      </c>
    </row>
    <row r="32">
      <c r="A32" t="inlineStr">
        <is>
          <t>Equity Multiplier</t>
        </is>
      </c>
      <c r="B32" t="n">
        <v>7.126951625287944</v>
      </c>
      <c r="C32" t="n">
        <v>4.526997084548105</v>
      </c>
      <c r="D32" t="n">
        <v>3.367112810707457</v>
      </c>
      <c r="E32" t="n">
        <v>10.84761592659348</v>
      </c>
      <c r="F32" t="n">
        <v>6.168970550356315</v>
      </c>
      <c r="G32" t="n">
        <v>4.118627943236172</v>
      </c>
      <c r="H32" t="n">
        <v>2.555797118208941</v>
      </c>
    </row>
    <row r="33">
      <c r="A33" t="inlineStr">
        <is>
          <t>Times Interest Earned</t>
        </is>
      </c>
      <c r="B33" t="n">
        <v>0.8241463958937737</v>
      </c>
      <c r="C33" t="n">
        <v>3.076315789473684</v>
      </c>
      <c r="D33" t="n">
        <v>5.741729323308271</v>
      </c>
      <c r="E33" t="n">
        <v>5.088473826492996</v>
      </c>
      <c r="F33" t="n">
        <v>4.659005349712701</v>
      </c>
      <c r="G33" t="n">
        <v>6.042436345481777</v>
      </c>
      <c r="H33" t="n">
        <v>24.70820668693009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-0.1200361076356033</v>
      </c>
      <c r="C36" t="n">
        <v>1.423008695357555</v>
      </c>
      <c r="D36" t="n">
        <v>2.048358094814005</v>
      </c>
      <c r="E36" t="n">
        <v>3.307043167017175</v>
      </c>
      <c r="F36" t="n">
        <v>3.36512515458279</v>
      </c>
      <c r="G36" t="n">
        <v>3.685786127601287</v>
      </c>
      <c r="H36" t="n">
        <v>14.22669883763422</v>
      </c>
    </row>
    <row r="37">
      <c r="A37" t="inlineStr">
        <is>
          <t>Price Earnings Ratio</t>
        </is>
      </c>
      <c r="B37" t="n">
        <v>-786.5133405241935</v>
      </c>
      <c r="C37" t="n">
        <v>66.34534301020408</v>
      </c>
      <c r="D37" t="n">
        <v>46.09057383034026</v>
      </c>
      <c r="E37" t="n">
        <v>28.54816076838639</v>
      </c>
      <c r="F37" t="n">
        <v>28.05542012944984</v>
      </c>
      <c r="G37" t="n">
        <v>25.6146169993434</v>
      </c>
      <c r="H37" t="n">
        <v>6.636114328241418</v>
      </c>
    </row>
    <row r="41">
      <c r="A41" s="17" t="inlineStr">
        <is>
          <t>AEIS</t>
        </is>
      </c>
    </row>
    <row r="42">
      <c r="A42" s="18" t="inlineStr">
        <is>
          <t>Liquidity Ratios</t>
        </is>
      </c>
      <c r="B42" s="5" t="n">
        <v>2013</v>
      </c>
      <c r="C42" s="5" t="n">
        <v>2014</v>
      </c>
      <c r="D42" s="5" t="n">
        <v>2015</v>
      </c>
      <c r="E42" s="5" t="n">
        <v>2016</v>
      </c>
      <c r="F42" s="5" t="n">
        <v>2017</v>
      </c>
      <c r="G42" s="5" t="n">
        <v>2018</v>
      </c>
      <c r="H42" s="5" t="n">
        <v>2019</v>
      </c>
      <c r="I42" s="5" t="n">
        <v>2020</v>
      </c>
      <c r="J42" s="5" t="n">
        <v>2021</v>
      </c>
    </row>
    <row r="43">
      <c r="A43" t="inlineStr">
        <is>
          <t>Current Ratio</t>
        </is>
      </c>
      <c r="B43" t="n">
        <v>3.407731284733573</v>
      </c>
      <c r="C43" t="n">
        <v>3.3468064315537</v>
      </c>
      <c r="D43" t="n">
        <v>3.101663941521593</v>
      </c>
      <c r="E43" t="n">
        <v>4.611572856391373</v>
      </c>
      <c r="F43" t="n">
        <v>5.609027516019601</v>
      </c>
      <c r="G43" t="n">
        <v>5.153204605203518</v>
      </c>
      <c r="H43" t="n">
        <v>2.705772172447164</v>
      </c>
      <c r="I43" t="n">
        <v>3.307186234817814</v>
      </c>
      <c r="J43" t="n">
        <v>3.139465153970827</v>
      </c>
    </row>
    <row r="44">
      <c r="A44" t="inlineStr">
        <is>
          <t>Quick Ratio</t>
        </is>
      </c>
      <c r="B44" t="n">
        <v>2.251307616868258</v>
      </c>
      <c r="C44" t="n">
        <v>1.808030558763436</v>
      </c>
      <c r="D44" t="n">
        <v>2.16783687602193</v>
      </c>
      <c r="E44" t="n">
        <v>3.812309310889006</v>
      </c>
      <c r="F44" t="n">
        <v>4.691104410101771</v>
      </c>
      <c r="G44" t="n">
        <v>4.099447012963466</v>
      </c>
      <c r="H44" t="n">
        <v>1.859394998907377</v>
      </c>
      <c r="I44" t="n">
        <v>2.423076923076923</v>
      </c>
      <c r="J44" t="n">
        <v>2.111291193949217</v>
      </c>
    </row>
    <row r="46">
      <c r="A46" s="18" t="inlineStr">
        <is>
          <t>Activity Ratios</t>
        </is>
      </c>
    </row>
    <row r="47">
      <c r="A47" t="inlineStr">
        <is>
          <t>AR Turnover</t>
        </is>
      </c>
      <c r="B47" t="n">
        <v>2.855453288187324</v>
      </c>
      <c r="C47" t="n">
        <v>3.58668163843187</v>
      </c>
      <c r="D47" t="n">
        <v>6.190732034922767</v>
      </c>
      <c r="E47" t="n">
        <v>7.405649544515042</v>
      </c>
      <c r="F47" t="n">
        <v>8.228203556100551</v>
      </c>
      <c r="G47" t="n">
        <v>7.65305796561452</v>
      </c>
      <c r="H47" t="n">
        <v>4.547262247838617</v>
      </c>
      <c r="I47" t="n">
        <v>5.877983974758168</v>
      </c>
      <c r="J47" t="n">
        <v>6.163925403780615</v>
      </c>
    </row>
    <row r="48">
      <c r="A48" t="inlineStr">
        <is>
          <t>Days Sales in AR</t>
        </is>
      </c>
      <c r="B48" t="n">
        <v>153.349255127263</v>
      </c>
      <c r="C48" t="n">
        <v>78.54858029564697</v>
      </c>
      <c r="D48" t="n">
        <v>48.3604541838432</v>
      </c>
      <c r="E48" t="n">
        <v>57.10057887120117</v>
      </c>
      <c r="F48" t="n">
        <v>47.55808408220445</v>
      </c>
      <c r="G48" t="n">
        <v>50.99611901681759</v>
      </c>
      <c r="H48" t="n">
        <v>114.0685721528614</v>
      </c>
      <c r="I48" t="n">
        <v>60.62924221128244</v>
      </c>
      <c r="J48" t="n">
        <v>59.47247501631237</v>
      </c>
    </row>
    <row r="49">
      <c r="A49" t="inlineStr">
        <is>
          <t>Inventory Turnover</t>
        </is>
      </c>
      <c r="B49" t="n">
        <v>1.608261437908497</v>
      </c>
      <c r="C49" t="n">
        <v>2.300397792891056</v>
      </c>
      <c r="D49" t="n">
        <v>4.012568416784918</v>
      </c>
      <c r="E49" t="n">
        <v>4.256230385822411</v>
      </c>
      <c r="F49" t="n">
        <v>4.688272984652063</v>
      </c>
      <c r="G49" t="n">
        <v>4.00464747222852</v>
      </c>
      <c r="H49" t="n">
        <v>2.885887625377275</v>
      </c>
      <c r="I49" t="n">
        <v>3.872477125196624</v>
      </c>
      <c r="J49" t="n">
        <v>3.300092896955838</v>
      </c>
    </row>
    <row r="50">
      <c r="A50" t="inlineStr">
        <is>
          <t>Days in Inventory</t>
        </is>
      </c>
      <c r="B50" t="n">
        <v>260.5244164119904</v>
      </c>
      <c r="C50" t="n">
        <v>93.84085457689518</v>
      </c>
      <c r="D50" t="n">
        <v>96.93871880367789</v>
      </c>
      <c r="E50" t="n">
        <v>88.28959923664122</v>
      </c>
      <c r="F50" t="n">
        <v>91.0092807424594</v>
      </c>
      <c r="G50" t="n">
        <v>101.2379348410654</v>
      </c>
      <c r="H50" t="n">
        <v>177.3870695119375</v>
      </c>
      <c r="I50" t="n">
        <v>92.44444825850152</v>
      </c>
      <c r="J50" t="n">
        <v>133.7328259151392</v>
      </c>
    </row>
    <row r="51">
      <c r="A51" t="inlineStr">
        <is>
          <t>Average Payable Turnover</t>
        </is>
      </c>
      <c r="B51" t="n">
        <v>3.182081522863646</v>
      </c>
      <c r="C51" t="n">
        <v>4.472804391217565</v>
      </c>
      <c r="D51" t="n">
        <v>7.64394670785866</v>
      </c>
      <c r="E51" t="n">
        <v>6.272888042443205</v>
      </c>
      <c r="F51" t="n">
        <v>6.66306649724693</v>
      </c>
      <c r="G51" t="n">
        <v>8.044859387453036</v>
      </c>
      <c r="H51" t="n">
        <v>4.50076074553062</v>
      </c>
      <c r="I51" t="n">
        <v>5.907330426847816</v>
      </c>
      <c r="J51" t="n">
        <v>5.792054682845765</v>
      </c>
    </row>
    <row r="52">
      <c r="A52" t="inlineStr">
        <is>
          <t>Days of Payables Outstanding</t>
        </is>
      </c>
      <c r="B52" t="n">
        <v>132.0066324208336</v>
      </c>
      <c r="C52" t="n">
        <v>49.96429965973113</v>
      </c>
      <c r="D52" t="n">
        <v>50.24881277154693</v>
      </c>
      <c r="E52" t="n">
        <v>73.23429909784871</v>
      </c>
      <c r="F52" t="n">
        <v>55.89327146171694</v>
      </c>
      <c r="G52" t="n">
        <v>40.96422202722975</v>
      </c>
      <c r="H52" t="n">
        <v>131.6174730614832</v>
      </c>
      <c r="I52" t="n">
        <v>52.29678703830839</v>
      </c>
      <c r="J52" t="n">
        <v>76.55029611424489</v>
      </c>
    </row>
    <row r="53">
      <c r="A53" t="inlineStr">
        <is>
          <t>Cash Conversion Cycle</t>
        </is>
      </c>
      <c r="B53" t="n">
        <v>281.8670391184198</v>
      </c>
      <c r="C53" t="n">
        <v>122.425135212811</v>
      </c>
      <c r="D53" t="n">
        <v>95.05036021597417</v>
      </c>
      <c r="E53" t="n">
        <v>72.15587900999368</v>
      </c>
      <c r="F53" t="n">
        <v>82.67409336294692</v>
      </c>
      <c r="G53" t="n">
        <v>111.2698318306532</v>
      </c>
      <c r="H53" t="n">
        <v>159.8381686033157</v>
      </c>
      <c r="I53" t="n">
        <v>100.7769034314756</v>
      </c>
      <c r="J53" t="n">
        <v>116.6550048172067</v>
      </c>
    </row>
    <row r="54">
      <c r="A54" t="inlineStr">
        <is>
          <t>Asset Turnover</t>
        </is>
      </c>
      <c r="B54" t="n">
        <v>0.5030666599452202</v>
      </c>
      <c r="C54" t="n">
        <v>0.5492579716646105</v>
      </c>
      <c r="D54" t="n">
        <v>0.7232514144733974</v>
      </c>
      <c r="E54" t="n">
        <v>0.9355627979845846</v>
      </c>
      <c r="F54" t="n">
        <v>1.028493914962754</v>
      </c>
      <c r="G54" t="n">
        <v>0.9277256918679305</v>
      </c>
      <c r="H54" t="n">
        <v>0.6717641098561448</v>
      </c>
      <c r="I54" t="n">
        <v>0.8904395186269484</v>
      </c>
      <c r="J54" t="n">
        <v>0.8403751803751804</v>
      </c>
    </row>
    <row r="56">
      <c r="A56" s="18" t="inlineStr">
        <is>
          <t>Profitability Ratios</t>
        </is>
      </c>
    </row>
    <row r="57">
      <c r="A57" t="inlineStr">
        <is>
          <t>Profit Margin</t>
        </is>
      </c>
      <c r="B57" t="n">
        <v>0.1071881889237758</v>
      </c>
      <c r="C57" t="n">
        <v>0.1278958974219367</v>
      </c>
      <c r="D57" t="n">
        <v>-0.3820785419830766</v>
      </c>
      <c r="E57" t="n">
        <v>0.2634897663841224</v>
      </c>
      <c r="F57" t="n">
        <v>0.2054514835844473</v>
      </c>
      <c r="G57" t="n">
        <v>0.2045236406126111</v>
      </c>
      <c r="H57" t="n">
        <v>0.08231193358260978</v>
      </c>
      <c r="I57" t="n">
        <v>0.09512441465430173</v>
      </c>
      <c r="J57" t="n">
        <v>0.09254438682647069</v>
      </c>
    </row>
    <row r="58">
      <c r="A58" t="inlineStr">
        <is>
          <t>Return on Assets</t>
        </is>
      </c>
      <c r="B58" t="n">
        <v>0.3060708665172397</v>
      </c>
      <c r="C58" t="n">
        <v>0.4587218669140263</v>
      </c>
      <c r="D58" t="n">
        <v>-2.365345869711216</v>
      </c>
      <c r="E58" t="n">
        <v>1.951312868406951</v>
      </c>
      <c r="F58" t="n">
        <v>1.690496627835684</v>
      </c>
      <c r="G58" t="n">
        <v>1.565231276946825</v>
      </c>
      <c r="H58" t="n">
        <v>0.3742939481268011</v>
      </c>
      <c r="I58" t="n">
        <v>0.5591397849462366</v>
      </c>
      <c r="J58" t="n">
        <v>0.5704366969369827</v>
      </c>
    </row>
    <row r="59">
      <c r="A59" t="inlineStr">
        <is>
          <t>Return on Equity</t>
        </is>
      </c>
      <c r="B59" t="n">
        <v>0.07514606531080592</v>
      </c>
      <c r="C59" t="n">
        <v>0.1000180960795376</v>
      </c>
      <c r="D59" t="n">
        <v>-0.4291923363347099</v>
      </c>
      <c r="E59" t="n">
        <v>0.3887744985891863</v>
      </c>
      <c r="F59" t="n">
        <v>0.3020893821695829</v>
      </c>
      <c r="G59" t="n">
        <v>0.2608232883638009</v>
      </c>
      <c r="H59" t="n">
        <v>0.1011920529801325</v>
      </c>
      <c r="I59" t="n">
        <v>0.180602769117302</v>
      </c>
      <c r="J59" t="n">
        <v>0.1598728041813252</v>
      </c>
    </row>
    <row r="60">
      <c r="A60" t="inlineStr">
        <is>
          <t>Return on Sales</t>
        </is>
      </c>
      <c r="B60" t="n">
        <v>0.0678068007214911</v>
      </c>
      <c r="C60" t="n">
        <v>0.1728418588190455</v>
      </c>
      <c r="D60" t="n">
        <v>-0.3291386417878064</v>
      </c>
      <c r="E60" t="n">
        <v>0.2864998966301427</v>
      </c>
      <c r="F60" t="n">
        <v>0.2979836366075022</v>
      </c>
      <c r="G60" t="n">
        <v>0.2396194132621124</v>
      </c>
      <c r="H60" t="n">
        <v>0.09587426326129665</v>
      </c>
      <c r="I60" t="n">
        <v>0.1113693028117783</v>
      </c>
      <c r="J60" t="n">
        <v>0.1021601016518424</v>
      </c>
    </row>
    <row r="61">
      <c r="A61" t="inlineStr">
        <is>
          <t>Gross Margin</t>
        </is>
      </c>
      <c r="B61" t="n">
        <v>0.4863050303961521</v>
      </c>
      <c r="C61" t="n">
        <v>0.511964718373125</v>
      </c>
      <c r="D61" t="n">
        <v>0.5228176755623056</v>
      </c>
      <c r="E61" t="n">
        <v>0.523340913789539</v>
      </c>
      <c r="F61" t="n">
        <v>0.5311098195257895</v>
      </c>
      <c r="G61" t="n">
        <v>0.5085618105690717</v>
      </c>
      <c r="H61" t="n">
        <v>0.4000887255212625</v>
      </c>
      <c r="I61" t="n">
        <v>0.382722501995296</v>
      </c>
      <c r="J61" t="n">
        <v>0.3656169511315636</v>
      </c>
    </row>
    <row r="62">
      <c r="A62" t="inlineStr">
        <is>
          <t>Operating Cash Flow Ratio</t>
        </is>
      </c>
      <c r="B62" t="n">
        <v>0.2886564236678653</v>
      </c>
      <c r="C62" t="n">
        <v>0.6854401705605401</v>
      </c>
      <c r="D62" t="n">
        <v>1.00711743772242</v>
      </c>
      <c r="E62" t="n">
        <v>1.25502367175171</v>
      </c>
      <c r="F62" t="n">
        <v>1.721635883905013</v>
      </c>
      <c r="G62" t="n">
        <v>1.3713171969903</v>
      </c>
      <c r="H62" t="n">
        <v>0.1510629663159866</v>
      </c>
      <c r="I62" t="n">
        <v>0.6789473684210527</v>
      </c>
      <c r="J62" t="n">
        <v>0.3788492706645057</v>
      </c>
    </row>
    <row r="64">
      <c r="A64" s="18" t="inlineStr">
        <is>
          <t>Coverage Ratios</t>
        </is>
      </c>
    </row>
    <row r="65">
      <c r="A65" t="inlineStr">
        <is>
          <t>Debt-to-Equity</t>
        </is>
      </c>
      <c r="B65" t="n">
        <v>0.4058907117943418</v>
      </c>
      <c r="C65" t="n">
        <v>0.4412910289070888</v>
      </c>
      <c r="D65" t="n">
        <v>0.7546854844828894</v>
      </c>
      <c r="E65" t="n">
        <v>0.4577243859514883</v>
      </c>
      <c r="F65" t="n">
        <v>0.4084780270436386</v>
      </c>
      <c r="G65" t="n">
        <v>0.3447321148997182</v>
      </c>
      <c r="H65" t="n">
        <v>1.263687547102895</v>
      </c>
      <c r="I65" t="n">
        <v>1.021577435746373</v>
      </c>
      <c r="J65" t="n">
        <v>1.086111270597692</v>
      </c>
    </row>
    <row r="66">
      <c r="A66" t="inlineStr">
        <is>
          <t>Total Debt Ratio</t>
        </is>
      </c>
      <c r="B66" t="n">
        <v>0.2887071579527704</v>
      </c>
      <c r="C66" t="n">
        <v>0.3061776005375637</v>
      </c>
      <c r="D66" t="n">
        <v>0.4300972972972973</v>
      </c>
      <c r="E66" t="n">
        <v>0.3139992651304394</v>
      </c>
      <c r="F66" t="n">
        <v>0.2900137731655098</v>
      </c>
      <c r="G66" t="n">
        <v>0.2561973349010386</v>
      </c>
      <c r="H66" t="n">
        <v>0.5580425604113781</v>
      </c>
      <c r="I66" t="n">
        <v>0.5051527620989767</v>
      </c>
      <c r="J66" t="n">
        <v>0.5204529697249827</v>
      </c>
    </row>
    <row r="67">
      <c r="A67" t="inlineStr">
        <is>
          <t>Equity Multiplier</t>
        </is>
      </c>
      <c r="B67" t="n">
        <v>1.405890711794342</v>
      </c>
      <c r="C67" t="n">
        <v>1.441291028907089</v>
      </c>
      <c r="D67" t="n">
        <v>1.75468548448289</v>
      </c>
      <c r="E67" t="n">
        <v>1.457724385951488</v>
      </c>
      <c r="F67" t="n">
        <v>1.408478027043639</v>
      </c>
      <c r="G67" t="n">
        <v>1.345572603371842</v>
      </c>
      <c r="H67" t="n">
        <v>2.264500302936265</v>
      </c>
      <c r="I67" t="n">
        <v>2.022313867000515</v>
      </c>
      <c r="J67" t="n">
        <v>2.086857667795832</v>
      </c>
    </row>
    <row r="68">
      <c r="A68" t="inlineStr">
        <is>
          <t>Times Interest Earned</t>
        </is>
      </c>
      <c r="B68" t="n">
        <v>-50.75000000000001</v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  <c r="F68" t="inlineStr">
        <is>
          <t>N/A</t>
        </is>
      </c>
      <c r="G68" t="inlineStr">
        <is>
          <t>N/A</t>
        </is>
      </c>
      <c r="H68" t="inlineStr">
        <is>
          <t>N/A</t>
        </is>
      </c>
      <c r="I68" t="inlineStr">
        <is>
          <t>N/A</t>
        </is>
      </c>
      <c r="J68" t="inlineStr">
        <is>
          <t>N/A</t>
        </is>
      </c>
    </row>
    <row r="70">
      <c r="A70" s="18" t="inlineStr">
        <is>
          <t>Investor Ratios</t>
        </is>
      </c>
    </row>
    <row r="71">
      <c r="A71" t="inlineStr">
        <is>
          <t>Earnings Per Share</t>
        </is>
      </c>
      <c r="B71" t="n">
        <v>0.7766045754085705</v>
      </c>
      <c r="C71" t="n">
        <v>1.136954906596904</v>
      </c>
      <c r="D71" t="n">
        <v>-3.835589253864267</v>
      </c>
      <c r="E71" t="n">
        <v>3.084395548015653</v>
      </c>
      <c r="F71" t="n">
        <v>3.336326169081506</v>
      </c>
      <c r="G71" t="n">
        <v>3.558247763238458</v>
      </c>
      <c r="H71" t="n">
        <v>1.571601780212919</v>
      </c>
      <c r="I71" t="n">
        <v>3.259367535557067</v>
      </c>
      <c r="J71" t="n">
        <v>3.260819585246207</v>
      </c>
    </row>
    <row r="72">
      <c r="A72" t="inlineStr">
        <is>
          <t>Price Earnings Ratio</t>
        </is>
      </c>
      <c r="B72" t="n">
        <v>121.5676587410408</v>
      </c>
      <c r="C72" t="n">
        <v>83.03759406130268</v>
      </c>
      <c r="D72" t="n">
        <v>-24.61421016467916</v>
      </c>
      <c r="E72" t="n">
        <v>30.60891462534327</v>
      </c>
      <c r="F72" t="n">
        <v>28.2975929856376</v>
      </c>
      <c r="G72" t="n">
        <v>26.5327223627831</v>
      </c>
      <c r="H72" t="n">
        <v>60.07246949491839</v>
      </c>
      <c r="I72" t="n">
        <v>28.96574227056727</v>
      </c>
      <c r="J72" t="n">
        <v>28.95284376577111</v>
      </c>
    </row>
    <row r="76">
      <c r="A76" s="17" t="inlineStr">
        <is>
          <t>AYI</t>
        </is>
      </c>
    </row>
    <row r="77">
      <c r="A77" s="18" t="inlineStr">
        <is>
          <t>Liquidity Ratios</t>
        </is>
      </c>
      <c r="B77" s="5" t="n">
        <v>2013</v>
      </c>
      <c r="C77" s="5" t="n">
        <v>2014</v>
      </c>
      <c r="D77" s="5" t="n">
        <v>2015</v>
      </c>
      <c r="E77" s="5" t="n">
        <v>2016</v>
      </c>
      <c r="F77" s="5" t="n">
        <v>2017</v>
      </c>
      <c r="G77" s="5" t="n">
        <v>2018</v>
      </c>
      <c r="H77" s="5" t="n">
        <v>2019</v>
      </c>
      <c r="I77" s="5" t="n">
        <v>2020</v>
      </c>
      <c r="J77" s="5" t="n">
        <v>2021</v>
      </c>
    </row>
    <row r="78">
      <c r="A78" t="inlineStr">
        <is>
          <t>Current Ratio</t>
        </is>
      </c>
      <c r="B78" t="n">
        <v>2.365354738477473</v>
      </c>
      <c r="C78" t="n">
        <v>2.521572794899044</v>
      </c>
      <c r="D78" t="n">
        <v>2.713380687272029</v>
      </c>
      <c r="E78" t="n">
        <v>1.967137546468402</v>
      </c>
      <c r="F78" t="n">
        <v>2.072890664003994</v>
      </c>
      <c r="G78" t="n">
        <v>1.773985645232166</v>
      </c>
      <c r="H78" t="n">
        <v>2.418721690991444</v>
      </c>
      <c r="I78" t="n">
        <v>2.331120466321244</v>
      </c>
      <c r="J78" t="n">
        <v>2.231002600404507</v>
      </c>
    </row>
    <row r="79">
      <c r="A79" t="inlineStr">
        <is>
          <t>Quick Ratio</t>
        </is>
      </c>
      <c r="B79" t="n">
        <v>1.754013464526152</v>
      </c>
      <c r="C79" t="n">
        <v>1.967906482465462</v>
      </c>
      <c r="D79" t="n">
        <v>2.243232866193127</v>
      </c>
      <c r="E79" t="n">
        <v>1.466171003717472</v>
      </c>
      <c r="F79" t="n">
        <v>1.471792311532701</v>
      </c>
      <c r="G79" t="n">
        <v>1.123480298813534</v>
      </c>
      <c r="H79" t="n">
        <v>1.714477436671699</v>
      </c>
      <c r="I79" t="n">
        <v>1.717940414507772</v>
      </c>
      <c r="J79" t="n">
        <v>1.535827795434845</v>
      </c>
    </row>
    <row r="81">
      <c r="A81" s="18" t="inlineStr">
        <is>
          <t>Activity Ratios</t>
        </is>
      </c>
    </row>
    <row r="82">
      <c r="A82" t="inlineStr">
        <is>
          <t>AR Turnover</t>
        </is>
      </c>
      <c r="B82" t="n">
        <v>7.177804500944855</v>
      </c>
      <c r="C82" t="n">
        <v>6.920630331068382</v>
      </c>
      <c r="D82" t="n">
        <v>6.895172589479047</v>
      </c>
      <c r="E82" t="n">
        <v>6.686236668359574</v>
      </c>
      <c r="F82" t="n">
        <v>6.116569234796266</v>
      </c>
      <c r="G82" t="n">
        <v>6.076783355350067</v>
      </c>
      <c r="H82" t="n">
        <v>6.126782884310617</v>
      </c>
      <c r="I82" t="n">
        <v>6.268350136624894</v>
      </c>
      <c r="J82" t="n">
        <v>6.456487267978734</v>
      </c>
    </row>
    <row r="83">
      <c r="A83" t="inlineStr">
        <is>
          <t>Days Sales in AR</t>
        </is>
      </c>
      <c r="B83" t="n">
        <v>55.61222536020296</v>
      </c>
      <c r="C83" t="n">
        <v>56.94213494881971</v>
      </c>
      <c r="D83" t="n">
        <v>55.51797391657738</v>
      </c>
      <c r="E83" t="n">
        <v>63.52262024124205</v>
      </c>
      <c r="F83" t="n">
        <v>59.70000855895694</v>
      </c>
      <c r="G83" t="n">
        <v>63.26825358006576</v>
      </c>
      <c r="H83" t="n">
        <v>55.75326054401394</v>
      </c>
      <c r="I83" t="n">
        <v>54.89868622794095</v>
      </c>
      <c r="J83" t="n">
        <v>60.30251372435712</v>
      </c>
    </row>
    <row r="84">
      <c r="A84" t="inlineStr">
        <is>
          <t>Inventory Turnover</t>
        </is>
      </c>
      <c r="B84" t="n">
        <v>6.303198186854696</v>
      </c>
      <c r="C84" t="n">
        <v>6.815903614457831</v>
      </c>
      <c r="D84" t="n">
        <v>7.147893772893772</v>
      </c>
      <c r="E84" t="n">
        <v>7.135</v>
      </c>
      <c r="F84" t="n">
        <v>6.489259378005771</v>
      </c>
      <c r="G84" t="n">
        <v>5.928417071853051</v>
      </c>
      <c r="H84" t="n">
        <v>5.827796970502258</v>
      </c>
      <c r="I84" t="n">
        <v>5.822060826146163</v>
      </c>
      <c r="J84" t="n">
        <v>5.525876460767947</v>
      </c>
    </row>
    <row r="85">
      <c r="A85" t="inlineStr">
        <is>
          <t>Days in Inventory</t>
        </is>
      </c>
      <c r="B85" t="n">
        <v>59.20495405513384</v>
      </c>
      <c r="C85" t="n">
        <v>54.71257866082161</v>
      </c>
      <c r="D85" t="n">
        <v>52.5603740951893</v>
      </c>
      <c r="E85" t="n">
        <v>58.08204409465797</v>
      </c>
      <c r="F85" t="n">
        <v>59.25839920948616</v>
      </c>
      <c r="G85" t="n">
        <v>68.48635348794824</v>
      </c>
      <c r="H85" t="n">
        <v>56.72229822161422</v>
      </c>
      <c r="I85" t="n">
        <v>60.72898799313894</v>
      </c>
      <c r="J85" t="n">
        <v>73.27567975830816</v>
      </c>
    </row>
    <row r="86">
      <c r="A86" t="inlineStr">
        <is>
          <t>Average Payable Turnover</t>
        </is>
      </c>
      <c r="B86" t="n">
        <v>5.190792202405641</v>
      </c>
      <c r="C86" t="n">
        <v>5.268392624324828</v>
      </c>
      <c r="D86" t="n">
        <v>5.216708437761069</v>
      </c>
      <c r="E86" t="n">
        <v>5.210223283246735</v>
      </c>
      <c r="F86" t="n">
        <v>5.084788343172968</v>
      </c>
      <c r="G86" t="n">
        <v>5.187189789647837</v>
      </c>
      <c r="H86" t="n">
        <v>5.552601595138625</v>
      </c>
      <c r="I86" t="n">
        <v>5.783556290395311</v>
      </c>
      <c r="J86" t="n">
        <v>5.532033426183844</v>
      </c>
    </row>
    <row r="87">
      <c r="A87" t="inlineStr">
        <is>
          <t>Days of Payables Outstanding</t>
        </is>
      </c>
      <c r="B87" t="n">
        <v>72.76667998401918</v>
      </c>
      <c r="C87" t="n">
        <v>74.17167503358552</v>
      </c>
      <c r="D87" t="n">
        <v>72.7381333674973</v>
      </c>
      <c r="E87" t="n">
        <v>78.89871165974881</v>
      </c>
      <c r="F87" t="n">
        <v>71.25074110671937</v>
      </c>
      <c r="G87" t="n">
        <v>75.02232651387433</v>
      </c>
      <c r="H87" t="n">
        <v>56.38942088463292</v>
      </c>
      <c r="I87" t="n">
        <v>61.94318831540101</v>
      </c>
      <c r="J87" t="n">
        <v>71.95241691842901</v>
      </c>
    </row>
    <row r="88">
      <c r="A88" t="inlineStr">
        <is>
          <t>Cash Conversion Cycle</t>
        </is>
      </c>
      <c r="B88" t="n">
        <v>42.05049943131762</v>
      </c>
      <c r="C88" t="n">
        <v>37.4830385760558</v>
      </c>
      <c r="D88" t="n">
        <v>35.34021464426938</v>
      </c>
      <c r="E88" t="n">
        <v>42.70595267615121</v>
      </c>
      <c r="F88" t="n">
        <v>47.70766666172372</v>
      </c>
      <c r="G88" t="n">
        <v>56.73228055413966</v>
      </c>
      <c r="H88" t="n">
        <v>56.08613788099525</v>
      </c>
      <c r="I88" t="n">
        <v>53.68448590567888</v>
      </c>
      <c r="J88" t="n">
        <v>61.62577656423628</v>
      </c>
    </row>
    <row r="89">
      <c r="A89" t="inlineStr">
        <is>
          <t>Asset Turnover</t>
        </is>
      </c>
      <c r="B89" t="n">
        <v>1.147636443541077</v>
      </c>
      <c r="C89" t="n">
        <v>1.17610928209916</v>
      </c>
      <c r="D89" t="n">
        <v>1.183670791970963</v>
      </c>
      <c r="E89" t="n">
        <v>1.229243697478992</v>
      </c>
      <c r="F89" t="n">
        <v>1.198816608523155</v>
      </c>
      <c r="G89" t="n">
        <v>1.249949052374159</v>
      </c>
      <c r="H89" t="n">
        <v>1.192202817632928</v>
      </c>
      <c r="I89" t="n">
        <v>0.9982743356192134</v>
      </c>
      <c r="J89" t="n">
        <v>0.9795098205694234</v>
      </c>
    </row>
    <row r="91">
      <c r="A91" s="18" t="inlineStr">
        <is>
          <t>Profitability Ratios</t>
        </is>
      </c>
    </row>
    <row r="92">
      <c r="A92" t="inlineStr">
        <is>
          <t>Profit Margin</t>
        </is>
      </c>
      <c r="B92" t="n">
        <v>0.06098319850653392</v>
      </c>
      <c r="C92" t="n">
        <v>0.07344892416962608</v>
      </c>
      <c r="D92" t="n">
        <v>0.08205563970887059</v>
      </c>
      <c r="E92" t="n">
        <v>0.08835414577826391</v>
      </c>
      <c r="F92" t="n">
        <v>0.09178054834384183</v>
      </c>
      <c r="G92" t="n">
        <v>0.09499741854840901</v>
      </c>
      <c r="H92" t="n">
        <v>0.08996106406730743</v>
      </c>
      <c r="I92" t="n">
        <v>0.07464750623816252</v>
      </c>
      <c r="J92" t="n">
        <v>0.08850043340075123</v>
      </c>
    </row>
    <row r="93">
      <c r="A93" t="inlineStr">
        <is>
          <t>Return on Assets</t>
        </is>
      </c>
      <c r="B93" t="n">
        <v>0.4377254767222127</v>
      </c>
      <c r="C93" t="n">
        <v>0.5083128523926558</v>
      </c>
      <c r="D93" t="n">
        <v>0.565787797732773</v>
      </c>
      <c r="E93" t="n">
        <v>0.5907567293042154</v>
      </c>
      <c r="F93" t="n">
        <v>0.5613820783526743</v>
      </c>
      <c r="G93" t="n">
        <v>0.5772787318361956</v>
      </c>
      <c r="H93" t="n">
        <v>0.55117190758195</v>
      </c>
      <c r="I93" t="n">
        <v>0.4679167059266937</v>
      </c>
      <c r="J93" t="n">
        <v>0.5714019214625502</v>
      </c>
    </row>
    <row r="94">
      <c r="A94" t="inlineStr">
        <is>
          <t>Return on Equity</t>
        </is>
      </c>
      <c r="B94" t="n">
        <v>0.1394254445964432</v>
      </c>
      <c r="C94" t="n">
        <v>0.1630041724617524</v>
      </c>
      <c r="D94" t="n">
        <v>0.1760253616009511</v>
      </c>
      <c r="E94" t="n">
        <v>0.1925955361282204</v>
      </c>
      <c r="F94" t="n">
        <v>0.193480483550851</v>
      </c>
      <c r="G94" t="n">
        <v>0.206717123935667</v>
      </c>
      <c r="H94" t="n">
        <v>0.1817531699535165</v>
      </c>
      <c r="I94" t="n">
        <v>0.1227263740608936</v>
      </c>
      <c r="J94" t="n">
        <v>0.1468360498561841</v>
      </c>
    </row>
    <row r="95">
      <c r="A95" t="inlineStr">
        <is>
          <t>Return on Sales</t>
        </is>
      </c>
      <c r="B95" t="n">
        <v>0.1073668086735915</v>
      </c>
      <c r="C95" t="n">
        <v>0.1244203049926885</v>
      </c>
      <c r="D95" t="n">
        <v>0.13858203716703</v>
      </c>
      <c r="E95" t="n">
        <v>0.144866769969313</v>
      </c>
      <c r="F95" t="n">
        <v>0.1498102764543094</v>
      </c>
      <c r="G95" t="n">
        <v>0.1248335643053178</v>
      </c>
      <c r="H95" t="n">
        <v>0.1247583521659814</v>
      </c>
      <c r="I95" t="n">
        <v>0.1046207497820401</v>
      </c>
      <c r="J95" t="n">
        <v>0.1211788500433401</v>
      </c>
    </row>
    <row r="96">
      <c r="A96" t="inlineStr">
        <is>
          <t>Gross Margin</t>
        </is>
      </c>
      <c r="B96" t="n">
        <v>0.4009382030539467</v>
      </c>
      <c r="C96" t="n">
        <v>0.4091080008355965</v>
      </c>
      <c r="D96" t="n">
        <v>0.4232460191376953</v>
      </c>
      <c r="E96" t="n">
        <v>0.4363625315224988</v>
      </c>
      <c r="F96" t="n">
        <v>0.4225557045448061</v>
      </c>
      <c r="G96" t="n">
        <v>0.4036303361321704</v>
      </c>
      <c r="H96" t="n">
        <v>0.4028916056307348</v>
      </c>
      <c r="I96" t="n">
        <v>0.4216095962480835</v>
      </c>
      <c r="J96" t="n">
        <v>0.4261774053741693</v>
      </c>
    </row>
    <row r="97">
      <c r="A97" t="inlineStr">
        <is>
          <t>Operating Cash Flow Ratio</t>
        </is>
      </c>
      <c r="B97" t="n">
        <v>0.3425686172967375</v>
      </c>
      <c r="C97" t="n">
        <v>0.4954303931987247</v>
      </c>
      <c r="D97" t="n">
        <v>0.5546170090228451</v>
      </c>
      <c r="E97" t="n">
        <v>0.5768029739776951</v>
      </c>
      <c r="F97" t="n">
        <v>0.5601597603594609</v>
      </c>
      <c r="G97" t="n">
        <v>0.5148674381133733</v>
      </c>
      <c r="H97" t="n">
        <v>0.8298943130347257</v>
      </c>
      <c r="I97" t="n">
        <v>0.8173575129533679</v>
      </c>
      <c r="J97" t="n">
        <v>0.5904362900895694</v>
      </c>
    </row>
    <row r="99">
      <c r="A99" s="18" t="inlineStr">
        <is>
          <t>Coverage Ratios</t>
        </is>
      </c>
    </row>
    <row r="100">
      <c r="A100" t="inlineStr">
        <is>
          <t>Debt-to-Equity</t>
        </is>
      </c>
      <c r="B100" t="n">
        <v>0.916255661801711</v>
      </c>
      <c r="C100" t="n">
        <v>0.861968199398367</v>
      </c>
      <c r="D100" t="n">
        <v>0.7698529411764706</v>
      </c>
      <c r="E100" t="n">
        <v>0.7761176045306664</v>
      </c>
      <c r="F100" t="n">
        <v>0.7408741594620557</v>
      </c>
      <c r="G100" t="n">
        <v>0.7409133271202237</v>
      </c>
      <c r="H100" t="n">
        <v>0.653238834749075</v>
      </c>
      <c r="I100" t="n">
        <v>0.6412220916568743</v>
      </c>
      <c r="J100" t="n">
        <v>0.7486426999266323</v>
      </c>
    </row>
    <row r="101">
      <c r="A101" t="inlineStr">
        <is>
          <t>Total Debt Ratio</t>
        </is>
      </c>
      <c r="B101" t="n">
        <v>0.4781489652274398</v>
      </c>
      <c r="C101" t="n">
        <v>0.4629338995568685</v>
      </c>
      <c r="D101" t="n">
        <v>0.4349813045284587</v>
      </c>
      <c r="E101" t="n">
        <v>0.4369742198100407</v>
      </c>
      <c r="F101" t="n">
        <v>0.4255759415091737</v>
      </c>
      <c r="G101" t="n">
        <v>0.4255888650963597</v>
      </c>
      <c r="H101" t="n">
        <v>0.3951267179422519</v>
      </c>
      <c r="I101" t="n">
        <v>0.3906979408311138</v>
      </c>
      <c r="J101" t="n">
        <v>0.4281278845346983</v>
      </c>
    </row>
    <row r="102">
      <c r="A102" t="inlineStr">
        <is>
          <t>Equity Multiplier</t>
        </is>
      </c>
      <c r="B102" t="n">
        <v>1.916255661801711</v>
      </c>
      <c r="C102" t="n">
        <v>1.861968199398367</v>
      </c>
      <c r="D102" t="n">
        <v>1.769852941176471</v>
      </c>
      <c r="E102" t="n">
        <v>1.776117604530666</v>
      </c>
      <c r="F102" t="n">
        <v>1.740874159462056</v>
      </c>
      <c r="G102" t="n">
        <v>1.740913327120224</v>
      </c>
      <c r="H102" t="n">
        <v>1.653238834749075</v>
      </c>
      <c r="I102" t="n">
        <v>1.641222091656874</v>
      </c>
      <c r="J102" t="n">
        <v>1.748642699926632</v>
      </c>
    </row>
    <row r="103">
      <c r="A103" t="inlineStr">
        <is>
          <t>Times Interest Earned</t>
        </is>
      </c>
      <c r="B103" t="n">
        <v>7.189102564102565</v>
      </c>
      <c r="C103" t="n">
        <v>9.277258566978194</v>
      </c>
      <c r="D103" t="n">
        <v>11.90793650793651</v>
      </c>
      <c r="E103" t="n">
        <v>14.80745341614907</v>
      </c>
      <c r="F103" t="n">
        <v>16.15692307692308</v>
      </c>
      <c r="G103" t="n">
        <v>13.7134328358209</v>
      </c>
      <c r="H103" t="n">
        <v>13.75975975975976</v>
      </c>
      <c r="I103" t="n">
        <v>14.93562231759657</v>
      </c>
      <c r="J103" t="n">
        <v>18.07758620689655</v>
      </c>
    </row>
    <row r="105">
      <c r="A105" s="18" t="inlineStr">
        <is>
          <t>Investor Ratios</t>
        </is>
      </c>
    </row>
    <row r="106">
      <c r="A106" t="inlineStr">
        <is>
          <t>Earnings Per Share</t>
        </is>
      </c>
      <c r="B106" t="n">
        <v>3.083185506608036</v>
      </c>
      <c r="C106" t="n">
        <v>4.254505589181262</v>
      </c>
      <c r="D106" t="n">
        <v>5.375003932634574</v>
      </c>
      <c r="E106" t="n">
        <v>7.03760082670029</v>
      </c>
      <c r="F106" t="n">
        <v>7.785406416607576</v>
      </c>
      <c r="G106" t="n">
        <v>8.460609522057846</v>
      </c>
      <c r="H106" t="n">
        <v>7.995953621532929</v>
      </c>
      <c r="I106" t="n">
        <v>6.009065630225867</v>
      </c>
      <c r="J106" t="n">
        <v>7.41271366306155</v>
      </c>
    </row>
    <row r="107">
      <c r="A107" t="inlineStr">
        <is>
          <t>Price Earnings Ratio</t>
        </is>
      </c>
      <c r="B107" t="n">
        <v>30.62092754317111</v>
      </c>
      <c r="C107" t="n">
        <v>22.19059254266212</v>
      </c>
      <c r="D107" t="n">
        <v>17.56463831157136</v>
      </c>
      <c r="E107" t="n">
        <v>13.41508311210454</v>
      </c>
      <c r="F107" t="n">
        <v>12.12653456325769</v>
      </c>
      <c r="G107" t="n">
        <v>11.15877050629291</v>
      </c>
      <c r="H107" t="n">
        <v>11.80722206113801</v>
      </c>
      <c r="I107" t="n">
        <v>15.71126125251712</v>
      </c>
      <c r="J107" t="n">
        <v>12.73622647404505</v>
      </c>
    </row>
    <row r="111">
      <c r="A111" s="17" t="inlineStr">
        <is>
          <t>BDC</t>
        </is>
      </c>
    </row>
    <row r="112">
      <c r="A112" s="18" t="inlineStr">
        <is>
          <t>Liquidity Ratios</t>
        </is>
      </c>
      <c r="B112" s="5" t="n">
        <v>2013</v>
      </c>
      <c r="C112" s="5" t="n">
        <v>2014</v>
      </c>
      <c r="D112" s="5" t="n">
        <v>2015</v>
      </c>
      <c r="E112" s="5" t="n">
        <v>2016</v>
      </c>
      <c r="F112" s="5" t="n">
        <v>2017</v>
      </c>
      <c r="G112" s="5" t="n">
        <v>2018</v>
      </c>
      <c r="H112" s="5" t="n">
        <v>2019</v>
      </c>
      <c r="I112" s="5" t="n">
        <v>2020</v>
      </c>
      <c r="J112" s="5" t="n">
        <v>2021</v>
      </c>
    </row>
    <row r="113">
      <c r="A113" t="inlineStr">
        <is>
          <t>Current Ratio</t>
        </is>
      </c>
      <c r="B113" t="n">
        <v>2.977065019797296</v>
      </c>
      <c r="C113" t="n">
        <v>2.661497868109596</v>
      </c>
      <c r="D113" t="n">
        <v>1.524159778611222</v>
      </c>
      <c r="E113" t="n">
        <v>2.593375184120081</v>
      </c>
      <c r="F113" t="n">
        <v>2.020929992782761</v>
      </c>
      <c r="G113" t="n">
        <v>1.755732857222563</v>
      </c>
      <c r="H113" t="n">
        <v>1.906814847620893</v>
      </c>
      <c r="I113" t="n">
        <v>2.109224978877026</v>
      </c>
      <c r="J113" t="n">
        <v>2.487449499966885</v>
      </c>
    </row>
    <row r="114">
      <c r="A114" t="inlineStr">
        <is>
          <t>Quick Ratio</t>
        </is>
      </c>
      <c r="B114" t="n">
        <v>2.284782229748238</v>
      </c>
      <c r="C114" t="n">
        <v>2.143247739048967</v>
      </c>
      <c r="D114" t="n">
        <v>1.099916250955832</v>
      </c>
      <c r="E114" t="n">
        <v>2.167672020761731</v>
      </c>
      <c r="F114" t="n">
        <v>1.523986272517049</v>
      </c>
      <c r="G114" t="n">
        <v>1.03694972939798</v>
      </c>
      <c r="H114" t="n">
        <v>1.027085005674427</v>
      </c>
      <c r="I114" t="n">
        <v>1.533931177509793</v>
      </c>
      <c r="J114" t="n">
        <v>1.357705808331678</v>
      </c>
    </row>
    <row r="116">
      <c r="A116" s="18" t="inlineStr">
        <is>
          <t>Activity Ratios</t>
        </is>
      </c>
    </row>
    <row r="117">
      <c r="A117" t="inlineStr">
        <is>
          <t>AR Turnover</t>
        </is>
      </c>
      <c r="B117" t="n">
        <v>6.839619211317887</v>
      </c>
      <c r="C117" t="n">
        <v>6.7495248399076</v>
      </c>
      <c r="D117" t="n">
        <v>6.020099847491429</v>
      </c>
      <c r="E117" t="n">
        <v>6.078199754980979</v>
      </c>
      <c r="F117" t="n">
        <v>4.844747745552035</v>
      </c>
      <c r="G117" t="n">
        <v>5.350512025496275</v>
      </c>
      <c r="H117" t="n">
        <v>6.356432395353347</v>
      </c>
      <c r="I117" t="n">
        <v>5.899817879483727</v>
      </c>
      <c r="J117" t="n">
        <v>7.079940022932408</v>
      </c>
    </row>
    <row r="118">
      <c r="A118" t="inlineStr">
        <is>
          <t>Days Sales in AR</t>
        </is>
      </c>
      <c r="B118" t="n">
        <v>53.66012787612544</v>
      </c>
      <c r="C118" t="n">
        <v>60.05350327301399</v>
      </c>
      <c r="D118" t="n">
        <v>61.23164964793307</v>
      </c>
      <c r="E118" t="n">
        <v>60.10255996809056</v>
      </c>
      <c r="F118" t="n">
        <v>82.81615473435575</v>
      </c>
      <c r="G118" t="n">
        <v>56.62160040633513</v>
      </c>
      <c r="H118" t="n">
        <v>57.30826076348485</v>
      </c>
      <c r="I118" t="n">
        <v>58.16188154956193</v>
      </c>
      <c r="J118" t="n">
        <v>58.11868277895437</v>
      </c>
    </row>
    <row r="119">
      <c r="A119" t="inlineStr">
        <is>
          <t>Inventory Turnover</t>
        </is>
      </c>
      <c r="B119" t="n">
        <v>6.448802154703965</v>
      </c>
      <c r="C119" t="n">
        <v>6.823502451991383</v>
      </c>
      <c r="D119" t="n">
        <v>6.556299194042512</v>
      </c>
      <c r="E119" t="n">
        <v>7.119710107415555</v>
      </c>
      <c r="F119" t="n">
        <v>5.269748174883111</v>
      </c>
      <c r="G119" t="n">
        <v>4.751756398626896</v>
      </c>
      <c r="H119" t="n">
        <v>5.390647351560453</v>
      </c>
      <c r="I119" t="n">
        <v>5.011929883208324</v>
      </c>
      <c r="J119" t="n">
        <v>5.244691983122363</v>
      </c>
    </row>
    <row r="120">
      <c r="A120" t="inlineStr">
        <is>
          <t>Days in Inventory</t>
        </is>
      </c>
      <c r="B120" t="n">
        <v>55.62347958615434</v>
      </c>
      <c r="C120" t="n">
        <v>55.99468035088191</v>
      </c>
      <c r="D120" t="n">
        <v>51.41303332015384</v>
      </c>
      <c r="E120" t="n">
        <v>50.53233722325226</v>
      </c>
      <c r="F120" t="n">
        <v>84.43574058075916</v>
      </c>
      <c r="G120" t="n">
        <v>72.41033395967929</v>
      </c>
      <c r="H120" t="n">
        <v>63.11656712289856</v>
      </c>
      <c r="I120" t="n">
        <v>75.25616334425519</v>
      </c>
      <c r="J120" t="n">
        <v>81.09336182372854</v>
      </c>
    </row>
    <row r="121">
      <c r="A121" t="inlineStr">
        <is>
          <t>Average Payable Turnover</t>
        </is>
      </c>
      <c r="B121" t="n">
        <v>7.11609354224783</v>
      </c>
      <c r="C121" t="n">
        <v>6.30401829190837</v>
      </c>
      <c r="D121" t="n">
        <v>5.609638068353664</v>
      </c>
      <c r="E121" t="n">
        <v>5.710282119947686</v>
      </c>
      <c r="F121" t="n">
        <v>4.050151305005674</v>
      </c>
      <c r="G121" t="n">
        <v>3.965062780135949</v>
      </c>
      <c r="H121" t="n">
        <v>4.727353039913776</v>
      </c>
      <c r="I121" t="n">
        <v>4.679880606332547</v>
      </c>
      <c r="J121" t="n">
        <v>4.996832237212369</v>
      </c>
    </row>
    <row r="122">
      <c r="A122" t="inlineStr">
        <is>
          <t>Days of Payables Outstanding</t>
        </is>
      </c>
      <c r="B122" t="n">
        <v>53.46251355549694</v>
      </c>
      <c r="C122" t="n">
        <v>66.79155304200643</v>
      </c>
      <c r="D122" t="n">
        <v>58.64717299881385</v>
      </c>
      <c r="E122" t="n">
        <v>68.52292143817938</v>
      </c>
      <c r="F122" t="n">
        <v>106.8919034610505</v>
      </c>
      <c r="G122" t="n">
        <v>81.29084661511166</v>
      </c>
      <c r="H122" t="n">
        <v>73.24992337995322</v>
      </c>
      <c r="I122" t="n">
        <v>74.2884536821657</v>
      </c>
      <c r="J122" t="n">
        <v>88.74460978027211</v>
      </c>
    </row>
    <row r="123">
      <c r="A123" t="inlineStr">
        <is>
          <t>Cash Conversion Cycle</t>
        </is>
      </c>
      <c r="B123" t="n">
        <v>55.82109390678283</v>
      </c>
      <c r="C123" t="n">
        <v>49.25663058188947</v>
      </c>
      <c r="D123" t="n">
        <v>53.99750996927306</v>
      </c>
      <c r="E123" t="n">
        <v>42.11197575316343</v>
      </c>
      <c r="F123" t="n">
        <v>60.35999185406436</v>
      </c>
      <c r="G123" t="n">
        <v>47.74108775090275</v>
      </c>
      <c r="H123" t="n">
        <v>47.1749045064302</v>
      </c>
      <c r="I123" t="n">
        <v>59.12959121165143</v>
      </c>
      <c r="J123" t="n">
        <v>50.46743482241079</v>
      </c>
    </row>
    <row r="124">
      <c r="A124" t="inlineStr">
        <is>
          <t>Asset Turnover</t>
        </is>
      </c>
      <c r="B124" t="n">
        <v>0.7755105100321757</v>
      </c>
      <c r="C124" t="n">
        <v>0.7678339171248848</v>
      </c>
      <c r="D124" t="n">
        <v>0.704968654932555</v>
      </c>
      <c r="E124" t="n">
        <v>0.6640938935384789</v>
      </c>
      <c r="F124" t="n">
        <v>0.5458553941792058</v>
      </c>
      <c r="G124" t="n">
        <v>0.5684304186521398</v>
      </c>
      <c r="H124" t="n">
        <v>0.5931690156524837</v>
      </c>
      <c r="I124" t="n">
        <v>0.5690744200327198</v>
      </c>
      <c r="J124" t="n">
        <v>0.7344668093042832</v>
      </c>
    </row>
    <row r="126">
      <c r="A126" s="18" t="inlineStr">
        <is>
          <t>Profitability Ratios</t>
        </is>
      </c>
    </row>
    <row r="127">
      <c r="A127" t="inlineStr">
        <is>
          <t>Profit Margin</t>
        </is>
      </c>
      <c r="B127" t="n">
        <v>0.04992774950584528</v>
      </c>
      <c r="C127" t="n">
        <v>0.03225359251733983</v>
      </c>
      <c r="D127" t="n">
        <v>0.02866768865677588</v>
      </c>
      <c r="E127" t="n">
        <v>0.05431392600576237</v>
      </c>
      <c r="F127" t="n">
        <v>0.04465812887183246</v>
      </c>
      <c r="G127" t="n">
        <v>0.07429006787643717</v>
      </c>
      <c r="H127" t="n">
        <v>-0.1768983897000863</v>
      </c>
      <c r="I127" t="n">
        <v>-0.02961260951726507</v>
      </c>
      <c r="J127" t="n">
        <v>0.02654790083468295</v>
      </c>
    </row>
    <row r="128">
      <c r="A128" t="inlineStr">
        <is>
          <t>Return on Assets</t>
        </is>
      </c>
      <c r="B128" t="n">
        <v>0.3414867946980465</v>
      </c>
      <c r="C128" t="n">
        <v>0.217696423872043</v>
      </c>
      <c r="D128" t="n">
        <v>0.1725823481105883</v>
      </c>
      <c r="E128" t="n">
        <v>0.3301308917402798</v>
      </c>
      <c r="F128" t="n">
        <v>0.2163573691723826</v>
      </c>
      <c r="G128" t="n">
        <v>0.3974899015478117</v>
      </c>
      <c r="H128" t="n">
        <v>-1.124442654975469</v>
      </c>
      <c r="I128" t="n">
        <v>-0.1747090030881305</v>
      </c>
      <c r="J128" t="n">
        <v>0.1879575456443125</v>
      </c>
    </row>
    <row r="129">
      <c r="A129" t="inlineStr">
        <is>
          <t>Return on Equity</t>
        </is>
      </c>
      <c r="B129" t="n">
        <v>0.1253457898568309</v>
      </c>
      <c r="C129" t="n">
        <v>0.09058665352582237</v>
      </c>
      <c r="D129" t="n">
        <v>0.08116276075988942</v>
      </c>
      <c r="E129" t="n">
        <v>0.1120639464894656</v>
      </c>
      <c r="F129" t="n">
        <v>0.06440379333575166</v>
      </c>
      <c r="G129" t="n">
        <v>0.1140501667617734</v>
      </c>
      <c r="H129" t="n">
        <v>-0.3212782275244994</v>
      </c>
      <c r="I129" t="n">
        <v>-0.06449840098688633</v>
      </c>
      <c r="J129" t="n">
        <v>0.07495295655589231</v>
      </c>
    </row>
    <row r="130">
      <c r="A130" t="inlineStr">
        <is>
          <t>Return on Sales</t>
        </is>
      </c>
      <c r="B130" t="n">
        <v>0.09580077228287397</v>
      </c>
      <c r="C130" t="n">
        <v>0.07067197511556274</v>
      </c>
      <c r="D130" t="n">
        <v>0.06073046310009441</v>
      </c>
      <c r="E130" t="n">
        <v>0.09414130955967531</v>
      </c>
      <c r="F130" t="n">
        <v>0.082043321403418</v>
      </c>
      <c r="G130" t="n">
        <v>0.1314447984485386</v>
      </c>
      <c r="H130" t="n">
        <v>-0.1307617957283886</v>
      </c>
      <c r="I130" t="n">
        <v>0.008294322281394952</v>
      </c>
      <c r="J130" t="n">
        <v>0.06305385988953947</v>
      </c>
    </row>
    <row r="131">
      <c r="A131" t="inlineStr">
        <is>
          <t>Gross Margin</t>
        </is>
      </c>
      <c r="B131" t="n">
        <v>0.3404375625244661</v>
      </c>
      <c r="C131" t="n">
        <v>0.3550061301320903</v>
      </c>
      <c r="D131" t="n">
        <v>0.3976104485497267</v>
      </c>
      <c r="E131" t="n">
        <v>0.4164011083435526</v>
      </c>
      <c r="F131" t="n">
        <v>0.3844019950268064</v>
      </c>
      <c r="G131" t="n">
        <v>0.3832063536039156</v>
      </c>
      <c r="H131" t="n">
        <v>0.3723161668105552</v>
      </c>
      <c r="I131" t="n">
        <v>0.3560867978010651</v>
      </c>
      <c r="J131" t="n">
        <v>0.3547859308168265</v>
      </c>
    </row>
    <row r="132">
      <c r="A132" t="inlineStr">
        <is>
          <t>Operating Cash Flow Ratio</t>
        </is>
      </c>
      <c r="B132" t="n">
        <v>0.4098911771297656</v>
      </c>
      <c r="C132" t="n">
        <v>0.3841035544253456</v>
      </c>
      <c r="D132" t="n">
        <v>0.4396096566289189</v>
      </c>
      <c r="E132" t="n">
        <v>0.5519920039278952</v>
      </c>
      <c r="F132" t="n">
        <v>0.3760328752595997</v>
      </c>
      <c r="G132" t="n">
        <v>0.4034201863527312</v>
      </c>
      <c r="H132" t="n">
        <v>0.3832175381293769</v>
      </c>
      <c r="I132" t="n">
        <v>0.3328980720485445</v>
      </c>
      <c r="J132" t="n">
        <v>0.3603682363070402</v>
      </c>
    </row>
    <row r="134">
      <c r="A134" s="18" t="inlineStr">
        <is>
          <t>Coverage Ratios</t>
        </is>
      </c>
    </row>
    <row r="135">
      <c r="A135" t="inlineStr">
        <is>
          <t>Debt-to-Equity</t>
        </is>
      </c>
      <c r="B135" t="n">
        <v>2.289442226313147</v>
      </c>
      <c r="C135" t="n">
        <v>3.03953220431373</v>
      </c>
      <c r="D135" t="n">
        <v>2.991238927314646</v>
      </c>
      <c r="E135" t="n">
        <v>1.606158966246893</v>
      </c>
      <c r="F135" t="n">
        <v>1.677369199018295</v>
      </c>
      <c r="G135" t="n">
        <v>1.724204303788343</v>
      </c>
      <c r="H135" t="n">
        <v>2.543043183830807</v>
      </c>
      <c r="I135" t="n">
        <v>3.174451757307682</v>
      </c>
      <c r="J135" t="n">
        <v>2.576809136492583</v>
      </c>
    </row>
    <row r="136">
      <c r="A136" t="inlineStr">
        <is>
          <t>Total Debt Ratio</t>
        </is>
      </c>
      <c r="B136" t="n">
        <v>0.6959970927591532</v>
      </c>
      <c r="C136" t="n">
        <v>0.7524465830642169</v>
      </c>
      <c r="D136" t="n">
        <v>0.7491278186348994</v>
      </c>
      <c r="E136" t="n">
        <v>0.6161316591362823</v>
      </c>
      <c r="F136" t="n">
        <v>0.6263978899185285</v>
      </c>
      <c r="G136" t="n">
        <v>0.6328466496618439</v>
      </c>
      <c r="H136" t="n">
        <v>0.7164989608895255</v>
      </c>
      <c r="I136" t="n">
        <v>0.7588805406834345</v>
      </c>
      <c r="J136" t="n">
        <v>0.7202546756864305</v>
      </c>
    </row>
    <row r="137">
      <c r="A137" t="inlineStr">
        <is>
          <t>Equity Multiplier</t>
        </is>
      </c>
      <c r="B137" t="n">
        <v>3.289442226313147</v>
      </c>
      <c r="C137" t="n">
        <v>4.03953220431373</v>
      </c>
      <c r="D137" t="n">
        <v>3.99296201917243</v>
      </c>
      <c r="E137" t="n">
        <v>2.606843752353952</v>
      </c>
      <c r="F137" t="n">
        <v>2.677801483712628</v>
      </c>
      <c r="G137" t="n">
        <v>2.724521500919151</v>
      </c>
      <c r="H137" t="n">
        <v>3.549262905662343</v>
      </c>
      <c r="I137" t="n">
        <v>4.183071757840603</v>
      </c>
      <c r="J137" t="n">
        <v>3.577636110500476</v>
      </c>
    </row>
    <row r="138">
      <c r="A138" t="inlineStr">
        <is>
          <t>Times Interest Earned</t>
        </is>
      </c>
      <c r="B138" t="n">
        <v>2.730440771349862</v>
      </c>
      <c r="C138" t="n">
        <v>1.999877405909035</v>
      </c>
      <c r="D138" t="n">
        <v>1.393897226915814</v>
      </c>
      <c r="E138" t="n">
        <v>2.33413992635455</v>
      </c>
      <c r="F138" t="n">
        <v>2.071869328493648</v>
      </c>
      <c r="G138" t="n">
        <v>4.678994082840235</v>
      </c>
      <c r="H138" t="n">
        <v>-4.993549543092636</v>
      </c>
      <c r="I138" t="n">
        <v>0.2623535404992359</v>
      </c>
      <c r="J138" t="n">
        <v>2.421690590111643</v>
      </c>
    </row>
    <row r="140">
      <c r="A140" s="18" t="inlineStr">
        <is>
          <t>Investor Ratios</t>
        </is>
      </c>
    </row>
    <row r="141">
      <c r="A141" t="inlineStr">
        <is>
          <t>Earnings Per Share</t>
        </is>
      </c>
      <c r="B141" t="n">
        <v>2.500187556418181</v>
      </c>
      <c r="C141" t="n">
        <v>1.801751655941666</v>
      </c>
      <c r="D141" t="n">
        <v>1.602094823684866</v>
      </c>
      <c r="E141" t="n">
        <v>2.724287225108843</v>
      </c>
      <c r="F141" t="n">
        <v>1.410424264718338</v>
      </c>
      <c r="G141" t="n">
        <v>3.048336314068667</v>
      </c>
      <c r="H141" t="n">
        <v>-9.570459501124128</v>
      </c>
      <c r="I141" t="n">
        <v>-1.33491768088304</v>
      </c>
      <c r="J141" t="n">
        <v>1.547158943779056</v>
      </c>
    </row>
    <row r="142">
      <c r="A142" t="inlineStr">
        <is>
          <t>Price Earnings Ratio</t>
        </is>
      </c>
      <c r="B142" t="n">
        <v>37.76116706030394</v>
      </c>
      <c r="C142" t="n">
        <v>52.3990083143049</v>
      </c>
      <c r="D142" t="n">
        <v>58.92909620845921</v>
      </c>
      <c r="E142" t="n">
        <v>34.65493620858133</v>
      </c>
      <c r="F142" t="n">
        <v>66.93730557652712</v>
      </c>
      <c r="G142" t="n">
        <v>30.970992132423</v>
      </c>
      <c r="H142" t="n">
        <v>-9.864730109239872</v>
      </c>
      <c r="I142" t="n">
        <v>-70.72346209209572</v>
      </c>
      <c r="J142" t="n">
        <v>61.02152618488972</v>
      </c>
    </row>
    <row r="146">
      <c r="A146" s="17" t="inlineStr">
        <is>
          <t>BE</t>
        </is>
      </c>
    </row>
    <row r="147">
      <c r="A147" s="18" t="inlineStr">
        <is>
          <t>Liquidity Ratios</t>
        </is>
      </c>
      <c r="B147" s="5" t="n">
        <v>2017</v>
      </c>
      <c r="C147" s="5" t="n">
        <v>2018</v>
      </c>
      <c r="D147" s="5" t="n">
        <v>2019</v>
      </c>
      <c r="E147" s="5" t="n">
        <v>2020</v>
      </c>
      <c r="F147" s="5" t="n">
        <v>2021</v>
      </c>
    </row>
    <row r="148">
      <c r="A148" t="inlineStr">
        <is>
          <t>Current Ratio</t>
        </is>
      </c>
      <c r="B148" t="n">
        <v>1.548142140961368</v>
      </c>
      <c r="C148" t="n">
        <v>2.580373105324524</v>
      </c>
      <c r="D148" t="n">
        <v>0.823593978674472</v>
      </c>
      <c r="E148" t="n">
        <v>1.417571841055961</v>
      </c>
      <c r="F148" t="n">
        <v>2.35464844662462</v>
      </c>
    </row>
    <row r="149">
      <c r="A149" t="inlineStr">
        <is>
          <t>Quick Ratio</t>
        </is>
      </c>
      <c r="B149" t="n">
        <v>1.163484222943085</v>
      </c>
      <c r="C149" t="n">
        <v>2.002331908278275</v>
      </c>
      <c r="D149" t="n">
        <v>0.5702662206425535</v>
      </c>
      <c r="E149" t="n">
        <v>1.022732480865301</v>
      </c>
      <c r="F149" t="n">
        <v>2.184565522074282</v>
      </c>
    </row>
    <row r="151">
      <c r="A151" s="18" t="inlineStr">
        <is>
          <t>Activity Ratios</t>
        </is>
      </c>
    </row>
    <row r="152">
      <c r="A152" t="inlineStr">
        <is>
          <t>AR Turnover</t>
        </is>
      </c>
      <c r="B152" t="n">
        <v>3.234287230748817</v>
      </c>
      <c r="C152" t="n">
        <v>4.692204998887488</v>
      </c>
      <c r="D152" t="n">
        <v>6.154895351571685</v>
      </c>
      <c r="E152" t="n">
        <v>6.603342201529764</v>
      </c>
      <c r="F152" t="n">
        <v>6.945631206687147</v>
      </c>
    </row>
    <row r="153">
      <c r="A153" t="inlineStr">
        <is>
          <t>Days Sales in AR</t>
        </is>
      </c>
      <c r="B153" t="n">
        <v>108.0165198840326</v>
      </c>
      <c r="C153" t="n">
        <v>93.15245396348693</v>
      </c>
      <c r="D153" t="n">
        <v>43.54823097888383</v>
      </c>
      <c r="E153" t="n">
        <v>67.49915014164306</v>
      </c>
      <c r="F153" t="n">
        <v>49.95669526219424</v>
      </c>
    </row>
    <row r="154">
      <c r="A154" t="inlineStr">
        <is>
          <t>Inventory Turnover</t>
        </is>
      </c>
      <c r="B154" t="n">
        <v>4.404682274247492</v>
      </c>
      <c r="C154" t="n">
        <v>4.672549106549017</v>
      </c>
      <c r="D154" t="n">
        <v>5.615730153544594</v>
      </c>
      <c r="E154" t="n">
        <v>4.994238486907459</v>
      </c>
      <c r="F154" t="n">
        <v>5.427600462460147</v>
      </c>
    </row>
    <row r="155">
      <c r="A155" t="inlineStr">
        <is>
          <t>Days in Inventory</t>
        </is>
      </c>
      <c r="B155" t="n">
        <v>86.2590003403765</v>
      </c>
      <c r="C155" t="n">
        <v>93.70573163788195</v>
      </c>
      <c r="D155" t="n">
        <v>58.18532846609171</v>
      </c>
      <c r="E155" t="n">
        <v>82.50759805871589</v>
      </c>
      <c r="F155" t="n">
        <v>67.55751355538342</v>
      </c>
    </row>
    <row r="156">
      <c r="A156" t="inlineStr">
        <is>
          <t>Average Payable Turnover</t>
        </is>
      </c>
      <c r="B156" t="n">
        <v>8.478854478854478</v>
      </c>
      <c r="C156" t="n">
        <v>9.126179960162812</v>
      </c>
      <c r="D156" t="n">
        <v>11.22870907160937</v>
      </c>
      <c r="E156" t="n">
        <v>11.0341497673602</v>
      </c>
      <c r="F156" t="n">
        <v>11.7989337395278</v>
      </c>
    </row>
    <row r="157">
      <c r="A157" t="inlineStr">
        <is>
          <t>Days of Payables Outstanding</t>
        </is>
      </c>
      <c r="B157" t="n">
        <v>46.42657031393187</v>
      </c>
      <c r="C157" t="n">
        <v>46.33678117289809</v>
      </c>
      <c r="D157" t="n">
        <v>29.50406492241015</v>
      </c>
      <c r="E157" t="n">
        <v>33.87771501312753</v>
      </c>
      <c r="F157" t="n">
        <v>34.38426284533953</v>
      </c>
    </row>
    <row r="158">
      <c r="A158" t="inlineStr">
        <is>
          <t>Cash Conversion Cycle</t>
        </is>
      </c>
      <c r="B158" t="n">
        <v>147.8489499104772</v>
      </c>
      <c r="C158" t="n">
        <v>140.5214044284708</v>
      </c>
      <c r="D158" t="n">
        <v>72.22949452256539</v>
      </c>
      <c r="E158" t="n">
        <v>116.1290331872314</v>
      </c>
      <c r="F158" t="n">
        <v>83.12994597223815</v>
      </c>
    </row>
    <row r="159">
      <c r="A159" t="inlineStr">
        <is>
          <t>Asset Turnover</t>
        </is>
      </c>
      <c r="B159" t="n">
        <v>0.3015372942301983</v>
      </c>
      <c r="C159" t="n">
        <v>0.4613202662991563</v>
      </c>
      <c r="D159" t="n">
        <v>0.552092195838812</v>
      </c>
      <c r="E159" t="n">
        <v>0.5720242853747596</v>
      </c>
      <c r="F159" t="n">
        <v>0.6114416533541303</v>
      </c>
    </row>
    <row r="161">
      <c r="A161" s="18" t="inlineStr">
        <is>
          <t>Profitability Ratios</t>
        </is>
      </c>
    </row>
    <row r="162">
      <c r="A162" t="inlineStr">
        <is>
          <t>Profit Margin</t>
        </is>
      </c>
      <c r="B162" t="n">
        <v>-0.7558667468956841</v>
      </c>
      <c r="C162" t="n">
        <v>-0.4323717695408204</v>
      </c>
      <c r="D162" t="n">
        <v>-0.3908275809368553</v>
      </c>
      <c r="E162" t="n">
        <v>-0.1983632357570035</v>
      </c>
      <c r="F162" t="n">
        <v>-0.1691559176284227</v>
      </c>
    </row>
    <row r="163">
      <c r="A163" t="inlineStr">
        <is>
          <t>Return on Assets</t>
        </is>
      </c>
      <c r="B163" t="n">
        <v>-2.444690167632359</v>
      </c>
      <c r="C163" t="n">
        <v>-2.028776978417266</v>
      </c>
      <c r="D163" t="n">
        <v>-2.405502861174257</v>
      </c>
      <c r="E163" t="n">
        <v>-1.309860325906219</v>
      </c>
      <c r="F163" t="n">
        <v>-1.174894620275773</v>
      </c>
    </row>
    <row r="164">
      <c r="A164" t="inlineStr">
        <is>
          <t>Return on Equity</t>
        </is>
      </c>
      <c r="B164" t="n">
        <v>0.1236236269819436</v>
      </c>
      <c r="C164" t="n">
        <v>0.210164803503515</v>
      </c>
      <c r="D164" t="n">
        <v>0.9921275116794103</v>
      </c>
      <c r="E164" t="n">
        <v>0.9426793514030994</v>
      </c>
      <c r="F164" t="n">
        <v>11.87364620938628</v>
      </c>
    </row>
    <row r="165">
      <c r="A165" t="inlineStr">
        <is>
          <t>Return on Sales</t>
        </is>
      </c>
      <c r="B165" t="n">
        <v>-0.4141458344729501</v>
      </c>
      <c r="C165" t="n">
        <v>-0.2625306251481863</v>
      </c>
      <c r="D165" t="n">
        <v>-0.2700017830306427</v>
      </c>
      <c r="E165" t="n">
        <v>-0.09883537928863707</v>
      </c>
      <c r="F165" t="n">
        <v>-0.09707050134748708</v>
      </c>
    </row>
    <row r="166">
      <c r="A166" t="inlineStr">
        <is>
          <t>Gross Margin</t>
        </is>
      </c>
      <c r="B166" t="n">
        <v>-0.04460915704830152</v>
      </c>
      <c r="C166" t="n">
        <v>0.1671540346162965</v>
      </c>
      <c r="D166" t="n">
        <v>0.1242899717262283</v>
      </c>
      <c r="E166" t="n">
        <v>0.208750393452943</v>
      </c>
      <c r="F166" t="n">
        <v>0.203233969018083</v>
      </c>
    </row>
    <row r="167">
      <c r="A167" t="inlineStr">
        <is>
          <t>Operating Cash Flow Ratio</t>
        </is>
      </c>
      <c r="B167" t="n">
        <v>-0.3390224122677676</v>
      </c>
      <c r="C167" t="n">
        <v>-0.3573649436455499</v>
      </c>
      <c r="D167" t="n">
        <v>0.2853334727158687</v>
      </c>
      <c r="E167" t="n">
        <v>-0.2264081763600532</v>
      </c>
      <c r="F167" t="n">
        <v>-0.1771782293856576</v>
      </c>
    </row>
    <row r="169">
      <c r="A169" s="18" t="inlineStr">
        <is>
          <t>Coverage Ratios</t>
        </is>
      </c>
    </row>
    <row r="170">
      <c r="A170" t="inlineStr">
        <is>
          <t>Debt-to-Equity</t>
        </is>
      </c>
      <c r="B170" t="n">
        <v>-0.7371905214568935</v>
      </c>
      <c r="C170" t="n">
        <v>-5.535746302106678</v>
      </c>
      <c r="D170" t="n">
        <v>-4.247627461597652</v>
      </c>
      <c r="E170" t="n">
        <v>78.95309681298858</v>
      </c>
      <c r="F170" t="n">
        <v>-34.25558312655087</v>
      </c>
    </row>
    <row r="171">
      <c r="A171" t="inlineStr">
        <is>
          <t>Total Debt Ratio</t>
        </is>
      </c>
      <c r="B171" t="n">
        <v>1.410019738081393</v>
      </c>
      <c r="C171" t="n">
        <v>0.973872873392518</v>
      </c>
      <c r="D171" t="n">
        <v>1.126917638875237</v>
      </c>
      <c r="E171" t="n">
        <v>0.9027771093035568</v>
      </c>
      <c r="F171" t="n">
        <v>0.8800280487027475</v>
      </c>
    </row>
    <row r="172">
      <c r="A172" t="inlineStr">
        <is>
          <t>Equity Multiplier</t>
        </is>
      </c>
      <c r="B172" t="n">
        <v>-0.5228228382533036</v>
      </c>
      <c r="C172" t="n">
        <v>-5.684259674286567</v>
      </c>
      <c r="D172" t="n">
        <v>-3.769243922596825</v>
      </c>
      <c r="E172" t="n">
        <v>87.4558027660854</v>
      </c>
      <c r="F172" t="n">
        <v>-38.92555831265508</v>
      </c>
    </row>
    <row r="173">
      <c r="A173" t="inlineStr">
        <is>
          <t>Times Interest Earned</t>
        </is>
      </c>
      <c r="B173" t="n">
        <v>-1.218181818181818</v>
      </c>
      <c r="C173" t="n">
        <v>-1.568218298555378</v>
      </c>
      <c r="D173" t="n">
        <v>-2.249575551782683</v>
      </c>
      <c r="E173" t="n">
        <v>-0.9963193298641959</v>
      </c>
      <c r="F173" t="n">
        <v>-1.367086773866435</v>
      </c>
    </row>
    <row r="175">
      <c r="A175" s="18" t="inlineStr">
        <is>
          <t>Investor Ratios</t>
        </is>
      </c>
    </row>
    <row r="176">
      <c r="A176" t="inlineStr">
        <is>
          <t>Earnings Per Share</t>
        </is>
      </c>
      <c r="B176" t="n">
        <v>-6.688140868180509</v>
      </c>
      <c r="C176" t="n">
        <v>-6.619894532790912</v>
      </c>
      <c r="D176" t="n">
        <v>-7.367216106135152</v>
      </c>
      <c r="E176" t="n">
        <v>-3.812840475401068</v>
      </c>
      <c r="F176" t="n">
        <v>-3.97982618965221</v>
      </c>
    </row>
    <row r="177">
      <c r="A177" t="inlineStr">
        <is>
          <t>Price Earnings Ratio</t>
        </is>
      </c>
      <c r="B177" t="n">
        <v>-14.116030427703</v>
      </c>
      <c r="C177" t="n">
        <v>-14.26155651458653</v>
      </c>
      <c r="D177" t="n">
        <v>-12.81488131200315</v>
      </c>
      <c r="E177" t="n">
        <v>-24.76106740082513</v>
      </c>
      <c r="F177" t="n">
        <v>-23.72214149589541</v>
      </c>
    </row>
    <row r="181">
      <c r="A181" s="17" t="inlineStr">
        <is>
          <t>BMI</t>
        </is>
      </c>
    </row>
    <row r="182">
      <c r="A182" s="18" t="inlineStr">
        <is>
          <t>Liquidity Ratios</t>
        </is>
      </c>
      <c r="B182" s="5" t="n">
        <v>2013</v>
      </c>
      <c r="C182" s="5" t="n">
        <v>2014</v>
      </c>
      <c r="D182" s="5" t="n">
        <v>2015</v>
      </c>
      <c r="E182" s="5" t="n">
        <v>2016</v>
      </c>
      <c r="F182" s="5" t="n">
        <v>2017</v>
      </c>
      <c r="G182" s="5" t="n">
        <v>2018</v>
      </c>
      <c r="H182" s="5" t="n">
        <v>2019</v>
      </c>
      <c r="I182" s="5" t="n">
        <v>2020</v>
      </c>
      <c r="J182" s="5" t="n">
        <v>2021</v>
      </c>
    </row>
    <row r="183">
      <c r="A183" t="inlineStr">
        <is>
          <t>Current Ratio</t>
        </is>
      </c>
      <c r="B183" t="n">
        <v>1.297021623827009</v>
      </c>
      <c r="C183" t="n">
        <v>1.31779977586851</v>
      </c>
      <c r="D183" t="n">
        <v>1.428448440788215</v>
      </c>
      <c r="E183" t="n">
        <v>1.991165611814346</v>
      </c>
      <c r="F183" t="n">
        <v>1.703576414993019</v>
      </c>
      <c r="G183" t="n">
        <v>2.743418860379873</v>
      </c>
      <c r="H183" t="n">
        <v>3.495021834061136</v>
      </c>
      <c r="I183" t="n">
        <v>3.287624926513815</v>
      </c>
      <c r="J183" t="n">
        <v>3.18149726110773</v>
      </c>
    </row>
    <row r="184">
      <c r="A184" t="inlineStr">
        <is>
          <t>Quick Ratio</t>
        </is>
      </c>
      <c r="B184" t="n">
        <v>0.5853733170134638</v>
      </c>
      <c r="C184" t="n">
        <v>0.5662121778109824</v>
      </c>
      <c r="D184" t="n">
        <v>0.6198584273962119</v>
      </c>
      <c r="E184" t="n">
        <v>0.8855485232067509</v>
      </c>
      <c r="F184" t="n">
        <v>0.7450327569541403</v>
      </c>
      <c r="G184" t="n">
        <v>1.32272575808064</v>
      </c>
      <c r="H184" t="n">
        <v>1.925589519650655</v>
      </c>
      <c r="I184" t="n">
        <v>1.968841857730746</v>
      </c>
      <c r="J184" t="n">
        <v>1.862933657942788</v>
      </c>
    </row>
    <row r="186">
      <c r="A186" s="18" t="inlineStr">
        <is>
          <t>Activity Ratios</t>
        </is>
      </c>
    </row>
    <row r="187">
      <c r="A187" t="inlineStr">
        <is>
          <t>AR Turnover</t>
        </is>
      </c>
      <c r="B187" t="n">
        <v>6.981924563786437</v>
      </c>
      <c r="C187" t="n">
        <v>7.008069164265129</v>
      </c>
      <c r="D187" t="n">
        <v>6.829400596691077</v>
      </c>
      <c r="E187" t="n">
        <v>6.76215009445303</v>
      </c>
      <c r="F187" t="n">
        <v>6.819283233076336</v>
      </c>
      <c r="G187" t="n">
        <v>6.966990603164406</v>
      </c>
      <c r="H187" t="n">
        <v>6.651993420537323</v>
      </c>
      <c r="I187" t="n">
        <v>6.91597594669267</v>
      </c>
      <c r="J187" t="n">
        <v>7.920978363123236</v>
      </c>
    </row>
    <row r="188">
      <c r="A188" t="inlineStr">
        <is>
          <t>Days Sales in AR</t>
        </is>
      </c>
      <c r="B188" t="n">
        <v>54.76310906261224</v>
      </c>
      <c r="C188" t="n">
        <v>54.00402993667242</v>
      </c>
      <c r="D188" t="n">
        <v>54.73550436854647</v>
      </c>
      <c r="E188" t="n">
        <v>55.45078220235676</v>
      </c>
      <c r="F188" t="n">
        <v>52.79457807375012</v>
      </c>
      <c r="G188" t="n">
        <v>55.79392709750304</v>
      </c>
      <c r="H188" t="n">
        <v>52.751925205473</v>
      </c>
      <c r="I188" t="n">
        <v>52.91359214174931</v>
      </c>
      <c r="J188" t="n">
        <v>47.59016231195567</v>
      </c>
    </row>
    <row r="189">
      <c r="A189" t="inlineStr">
        <is>
          <t>Inventory Turnover</t>
        </is>
      </c>
      <c r="B189" t="n">
        <v>3.561259635886501</v>
      </c>
      <c r="C189" t="n">
        <v>3.520910255444202</v>
      </c>
      <c r="D189" t="n">
        <v>3.217663097692359</v>
      </c>
      <c r="E189" t="n">
        <v>3.111836212412028</v>
      </c>
      <c r="F189" t="n">
        <v>3.029287161539878</v>
      </c>
      <c r="G189" t="n">
        <v>3.270229559558957</v>
      </c>
      <c r="H189" t="n">
        <v>3.208602150537635</v>
      </c>
      <c r="I189" t="n">
        <v>3.146630793689617</v>
      </c>
      <c r="J189" t="n">
        <v>3.308057395143488</v>
      </c>
    </row>
    <row r="190">
      <c r="A190" t="inlineStr">
        <is>
          <t>Days in Inventory</t>
        </is>
      </c>
      <c r="B190" t="n">
        <v>102.4413945562566</v>
      </c>
      <c r="C190" t="n">
        <v>112.1262252279245</v>
      </c>
      <c r="D190" t="n">
        <v>118.5887896825397</v>
      </c>
      <c r="E190" t="n">
        <v>116.6186932028455</v>
      </c>
      <c r="F190" t="n">
        <v>126.0166605861608</v>
      </c>
      <c r="G190" t="n">
        <v>108.6741838013118</v>
      </c>
      <c r="H190" t="n">
        <v>114.5605132133282</v>
      </c>
      <c r="I190" t="n">
        <v>115.7417411581811</v>
      </c>
      <c r="J190" t="n">
        <v>121.3094324513697</v>
      </c>
    </row>
    <row r="191">
      <c r="A191" t="inlineStr">
        <is>
          <t>Average Payable Turnover</t>
        </is>
      </c>
      <c r="B191" t="n">
        <v>12.73489736070381</v>
      </c>
      <c r="C191" t="n">
        <v>13.50072233458538</v>
      </c>
      <c r="D191" t="n">
        <v>13.73764906303237</v>
      </c>
      <c r="E191" t="n">
        <v>12.96667555318582</v>
      </c>
      <c r="F191" t="n">
        <v>10.50862619808307</v>
      </c>
      <c r="G191" t="n">
        <v>10.62776581163109</v>
      </c>
      <c r="H191" t="n">
        <v>9.672161511391</v>
      </c>
      <c r="I191" t="n">
        <v>7.745334136062613</v>
      </c>
      <c r="J191" t="n">
        <v>7.806980984631414</v>
      </c>
    </row>
    <row r="192">
      <c r="A192" t="inlineStr">
        <is>
          <t>Days of Payables Outstanding</t>
        </is>
      </c>
      <c r="B192" t="n">
        <v>31.18293188412472</v>
      </c>
      <c r="C192" t="n">
        <v>25.09052775756538</v>
      </c>
      <c r="D192" t="n">
        <v>28.90790343915344</v>
      </c>
      <c r="E192" t="n">
        <v>27.54122291212633</v>
      </c>
      <c r="F192" t="n">
        <v>42.3162673801127</v>
      </c>
      <c r="G192" t="n">
        <v>30.22164492593411</v>
      </c>
      <c r="H192" t="n">
        <v>44.06281118345461</v>
      </c>
      <c r="I192" t="n">
        <v>49.53672755538283</v>
      </c>
      <c r="J192" t="n">
        <v>50.97894631477095</v>
      </c>
    </row>
    <row r="193">
      <c r="A193" t="inlineStr">
        <is>
          <t>Cash Conversion Cycle</t>
        </is>
      </c>
      <c r="B193" t="n">
        <v>126.0215717347441</v>
      </c>
      <c r="C193" t="n">
        <v>141.0397274070315</v>
      </c>
      <c r="D193" t="n">
        <v>144.4163906119327</v>
      </c>
      <c r="E193" t="n">
        <v>144.528252493076</v>
      </c>
      <c r="F193" t="n">
        <v>136.4949712797982</v>
      </c>
      <c r="G193" t="n">
        <v>134.2464659728808</v>
      </c>
      <c r="H193" t="n">
        <v>123.2496272353466</v>
      </c>
      <c r="I193" t="n">
        <v>119.1186057445476</v>
      </c>
      <c r="J193" t="n">
        <v>117.9206484485544</v>
      </c>
    </row>
    <row r="194">
      <c r="A194" t="inlineStr">
        <is>
          <t>Asset Turnover</t>
        </is>
      </c>
      <c r="B194" t="n">
        <v>1.101779030848626</v>
      </c>
      <c r="C194" t="n">
        <v>1.110039256261221</v>
      </c>
      <c r="D194" t="n">
        <v>1.084347726228755</v>
      </c>
      <c r="E194" t="n">
        <v>1.116764514024788</v>
      </c>
      <c r="F194" t="n">
        <v>1.085577869792158</v>
      </c>
      <c r="G194" t="n">
        <v>1.105861655745646</v>
      </c>
      <c r="H194" t="n">
        <v>1.042574087259692</v>
      </c>
      <c r="I194" t="n">
        <v>0.9529397274691808</v>
      </c>
      <c r="J194" t="n">
        <v>1.008342980320147</v>
      </c>
    </row>
    <row r="196">
      <c r="A196" s="18" t="inlineStr">
        <is>
          <t>Profitability Ratios</t>
        </is>
      </c>
    </row>
    <row r="197">
      <c r="A197" t="inlineStr">
        <is>
          <t>Profit Margin</t>
        </is>
      </c>
      <c r="B197" t="n">
        <v>0.07368610080210702</v>
      </c>
      <c r="C197" t="n">
        <v>0.08136634043369795</v>
      </c>
      <c r="D197" t="n">
        <v>0.06867884564469157</v>
      </c>
      <c r="E197" t="n">
        <v>0.08202966273872409</v>
      </c>
      <c r="F197" t="n">
        <v>0.08590100387635424</v>
      </c>
      <c r="G197" t="n">
        <v>0.06407211859912848</v>
      </c>
      <c r="H197" t="n">
        <v>0.1111084944539952</v>
      </c>
      <c r="I197" t="n">
        <v>0.1159467970108568</v>
      </c>
      <c r="J197" t="n">
        <v>0.1205067300079177</v>
      </c>
    </row>
    <row r="198">
      <c r="A198" t="inlineStr">
        <is>
          <t>Return on Assets</t>
        </is>
      </c>
      <c r="B198" t="n">
        <v>0.5144707971998747</v>
      </c>
      <c r="C198" t="n">
        <v>0.5702209414024976</v>
      </c>
      <c r="D198" t="n">
        <v>0.4690353494259109</v>
      </c>
      <c r="E198" t="n">
        <v>0.5546968916366133</v>
      </c>
      <c r="F198" t="n">
        <v>0.5857832754384479</v>
      </c>
      <c r="G198" t="n">
        <v>0.4463898482049635</v>
      </c>
      <c r="H198" t="n">
        <v>0.739092974073784</v>
      </c>
      <c r="I198" t="n">
        <v>0.8018852592231432</v>
      </c>
      <c r="J198" t="n">
        <v>0.9545312010034493</v>
      </c>
    </row>
    <row r="199">
      <c r="A199" t="inlineStr">
        <is>
          <t>Return on Equity</t>
        </is>
      </c>
      <c r="B199" t="n">
        <v>0.1338734672793018</v>
      </c>
      <c r="C199" t="n">
        <v>0.1444668889483804</v>
      </c>
      <c r="D199" t="n">
        <v>0.1161639909540763</v>
      </c>
      <c r="E199" t="n">
        <v>0.132244262932711</v>
      </c>
      <c r="F199" t="n">
        <v>0.1295581456357981</v>
      </c>
      <c r="G199" t="n">
        <v>0.09567088389706514</v>
      </c>
      <c r="H199" t="n">
        <v>0.1486991190885167</v>
      </c>
      <c r="I199" t="n">
        <v>0.1425331850418153</v>
      </c>
      <c r="J199" t="n">
        <v>0.1593029188962883</v>
      </c>
    </row>
    <row r="200">
      <c r="A200" t="inlineStr">
        <is>
          <t>Return on Sales</t>
        </is>
      </c>
      <c r="B200" t="n">
        <v>0.1170537531425835</v>
      </c>
      <c r="C200" t="n">
        <v>0.12624393453409</v>
      </c>
      <c r="D200" t="n">
        <v>0.1121789780248875</v>
      </c>
      <c r="E200" t="n">
        <v>0.1289364079642422</v>
      </c>
      <c r="F200" t="n">
        <v>0.1382069376801511</v>
      </c>
      <c r="G200" t="n">
        <v>0.08532958292024992</v>
      </c>
      <c r="H200" t="n">
        <v>0.1456797682688458</v>
      </c>
      <c r="I200" t="n">
        <v>0.1527705973586502</v>
      </c>
      <c r="J200" t="n">
        <v>0.1555819477434679</v>
      </c>
    </row>
    <row r="201">
      <c r="A201" t="inlineStr">
        <is>
          <t>Gross Margin</t>
        </is>
      </c>
      <c r="B201" t="n">
        <v>0.3501436609601341</v>
      </c>
      <c r="C201" t="n">
        <v>0.3595142144364942</v>
      </c>
      <c r="D201" t="n">
        <v>0.3594916600476569</v>
      </c>
      <c r="E201" t="n">
        <v>0.3823902885006095</v>
      </c>
      <c r="F201" t="n">
        <v>0.3870142132988769</v>
      </c>
      <c r="G201" t="n">
        <v>0.3743112074331958</v>
      </c>
      <c r="H201" t="n">
        <v>0.3851117443421331</v>
      </c>
      <c r="I201" t="n">
        <v>0.3953564882267237</v>
      </c>
      <c r="J201" t="n">
        <v>0.4067498020585907</v>
      </c>
    </row>
    <row r="202">
      <c r="A202" t="inlineStr">
        <is>
          <t>Operating Cash Flow Ratio</t>
        </is>
      </c>
      <c r="B202" t="n">
        <v>0.3551611587107303</v>
      </c>
      <c r="C202" t="n">
        <v>0.3337691445648114</v>
      </c>
      <c r="D202" t="n">
        <v>0.3427396211976277</v>
      </c>
      <c r="E202" t="n">
        <v>0.7409018987341771</v>
      </c>
      <c r="F202" t="n">
        <v>0.5343142519600472</v>
      </c>
      <c r="G202" t="n">
        <v>1.005498167277574</v>
      </c>
      <c r="H202" t="n">
        <v>1.409781659388646</v>
      </c>
      <c r="I202" t="n">
        <v>1.31657848324515</v>
      </c>
      <c r="J202" t="n">
        <v>1.065246500304321</v>
      </c>
    </row>
    <row r="204">
      <c r="A204" s="18" t="inlineStr">
        <is>
          <t>Coverage Ratios</t>
        </is>
      </c>
    </row>
    <row r="205">
      <c r="A205" t="inlineStr">
        <is>
          <t>Debt-to-Equity</t>
        </is>
      </c>
      <c r="B205" t="n">
        <v>0.6079568579568579</v>
      </c>
      <c r="C205" t="n">
        <v>0.5917510381187887</v>
      </c>
      <c r="D205" t="n">
        <v>0.5304374031341484</v>
      </c>
      <c r="E205" t="n">
        <v>0.3648959837633192</v>
      </c>
      <c r="F205" t="n">
        <v>0.4118940349612543</v>
      </c>
      <c r="G205" t="n">
        <v>0.2938714991762768</v>
      </c>
      <c r="H205" t="n">
        <v>0.2743528558915033</v>
      </c>
      <c r="I205" t="n">
        <v>0.3043791175330787</v>
      </c>
      <c r="J205" t="n">
        <v>0.3169424665690823</v>
      </c>
    </row>
    <row r="206">
      <c r="A206" t="inlineStr">
        <is>
          <t>Total Debt Ratio</t>
        </is>
      </c>
      <c r="B206" t="n">
        <v>0.378092767196102</v>
      </c>
      <c r="C206" t="n">
        <v>0.371761050533474</v>
      </c>
      <c r="D206" t="n">
        <v>0.346601777877799</v>
      </c>
      <c r="E206" t="n">
        <v>0.2673434372319131</v>
      </c>
      <c r="F206" t="n">
        <v>0.2917315497919485</v>
      </c>
      <c r="G206" t="n">
        <v>0.2271257225801523</v>
      </c>
      <c r="H206" t="n">
        <v>0.2152930858754652</v>
      </c>
      <c r="I206" t="n">
        <v>0.2333517253087729</v>
      </c>
      <c r="J206" t="n">
        <v>0.2406653856297803</v>
      </c>
    </row>
    <row r="207">
      <c r="A207" t="inlineStr">
        <is>
          <t>Equity Multiplier</t>
        </is>
      </c>
      <c r="B207" t="n">
        <v>1.607956857956858</v>
      </c>
      <c r="C207" t="n">
        <v>1.591751038118789</v>
      </c>
      <c r="D207" t="n">
        <v>1.530394351644567</v>
      </c>
      <c r="E207" t="n">
        <v>1.364895983763319</v>
      </c>
      <c r="F207" t="n">
        <v>1.411894034961254</v>
      </c>
      <c r="G207" t="n">
        <v>1.293871499176277</v>
      </c>
      <c r="H207" t="n">
        <v>1.274322650798925</v>
      </c>
      <c r="I207" t="n">
        <v>1.304379117533079</v>
      </c>
      <c r="J207" t="n">
        <v>1.316942466569083</v>
      </c>
    </row>
    <row r="208">
      <c r="A208" t="inlineStr">
        <is>
          <t>Times Interest Earned</t>
        </is>
      </c>
      <c r="B208" t="n">
        <v>35.55454545454545</v>
      </c>
      <c r="C208" t="n">
        <v>40.39473684210527</v>
      </c>
      <c r="D208" t="n">
        <v>34.72950819672132</v>
      </c>
      <c r="E208" t="n">
        <v>55.18478260869565</v>
      </c>
      <c r="F208" t="n">
        <v>70.40506329113924</v>
      </c>
      <c r="G208" t="n">
        <v>31.9051724137931</v>
      </c>
      <c r="H208" t="n">
        <v>247.44</v>
      </c>
      <c r="I208" t="n">
        <v>2167</v>
      </c>
      <c r="J208" t="n">
        <v>-3930</v>
      </c>
    </row>
    <row r="210">
      <c r="A210" s="18" t="inlineStr">
        <is>
          <t>Investor Ratios</t>
        </is>
      </c>
    </row>
    <row r="211">
      <c r="A211" t="inlineStr">
        <is>
          <t>Earnings Per Share</t>
        </is>
      </c>
      <c r="B211" t="n">
        <v>0.5958243891105953</v>
      </c>
      <c r="C211" t="n">
        <v>0.7182805795614325</v>
      </c>
      <c r="D211" t="n">
        <v>0.6277694822716834</v>
      </c>
      <c r="E211" t="n">
        <v>0.7816867493205617</v>
      </c>
      <c r="F211" t="n">
        <v>0.8366226292263721</v>
      </c>
      <c r="G211" t="n">
        <v>0.6725410143535112</v>
      </c>
      <c r="H211" t="n">
        <v>1.141795072227372</v>
      </c>
      <c r="I211" t="n">
        <v>1.194068861036425</v>
      </c>
      <c r="J211" t="n">
        <v>1.473346417914421</v>
      </c>
    </row>
    <row r="212">
      <c r="A212" t="inlineStr">
        <is>
          <t>Price Earnings Ratio</t>
        </is>
      </c>
      <c r="B212" t="n">
        <v>158.4527282290821</v>
      </c>
      <c r="C212" t="n">
        <v>131.4388870956873</v>
      </c>
      <c r="D212" t="n">
        <v>150.3895978797224</v>
      </c>
      <c r="E212" t="n">
        <v>120.7772807739938</v>
      </c>
      <c r="F212" t="n">
        <v>112.8465770610356</v>
      </c>
      <c r="G212" t="n">
        <v>140.3780557394746</v>
      </c>
      <c r="H212" t="n">
        <v>82.68559069520984</v>
      </c>
      <c r="I212" t="n">
        <v>79.06579183218484</v>
      </c>
      <c r="J212" t="n">
        <v>64.07861644218134</v>
      </c>
    </row>
    <row r="216">
      <c r="A216" s="17" t="inlineStr">
        <is>
          <t>EAF</t>
        </is>
      </c>
    </row>
    <row r="217">
      <c r="A217" s="18" t="inlineStr">
        <is>
          <t>Liquidity Ratios</t>
        </is>
      </c>
      <c r="B217" s="5" t="n">
        <v>2017</v>
      </c>
      <c r="C217" s="5" t="n">
        <v>2018</v>
      </c>
      <c r="D217" s="5" t="n">
        <v>2019</v>
      </c>
      <c r="E217" s="5" t="n">
        <v>2020</v>
      </c>
      <c r="F217" s="5" t="n">
        <v>2021</v>
      </c>
    </row>
    <row r="218">
      <c r="A218" t="inlineStr">
        <is>
          <t>Current Ratio</t>
        </is>
      </c>
      <c r="B218" t="n">
        <v>2.333113977362464</v>
      </c>
      <c r="C218" t="n">
        <v>1.950447834194357</v>
      </c>
      <c r="D218" t="n">
        <v>3.099677580491349</v>
      </c>
      <c r="E218" t="n">
        <v>3.176182543288404</v>
      </c>
      <c r="F218" t="n">
        <v>2.676642366884086</v>
      </c>
    </row>
    <row r="219">
      <c r="A219" t="inlineStr">
        <is>
          <t>Quick Ratio</t>
        </is>
      </c>
      <c r="B219" t="n">
        <v>0.8568702290076335</v>
      </c>
      <c r="C219" t="n">
        <v>0.9114725032861554</v>
      </c>
      <c r="D219" t="n">
        <v>1.489441896371645</v>
      </c>
      <c r="E219" t="n">
        <v>1.656267353223283</v>
      </c>
      <c r="F219" t="n">
        <v>1.129982521209021</v>
      </c>
    </row>
    <row r="221">
      <c r="A221" s="18" t="inlineStr">
        <is>
          <t>Activity Ratios</t>
        </is>
      </c>
    </row>
    <row r="222">
      <c r="A222" t="inlineStr">
        <is>
          <t>AR Turnover</t>
        </is>
      </c>
      <c r="B222" t="n">
        <v>5.579960488323793</v>
      </c>
      <c r="C222" t="n">
        <v>10.38484923178046</v>
      </c>
      <c r="D222" t="n">
        <v>7.230548714014615</v>
      </c>
      <c r="E222" t="n">
        <v>5.698673493134744</v>
      </c>
      <c r="F222" t="n">
        <v>6.897949769349051</v>
      </c>
    </row>
    <row r="223">
      <c r="A223" t="inlineStr">
        <is>
          <t>Days Sales in AR</t>
        </is>
      </c>
      <c r="B223" t="n">
        <v>77.4308695099588</v>
      </c>
      <c r="C223" t="n">
        <v>47.80071311401912</v>
      </c>
      <c r="D223" t="n">
        <v>50.35389409143451</v>
      </c>
      <c r="E223" t="n">
        <v>54.45069260674966</v>
      </c>
      <c r="F223" t="n">
        <v>56.29091463006858</v>
      </c>
    </row>
    <row r="224">
      <c r="A224" t="inlineStr">
        <is>
          <t>Inventory Turnover</t>
        </is>
      </c>
      <c r="B224" t="n">
        <v>2.804154302670623</v>
      </c>
      <c r="C224" t="n">
        <v>3.016649924124223</v>
      </c>
      <c r="D224" t="n">
        <v>2.470948515731762</v>
      </c>
      <c r="E224" t="n">
        <v>1.945653111575025</v>
      </c>
      <c r="F224" t="n">
        <v>2.525576621833307</v>
      </c>
    </row>
    <row r="225">
      <c r="A225" t="inlineStr">
        <is>
          <t>Days in Inventory</t>
        </is>
      </c>
      <c r="B225" t="n">
        <v>137.2740524781341</v>
      </c>
      <c r="C225" t="n">
        <v>151.9169618818195</v>
      </c>
      <c r="D225" t="n">
        <v>152.5636668932155</v>
      </c>
      <c r="E225" t="n">
        <v>172.1622388536161</v>
      </c>
      <c r="F225" t="n">
        <v>150.6287250121196</v>
      </c>
    </row>
    <row r="226">
      <c r="A226" t="inlineStr">
        <is>
          <t>Average Payable Turnover</t>
        </is>
      </c>
      <c r="B226" t="n">
        <v>7.930975421769291</v>
      </c>
      <c r="C226" t="n">
        <v>5.791784644425295</v>
      </c>
      <c r="D226" t="n">
        <v>5.925379027163612</v>
      </c>
      <c r="E226" t="n">
        <v>7.533702986171421</v>
      </c>
      <c r="F226" t="n">
        <v>7.457097288676237</v>
      </c>
    </row>
    <row r="227">
      <c r="A227" t="inlineStr">
        <is>
          <t>Days of Payables Outstanding</t>
        </is>
      </c>
      <c r="B227" t="n">
        <v>54.47608249649066</v>
      </c>
      <c r="C227" t="n">
        <v>90.29573473147229</v>
      </c>
      <c r="D227" t="n">
        <v>38.28076067111768</v>
      </c>
      <c r="E227" t="n">
        <v>45.95351683041889</v>
      </c>
      <c r="F227" t="n">
        <v>60.94782844269541</v>
      </c>
    </row>
    <row r="228">
      <c r="A228" t="inlineStr">
        <is>
          <t>Cash Conversion Cycle</t>
        </is>
      </c>
      <c r="B228" t="n">
        <v>160.2288394916022</v>
      </c>
      <c r="C228" t="n">
        <v>109.4219402643663</v>
      </c>
      <c r="D228" t="n">
        <v>164.6368003135323</v>
      </c>
      <c r="E228" t="n">
        <v>180.6594146299469</v>
      </c>
      <c r="F228" t="n">
        <v>145.9718111994928</v>
      </c>
    </row>
    <row r="229">
      <c r="A229" t="inlineStr">
        <is>
          <t>Asset Turnover</t>
        </is>
      </c>
      <c r="B229" t="n">
        <v>0.4645143334261063</v>
      </c>
      <c r="C229" t="n">
        <v>1.401994387319335</v>
      </c>
      <c r="D229" t="n">
        <v>1.18139626935827</v>
      </c>
      <c r="E229" t="n">
        <v>0.8275862068965517</v>
      </c>
      <c r="F229" t="n">
        <v>0.9460638376396735</v>
      </c>
    </row>
    <row r="231">
      <c r="A231" s="18" t="inlineStr">
        <is>
          <t>Profitability Ratios</t>
        </is>
      </c>
    </row>
    <row r="232">
      <c r="A232" t="inlineStr">
        <is>
          <t>Profit Margin</t>
        </is>
      </c>
      <c r="B232" t="n">
        <v>0.01448880657987908</v>
      </c>
      <c r="C232" t="n">
        <v>0.4505593619950314</v>
      </c>
      <c r="D232" t="n">
        <v>0.4157941467173706</v>
      </c>
      <c r="E232" t="n">
        <v>0.3547731059492307</v>
      </c>
      <c r="F232" t="n">
        <v>0.2885517056895949</v>
      </c>
    </row>
    <row r="233">
      <c r="A233" t="inlineStr">
        <is>
          <t>Return on Assets</t>
        </is>
      </c>
      <c r="B233" t="n">
        <v>0.08084696823869106</v>
      </c>
      <c r="C233" t="n">
        <v>4.678991044285597</v>
      </c>
      <c r="D233" t="n">
        <v>3.006419832842088</v>
      </c>
      <c r="E233" t="n">
        <v>2.021736094949965</v>
      </c>
      <c r="F233" t="n">
        <v>1.990415171706817</v>
      </c>
    </row>
    <row r="234">
      <c r="A234" t="inlineStr">
        <is>
          <t>Return on Equity</t>
        </is>
      </c>
      <c r="B234" t="n">
        <v>0.0134048932899942</v>
      </c>
      <c r="C234" t="n">
        <v>-3.685557113579981</v>
      </c>
      <c r="D234" t="n">
        <v>-0.8423839261471626</v>
      </c>
      <c r="E234" t="n">
        <v>-0.8513219528447955</v>
      </c>
      <c r="F234" t="n">
        <v>-2.538187522468054</v>
      </c>
    </row>
    <row r="235">
      <c r="A235" t="inlineStr">
        <is>
          <t>Return on Sales</t>
        </is>
      </c>
      <c r="B235" t="n">
        <v>0.05087423062258292</v>
      </c>
      <c r="C235" t="n">
        <v>0.5475998333254216</v>
      </c>
      <c r="D235" t="n">
        <v>0.5417497305658397</v>
      </c>
      <c r="E235" t="n">
        <v>0.4966758143029829</v>
      </c>
      <c r="F235" t="n">
        <v>0.3902317597842159</v>
      </c>
    </row>
    <row r="236">
      <c r="A236" t="inlineStr">
        <is>
          <t>Gross Margin</t>
        </is>
      </c>
      <c r="B236" t="n">
        <v>0.1592679339833324</v>
      </c>
      <c r="C236" t="n">
        <v>0.6277776898692449</v>
      </c>
      <c r="D236" t="n">
        <v>0.5809726433585178</v>
      </c>
      <c r="E236" t="n">
        <v>0.5394655166781012</v>
      </c>
      <c r="F236" t="n">
        <v>0.4788637157357388</v>
      </c>
    </row>
    <row r="237">
      <c r="A237" t="inlineStr">
        <is>
          <t>Operating Cash Flow Ratio</t>
        </is>
      </c>
      <c r="B237" t="n">
        <v>0.2406554356409581</v>
      </c>
      <c r="C237" t="n">
        <v>2.557393085317764</v>
      </c>
      <c r="D237" t="n">
        <v>3.657054629671677</v>
      </c>
      <c r="E237" t="n">
        <v>2.84542379726387</v>
      </c>
      <c r="F237" t="n">
        <v>1.888732574498018</v>
      </c>
    </row>
    <row r="239">
      <c r="A239" s="18" t="inlineStr">
        <is>
          <t>Coverage Ratios</t>
        </is>
      </c>
    </row>
    <row r="240">
      <c r="A240" t="inlineStr">
        <is>
          <t>Debt-to-Equity</t>
        </is>
      </c>
      <c r="B240" t="n">
        <v>0.9554319819966732</v>
      </c>
      <c r="C240" t="n">
        <v>-2.398153737566983</v>
      </c>
      <c r="D240" t="n">
        <v>-3.208415934709942</v>
      </c>
      <c r="E240" t="n">
        <v>-5.349585597619843</v>
      </c>
      <c r="F240" t="n">
        <v>59.35555555555556</v>
      </c>
    </row>
    <row r="241">
      <c r="A241" t="inlineStr">
        <is>
          <t>Total Debt Ratio</t>
        </is>
      </c>
      <c r="B241" t="n">
        <v>0.4886081227587357</v>
      </c>
      <c r="C241" t="n">
        <v>1.715228928787305</v>
      </c>
      <c r="D241" t="n">
        <v>1.452822770875924</v>
      </c>
      <c r="E241" t="n">
        <v>1.229906959538218</v>
      </c>
      <c r="F241" t="n">
        <v>0.9834315169366716</v>
      </c>
    </row>
    <row r="242">
      <c r="A242" t="inlineStr">
        <is>
          <t>Equity Multiplier</t>
        </is>
      </c>
      <c r="B242" t="n">
        <v>1.95541567463553</v>
      </c>
      <c r="C242" t="n">
        <v>-1.398153737566983</v>
      </c>
      <c r="D242" t="n">
        <v>-2.208401464395792</v>
      </c>
      <c r="E242" t="n">
        <v>-4.349585597619843</v>
      </c>
      <c r="F242" t="n">
        <v>60.35555555555555</v>
      </c>
    </row>
    <row r="243">
      <c r="A243" t="inlineStr">
        <is>
          <t>Times Interest Earned</t>
        </is>
      </c>
      <c r="B243" t="n">
        <v>0.9091499026606099</v>
      </c>
      <c r="C243" t="n">
        <v>7.686953946394195</v>
      </c>
      <c r="D243" t="n">
        <v>7.619257048613838</v>
      </c>
      <c r="E243" t="n">
        <v>6.200774956663608</v>
      </c>
      <c r="F243" t="n">
        <v>7.637725421756834</v>
      </c>
    </row>
    <row r="245">
      <c r="A245" s="18" t="inlineStr">
        <is>
          <t>Investor Ratios</t>
        </is>
      </c>
    </row>
    <row r="246">
      <c r="A246" t="inlineStr">
        <is>
          <t>Earnings Per Share</t>
        </is>
      </c>
      <c r="B246" t="n">
        <v>0.1931226086556682</v>
      </c>
      <c r="C246" t="n">
        <v>20.67283142429134</v>
      </c>
      <c r="D246" t="n">
        <v>18.0199366422319</v>
      </c>
      <c r="E246" t="n">
        <v>10.51211372453165</v>
      </c>
      <c r="F246" t="n">
        <v>9.397907596397948</v>
      </c>
    </row>
    <row r="247">
      <c r="A247" t="inlineStr">
        <is>
          <t>Price Earnings Ratio</t>
        </is>
      </c>
      <c r="B247" t="n">
        <v>488.8604221804511</v>
      </c>
      <c r="C247" t="n">
        <v>4.566863535154878</v>
      </c>
      <c r="D247" t="n">
        <v>5.239197111200645</v>
      </c>
      <c r="E247" t="n">
        <v>8.981067221493197</v>
      </c>
      <c r="F247" t="n">
        <v>10.04585318929776</v>
      </c>
    </row>
  </sheetData>
  <mergeCells count="8">
    <mergeCell ref="A1:J1"/>
    <mergeCell ref="A6:J6"/>
    <mergeCell ref="A41:J41"/>
    <mergeCell ref="A76:J76"/>
    <mergeCell ref="A111:J111"/>
    <mergeCell ref="A146:J146"/>
    <mergeCell ref="A181:J181"/>
    <mergeCell ref="A216:J2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2022-10-26T16:40:28Z</dcterms:created>
  <dcterms:modified xmlns:dcterms="http://purl.org/dc/terms/" xmlns:xsi="http://www.w3.org/2001/XMLSchema-instance" xsi:type="dcterms:W3CDTF">2022-10-26T16:40:28Z</dcterms:modified>
</cp:coreProperties>
</file>