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680" windowWidth="7470" windowHeight="4020" activeTab="8"/>
  </bookViews>
  <sheets>
    <sheet name="visa" sheetId="5" r:id="rId1"/>
    <sheet name="balance" sheetId="1" r:id="rId2"/>
    <sheet name="ac pay" sheetId="2" r:id="rId3"/>
    <sheet name="inc" sheetId="3" r:id="rId4"/>
    <sheet name="bank" sheetId="4" r:id="rId5"/>
    <sheet name="cash" sheetId="6" r:id="rId6"/>
    <sheet name="notes" sheetId="7" r:id="rId7"/>
    <sheet name="sav&amp;rev" sheetId="8" r:id="rId8"/>
    <sheet name="expense" sheetId="11" r:id="rId9"/>
    <sheet name="work" sheetId="9" r:id="rId10"/>
    <sheet name="GL" sheetId="10" r:id="rId11"/>
    <sheet name="orrin" sheetId="12" r:id="rId12"/>
    <sheet name="Ruby" sheetId="13" r:id="rId13"/>
    <sheet name="Sheet1" sheetId="14" r:id="rId14"/>
  </sheets>
  <definedNames>
    <definedName name="credit_line">balance!$H$16</definedName>
    <definedName name="misc_rev">'sav&amp;rev'!$L$2</definedName>
    <definedName name="totals">work!$AG$2</definedName>
    <definedName name="winnings">'sav&amp;rev'!$K$2</definedName>
  </definedNames>
  <calcPr calcId="124519"/>
</workbook>
</file>

<file path=xl/calcChain.xml><?xml version="1.0" encoding="utf-8"?>
<calcChain xmlns="http://schemas.openxmlformats.org/spreadsheetml/2006/main">
  <c r="B17" i="11"/>
  <c r="J12" i="1"/>
  <c r="T216" i="2" l="1"/>
  <c r="R216" i="5"/>
  <c r="J216" i="2"/>
  <c r="K216"/>
  <c r="N216"/>
  <c r="O216"/>
  <c r="P216"/>
  <c r="H149" i="6"/>
  <c r="B149"/>
  <c r="G216" i="5"/>
  <c r="I216"/>
  <c r="J216"/>
  <c r="K216"/>
  <c r="L216"/>
  <c r="U216" s="1"/>
  <c r="W216" s="1"/>
  <c r="S216"/>
  <c r="U208" i="2"/>
  <c r="V208"/>
  <c r="T139" i="6"/>
  <c r="H197" i="5"/>
  <c r="S198" i="2"/>
  <c r="S197" i="5"/>
  <c r="J39" i="13"/>
  <c r="J53"/>
  <c r="J52"/>
  <c r="J51"/>
  <c r="J50"/>
  <c r="J49"/>
  <c r="J48"/>
  <c r="J47"/>
  <c r="J46"/>
  <c r="J45"/>
  <c r="J44"/>
  <c r="J43"/>
  <c r="J42"/>
  <c r="J41"/>
  <c r="J40"/>
  <c r="J38"/>
  <c r="J198" i="2"/>
  <c r="K198"/>
  <c r="N198"/>
  <c r="O198"/>
  <c r="P198"/>
  <c r="J37" i="13"/>
  <c r="J36"/>
  <c r="J35"/>
  <c r="J183" i="2"/>
  <c r="K183"/>
  <c r="N183"/>
  <c r="O183"/>
  <c r="P183"/>
  <c r="T162"/>
  <c r="T163"/>
  <c r="T164"/>
  <c r="G178" i="5"/>
  <c r="H178"/>
  <c r="J34" i="13"/>
  <c r="J33"/>
  <c r="J32"/>
  <c r="L4" i="7"/>
  <c r="K4"/>
  <c r="K156" i="5"/>
  <c r="J156"/>
  <c r="I156"/>
  <c r="G156"/>
  <c r="U212" i="2" l="1"/>
  <c r="O110" i="6"/>
  <c r="U135" i="5"/>
  <c r="U134"/>
  <c r="U158" i="2" l="1"/>
  <c r="J161"/>
  <c r="K161"/>
  <c r="N161"/>
  <c r="O161"/>
  <c r="S161"/>
  <c r="B110" i="6"/>
  <c r="H110"/>
  <c r="F110"/>
  <c r="Q156" i="5"/>
  <c r="R156"/>
  <c r="S156"/>
  <c r="T156"/>
  <c r="J31" i="13"/>
  <c r="U140" i="5"/>
  <c r="K150" i="2"/>
  <c r="L150"/>
  <c r="N150"/>
  <c r="O150"/>
  <c r="P150"/>
  <c r="T150"/>
  <c r="G133" i="5"/>
  <c r="I133"/>
  <c r="K133"/>
  <c r="Q133"/>
  <c r="R133"/>
  <c r="U161" i="2" l="1"/>
  <c r="F99" i="6"/>
  <c r="V148" i="2"/>
  <c r="J30" i="13"/>
  <c r="U142" i="2" l="1"/>
  <c r="J29" i="13"/>
  <c r="U135" i="2"/>
  <c r="U132"/>
  <c r="J28" i="13"/>
  <c r="Q113" i="5"/>
  <c r="J27" i="13"/>
  <c r="L123" i="5"/>
  <c r="O123"/>
  <c r="J128" i="2"/>
  <c r="K128"/>
  <c r="N128"/>
  <c r="O128"/>
  <c r="P128"/>
  <c r="R128"/>
  <c r="S128"/>
  <c r="J26" i="13" l="1"/>
  <c r="J25" l="1"/>
  <c r="J24"/>
  <c r="L33" i="12"/>
  <c r="J39"/>
  <c r="G37"/>
  <c r="J37" s="1"/>
  <c r="F110" i="5"/>
  <c r="E73" i="6"/>
  <c r="J108" i="2"/>
  <c r="K108"/>
  <c r="L108"/>
  <c r="N108"/>
  <c r="O108"/>
  <c r="P108"/>
  <c r="H110" i="5"/>
  <c r="K2" i="12"/>
  <c r="J36"/>
  <c r="J31"/>
  <c r="J29"/>
  <c r="F21" i="13"/>
  <c r="K27"/>
  <c r="K26"/>
  <c r="K25"/>
  <c r="K24"/>
  <c r="J28" i="12"/>
  <c r="U73" i="5"/>
  <c r="N89" i="2"/>
  <c r="S89"/>
  <c r="T89"/>
  <c r="M89"/>
  <c r="O89"/>
  <c r="I92" i="5"/>
  <c r="J92"/>
  <c r="K92"/>
  <c r="L92"/>
  <c r="Q92"/>
  <c r="F92"/>
  <c r="O62" i="6"/>
  <c r="E62"/>
  <c r="I62"/>
  <c r="J62"/>
  <c r="F19" i="13"/>
  <c r="C62" i="6"/>
  <c r="G62"/>
  <c r="H62"/>
  <c r="O58"/>
  <c r="K63" i="1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3"/>
  <c r="K22"/>
  <c r="K21"/>
  <c r="K20"/>
  <c r="K19"/>
  <c r="K18"/>
  <c r="L62" i="1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4"/>
  <c r="L32"/>
  <c r="L31"/>
  <c r="L30"/>
  <c r="L29"/>
  <c r="L28"/>
  <c r="L27"/>
  <c r="L26"/>
  <c r="L25"/>
  <c r="L24"/>
  <c r="L23"/>
  <c r="L22"/>
  <c r="L21"/>
  <c r="L20"/>
  <c r="L19"/>
  <c r="L18"/>
  <c r="L17"/>
  <c r="L16"/>
  <c r="I53" i="6"/>
  <c r="H53"/>
  <c r="G69" i="5"/>
  <c r="B53" i="6"/>
  <c r="C53"/>
  <c r="F53"/>
  <c r="G53"/>
  <c r="F69" i="5"/>
  <c r="H69"/>
  <c r="J69"/>
  <c r="L69"/>
  <c r="Q69"/>
  <c r="M72" i="2"/>
  <c r="O72"/>
  <c r="S72"/>
  <c r="P72"/>
  <c r="I2" i="13"/>
  <c r="G2"/>
  <c r="M2" s="1"/>
  <c r="J23"/>
  <c r="J22"/>
  <c r="J21"/>
  <c r="J20"/>
  <c r="J19"/>
  <c r="J18"/>
  <c r="J17"/>
  <c r="J16"/>
  <c r="J15"/>
  <c r="J14"/>
  <c r="J13"/>
  <c r="J12"/>
  <c r="J11"/>
  <c r="F7"/>
  <c r="J7"/>
  <c r="F52" i="5"/>
  <c r="P53" i="2"/>
  <c r="B44" i="6"/>
  <c r="R53" i="2"/>
  <c r="S53"/>
  <c r="O53"/>
  <c r="M53"/>
  <c r="J53"/>
  <c r="H52" i="5"/>
  <c r="U91"/>
  <c r="U90"/>
  <c r="U89"/>
  <c r="U88"/>
  <c r="U87"/>
  <c r="U86"/>
  <c r="U85"/>
  <c r="U84"/>
  <c r="U83"/>
  <c r="U82"/>
  <c r="U81"/>
  <c r="U80"/>
  <c r="U78"/>
  <c r="U77"/>
  <c r="U76"/>
  <c r="U75"/>
  <c r="U74"/>
  <c r="U72"/>
  <c r="U71"/>
  <c r="U70"/>
  <c r="U68"/>
  <c r="U67"/>
  <c r="U66"/>
  <c r="U65"/>
  <c r="U64"/>
  <c r="U63"/>
  <c r="U62"/>
  <c r="U61"/>
  <c r="U60"/>
  <c r="U59"/>
  <c r="U58"/>
  <c r="U57"/>
  <c r="U56"/>
  <c r="U55"/>
  <c r="U54"/>
  <c r="U53"/>
  <c r="U51"/>
  <c r="U47"/>
  <c r="U46"/>
  <c r="U44"/>
  <c r="U41"/>
  <c r="U40"/>
  <c r="U39"/>
  <c r="U38"/>
  <c r="U37"/>
  <c r="U35"/>
  <c r="U34"/>
  <c r="U24"/>
  <c r="U65" i="2"/>
  <c r="U64"/>
  <c r="U63"/>
  <c r="U62"/>
  <c r="U61"/>
  <c r="U60"/>
  <c r="U59"/>
  <c r="U58"/>
  <c r="U57"/>
  <c r="U56"/>
  <c r="U55"/>
  <c r="U54"/>
  <c r="U52"/>
  <c r="U51"/>
  <c r="U50"/>
  <c r="U49"/>
  <c r="U48"/>
  <c r="U47"/>
  <c r="U46"/>
  <c r="U45"/>
  <c r="U44"/>
  <c r="U43"/>
  <c r="U42"/>
  <c r="U41"/>
  <c r="U40"/>
  <c r="U39"/>
  <c r="U38"/>
  <c r="U37"/>
  <c r="U36"/>
  <c r="J27" i="12"/>
  <c r="J26"/>
  <c r="J25"/>
  <c r="J24"/>
  <c r="J23"/>
  <c r="J22"/>
  <c r="J21"/>
  <c r="J20"/>
  <c r="I2"/>
  <c r="J7"/>
  <c r="B29" i="6"/>
  <c r="S32" i="5"/>
  <c r="J33" i="2"/>
  <c r="K33"/>
  <c r="L33"/>
  <c r="N33"/>
  <c r="O33"/>
  <c r="P33"/>
  <c r="T33"/>
  <c r="J11" i="12"/>
  <c r="J19"/>
  <c r="J18"/>
  <c r="J17"/>
  <c r="J9"/>
  <c r="J8"/>
  <c r="F10"/>
  <c r="F2" s="1"/>
  <c r="L2" s="1"/>
  <c r="O19" i="6"/>
  <c r="O20"/>
  <c r="O21"/>
  <c r="O22"/>
  <c r="G18" i="5"/>
  <c r="I18"/>
  <c r="J18"/>
  <c r="K18"/>
  <c r="L18"/>
  <c r="O18"/>
  <c r="Q18"/>
  <c r="R18"/>
  <c r="C14" i="6"/>
  <c r="E14"/>
  <c r="G14"/>
  <c r="H14"/>
  <c r="I14"/>
  <c r="J14"/>
  <c r="O20" i="2"/>
  <c r="M20"/>
  <c r="J20"/>
  <c r="P85" i="6"/>
  <c r="P28"/>
  <c r="U33" i="2" l="1"/>
  <c r="W33"/>
  <c r="U195" i="5"/>
  <c r="C149" i="6"/>
  <c r="D149"/>
  <c r="E149"/>
  <c r="F149"/>
  <c r="G149"/>
  <c r="I149"/>
  <c r="J149"/>
  <c r="K149"/>
  <c r="M149"/>
  <c r="AF100" i="9"/>
  <c r="AF99"/>
  <c r="AH99" s="1"/>
  <c r="AF98"/>
  <c r="AH98" s="1"/>
  <c r="AF97"/>
  <c r="G197" i="5"/>
  <c r="I197"/>
  <c r="J197"/>
  <c r="K197"/>
  <c r="L197"/>
  <c r="Q197"/>
  <c r="R197"/>
  <c r="T197"/>
  <c r="F138" i="6"/>
  <c r="J178" i="5" l="1"/>
  <c r="I178"/>
  <c r="K178"/>
  <c r="L178"/>
  <c r="O178"/>
  <c r="Q178"/>
  <c r="R178"/>
  <c r="B124" i="6"/>
  <c r="C124"/>
  <c r="D124"/>
  <c r="F124"/>
  <c r="G124"/>
  <c r="H124"/>
  <c r="I124"/>
  <c r="J124"/>
  <c r="K124"/>
  <c r="L156" i="5"/>
  <c r="O114" i="6"/>
  <c r="S114"/>
  <c r="U165" i="2"/>
  <c r="U127" i="5"/>
  <c r="C110" i="6"/>
  <c r="D110"/>
  <c r="E110"/>
  <c r="G110"/>
  <c r="I110"/>
  <c r="J110"/>
  <c r="K110"/>
  <c r="N110"/>
  <c r="U126" i="5"/>
  <c r="U125"/>
  <c r="U145" i="2"/>
  <c r="U146"/>
  <c r="U147"/>
  <c r="U143"/>
  <c r="U144"/>
  <c r="O101" i="6"/>
  <c r="F123" i="5"/>
  <c r="G123"/>
  <c r="I123"/>
  <c r="K123"/>
  <c r="Q123"/>
  <c r="C99" i="6"/>
  <c r="D99"/>
  <c r="G99"/>
  <c r="H99"/>
  <c r="I99"/>
  <c r="J99"/>
  <c r="K99"/>
  <c r="G110" i="5"/>
  <c r="I110"/>
  <c r="J110"/>
  <c r="K110"/>
  <c r="L110"/>
  <c r="O110"/>
  <c r="Q110"/>
  <c r="T110"/>
  <c r="U128" i="2"/>
  <c r="C87" i="6"/>
  <c r="D87"/>
  <c r="E87"/>
  <c r="F87"/>
  <c r="G87"/>
  <c r="H87"/>
  <c r="I87"/>
  <c r="J87"/>
  <c r="K87"/>
  <c r="B73"/>
  <c r="C73"/>
  <c r="D73"/>
  <c r="G73"/>
  <c r="H73"/>
  <c r="I73"/>
  <c r="J73"/>
  <c r="U108" i="2"/>
  <c r="J89"/>
  <c r="K89"/>
  <c r="P89"/>
  <c r="K69" i="5"/>
  <c r="I69"/>
  <c r="J72" i="2"/>
  <c r="K72"/>
  <c r="L72"/>
  <c r="N72"/>
  <c r="T72"/>
  <c r="U72" s="1"/>
  <c r="T69" i="5"/>
  <c r="W54"/>
  <c r="N44" i="6"/>
  <c r="C44"/>
  <c r="D44"/>
  <c r="F44"/>
  <c r="G44"/>
  <c r="H44"/>
  <c r="I44"/>
  <c r="J44"/>
  <c r="K44"/>
  <c r="O99" l="1"/>
  <c r="U79" i="5"/>
  <c r="U69"/>
  <c r="U89" i="2"/>
  <c r="O87" i="6"/>
  <c r="S87" s="1"/>
  <c r="O73"/>
  <c r="G52" i="5"/>
  <c r="I52"/>
  <c r="J52"/>
  <c r="K52"/>
  <c r="L52"/>
  <c r="O52"/>
  <c r="Q52"/>
  <c r="S52"/>
  <c r="T52"/>
  <c r="T53" i="2"/>
  <c r="K53"/>
  <c r="L53"/>
  <c r="N53"/>
  <c r="D29" i="6"/>
  <c r="G32" i="5"/>
  <c r="I32"/>
  <c r="J32"/>
  <c r="K32"/>
  <c r="L32"/>
  <c r="Q32"/>
  <c r="T32"/>
  <c r="V34" i="2"/>
  <c r="K20"/>
  <c r="L20"/>
  <c r="N20"/>
  <c r="P20"/>
  <c r="R20"/>
  <c r="T20"/>
  <c r="O14" i="6"/>
  <c r="U53" i="2" l="1"/>
  <c r="U52" i="5"/>
  <c r="U20" i="2"/>
  <c r="U32"/>
  <c r="U31"/>
  <c r="U30"/>
  <c r="U29"/>
  <c r="U28"/>
  <c r="U27"/>
  <c r="U26"/>
  <c r="U25"/>
  <c r="U24"/>
  <c r="U23"/>
  <c r="U22"/>
  <c r="U21"/>
  <c r="U19"/>
  <c r="U18"/>
  <c r="U17"/>
  <c r="U15" i="5"/>
  <c r="U14"/>
  <c r="U13"/>
  <c r="U12"/>
  <c r="U11"/>
  <c r="U10"/>
  <c r="U9"/>
  <c r="U8"/>
  <c r="U7"/>
  <c r="U6"/>
  <c r="O12" i="6"/>
  <c r="O11"/>
  <c r="O10"/>
  <c r="O9"/>
  <c r="O8"/>
  <c r="O7"/>
  <c r="P13"/>
  <c r="P12"/>
  <c r="P11"/>
  <c r="P10"/>
  <c r="P9"/>
  <c r="O6"/>
  <c r="P6" s="1"/>
  <c r="O5"/>
  <c r="U6" i="2"/>
  <c r="O174" i="6" l="1"/>
  <c r="AF93" i="9"/>
  <c r="AF92"/>
  <c r="AF91"/>
  <c r="AF90"/>
  <c r="AF89"/>
  <c r="AF88"/>
  <c r="AF87"/>
  <c r="AF86"/>
  <c r="AF85"/>
  <c r="AF84"/>
  <c r="AF83"/>
  <c r="AF82"/>
  <c r="AF81"/>
  <c r="AF80"/>
  <c r="AF79"/>
  <c r="AH79" s="1"/>
  <c r="C211" i="6"/>
  <c r="E211"/>
  <c r="F211"/>
  <c r="G211"/>
  <c r="H211"/>
  <c r="J211"/>
  <c r="K211"/>
  <c r="N211"/>
  <c r="U202" i="5"/>
  <c r="U188" i="2"/>
  <c r="V188" s="1"/>
  <c r="C190" i="6"/>
  <c r="E190"/>
  <c r="F190"/>
  <c r="G190"/>
  <c r="H190"/>
  <c r="I190"/>
  <c r="J190"/>
  <c r="K190"/>
  <c r="N190"/>
  <c r="U174" i="2"/>
  <c r="U173"/>
  <c r="U172"/>
  <c r="U171"/>
  <c r="U170"/>
  <c r="U169"/>
  <c r="B176" i="6"/>
  <c r="C176"/>
  <c r="D176"/>
  <c r="E176"/>
  <c r="F176"/>
  <c r="G176"/>
  <c r="H176"/>
  <c r="I176"/>
  <c r="J176"/>
  <c r="K176"/>
  <c r="N176"/>
  <c r="U164" i="2"/>
  <c r="U162"/>
  <c r="U160"/>
  <c r="U157"/>
  <c r="U156"/>
  <c r="U155"/>
  <c r="U154"/>
  <c r="U153"/>
  <c r="U152"/>
  <c r="U151"/>
  <c r="U150"/>
  <c r="U149"/>
  <c r="V177"/>
  <c r="V176"/>
  <c r="V175"/>
  <c r="V174"/>
  <c r="V173"/>
  <c r="V172"/>
  <c r="V171"/>
  <c r="V170"/>
  <c r="V169"/>
  <c r="V168"/>
  <c r="V167"/>
  <c r="V164"/>
  <c r="V162"/>
  <c r="V161"/>
  <c r="V160"/>
  <c r="V157"/>
  <c r="V156"/>
  <c r="V155"/>
  <c r="V154"/>
  <c r="V153"/>
  <c r="V152"/>
  <c r="V151"/>
  <c r="V150"/>
  <c r="V149"/>
  <c r="V147"/>
  <c r="V146"/>
  <c r="V145"/>
  <c r="V144"/>
  <c r="V143"/>
  <c r="V142"/>
  <c r="V141"/>
  <c r="V140"/>
  <c r="V139"/>
  <c r="V138"/>
  <c r="V137"/>
  <c r="V136"/>
  <c r="V135"/>
  <c r="V134"/>
  <c r="V133"/>
  <c r="O157" i="6"/>
  <c r="U167" i="2" l="1"/>
  <c r="U167" i="5"/>
  <c r="U148" i="2"/>
  <c r="U169" i="5"/>
  <c r="U168"/>
  <c r="U166"/>
  <c r="U165"/>
  <c r="U164"/>
  <c r="U163"/>
  <c r="U162"/>
  <c r="U161"/>
  <c r="U159"/>
  <c r="U158"/>
  <c r="U157"/>
  <c r="U156"/>
  <c r="U155"/>
  <c r="U154"/>
  <c r="U153"/>
  <c r="U150"/>
  <c r="U149"/>
  <c r="U148"/>
  <c r="U147"/>
  <c r="U146"/>
  <c r="U144"/>
  <c r="U143"/>
  <c r="B138" i="6"/>
  <c r="C138"/>
  <c r="D138"/>
  <c r="E138"/>
  <c r="G138"/>
  <c r="H138"/>
  <c r="I138"/>
  <c r="J138"/>
  <c r="K138"/>
  <c r="N138"/>
  <c r="U124" i="2"/>
  <c r="U123"/>
  <c r="O13" i="11"/>
  <c r="O12"/>
  <c r="O11"/>
  <c r="O10"/>
  <c r="O9"/>
  <c r="O8"/>
  <c r="O7"/>
  <c r="O6"/>
  <c r="O5"/>
  <c r="O4"/>
  <c r="O3"/>
  <c r="O2"/>
  <c r="U115" i="5"/>
  <c r="U111"/>
  <c r="U109"/>
  <c r="U120" i="2"/>
  <c r="U118"/>
  <c r="U116"/>
  <c r="U115"/>
  <c r="U114"/>
  <c r="U113"/>
  <c r="U112"/>
  <c r="U111"/>
  <c r="U110"/>
  <c r="U109"/>
  <c r="U99"/>
  <c r="AF34" i="9"/>
  <c r="U86" i="2"/>
  <c r="U119" l="1"/>
  <c r="U152" i="5"/>
  <c r="V65" i="2"/>
  <c r="O36" i="6"/>
  <c r="P36" s="1"/>
  <c r="U104" i="2"/>
  <c r="U102"/>
  <c r="U100"/>
  <c r="U98"/>
  <c r="U97"/>
  <c r="U96"/>
  <c r="U95"/>
  <c r="U94"/>
  <c r="U93"/>
  <c r="U92"/>
  <c r="U91"/>
  <c r="U90"/>
  <c r="U88"/>
  <c r="U87"/>
  <c r="U85"/>
  <c r="U84"/>
  <c r="U83"/>
  <c r="U82"/>
  <c r="U81"/>
  <c r="U80"/>
  <c r="U79"/>
  <c r="U78"/>
  <c r="U77"/>
  <c r="U76"/>
  <c r="U75"/>
  <c r="U74"/>
  <c r="U73"/>
  <c r="U70"/>
  <c r="V70" s="1"/>
  <c r="U68"/>
  <c r="V68" s="1"/>
  <c r="U67"/>
  <c r="V67" s="1"/>
  <c r="U66"/>
  <c r="V66" s="1"/>
  <c r="V64"/>
  <c r="V63"/>
  <c r="V62"/>
  <c r="V61"/>
  <c r="V60"/>
  <c r="V59"/>
  <c r="V58"/>
  <c r="V57"/>
  <c r="V56"/>
  <c r="V55"/>
  <c r="V54"/>
  <c r="V53"/>
  <c r="V52"/>
  <c r="T36" i="6"/>
  <c r="O32"/>
  <c r="C29"/>
  <c r="F29"/>
  <c r="G29"/>
  <c r="H29"/>
  <c r="J29"/>
  <c r="O16"/>
  <c r="O17"/>
  <c r="O23"/>
  <c r="O24"/>
  <c r="O25"/>
  <c r="O26"/>
  <c r="O27"/>
  <c r="V33" i="2"/>
  <c r="V32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U16"/>
  <c r="U15"/>
  <c r="U14"/>
  <c r="U13"/>
  <c r="U12"/>
  <c r="U11"/>
  <c r="U10"/>
  <c r="U9"/>
  <c r="U8"/>
  <c r="U5"/>
  <c r="U7"/>
  <c r="U4"/>
  <c r="D339" i="5"/>
  <c r="O29" i="6" l="1"/>
  <c r="O88"/>
  <c r="P209"/>
  <c r="O207" l="1"/>
  <c r="P207" s="1"/>
  <c r="O208"/>
  <c r="P208" s="1"/>
  <c r="U209" i="5" l="1"/>
  <c r="AB2" i="9" l="1"/>
  <c r="O119" i="6"/>
  <c r="V405" i="2" l="1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O202" i="6"/>
  <c r="P202" s="1"/>
  <c r="O201"/>
  <c r="P201" s="1"/>
  <c r="O200"/>
  <c r="P200" s="1"/>
  <c r="O199"/>
  <c r="P199" s="1"/>
  <c r="O198"/>
  <c r="P198" s="1"/>
  <c r="O197"/>
  <c r="P197" s="1"/>
  <c r="O196"/>
  <c r="P196" s="1"/>
  <c r="O195"/>
  <c r="P195" s="1"/>
  <c r="O193"/>
  <c r="P193" s="1"/>
  <c r="O192"/>
  <c r="P192" s="1"/>
  <c r="O191"/>
  <c r="P191" s="1"/>
  <c r="O190"/>
  <c r="O189"/>
  <c r="P189" s="1"/>
  <c r="O188"/>
  <c r="P188" s="1"/>
  <c r="O187"/>
  <c r="P187" s="1"/>
  <c r="O186"/>
  <c r="P186" s="1"/>
  <c r="O185"/>
  <c r="P185" s="1"/>
  <c r="O184"/>
  <c r="P184" s="1"/>
  <c r="O183"/>
  <c r="P183" s="1"/>
  <c r="O182"/>
  <c r="P182" s="1"/>
  <c r="O181"/>
  <c r="P181" s="1"/>
  <c r="O180"/>
  <c r="P180" s="1"/>
  <c r="O179"/>
  <c r="P179" s="1"/>
  <c r="O178"/>
  <c r="R178" s="1"/>
  <c r="O176"/>
  <c r="O175"/>
  <c r="P175" s="1"/>
  <c r="O173"/>
  <c r="O172"/>
  <c r="P172" s="1"/>
  <c r="O171"/>
  <c r="P171" s="1"/>
  <c r="O170"/>
  <c r="P170" s="1"/>
  <c r="O169"/>
  <c r="P169" s="1"/>
  <c r="O168"/>
  <c r="P168" s="1"/>
  <c r="O167"/>
  <c r="P167" s="1"/>
  <c r="O166"/>
  <c r="P166" s="1"/>
  <c r="O165"/>
  <c r="P165" s="1"/>
  <c r="O164"/>
  <c r="P164" s="1"/>
  <c r="O163"/>
  <c r="P163" s="1"/>
  <c r="O162"/>
  <c r="P162" s="1"/>
  <c r="O161"/>
  <c r="P161" s="1"/>
  <c r="Q161" s="1"/>
  <c r="O160"/>
  <c r="P160" s="1"/>
  <c r="O159"/>
  <c r="R159" s="1"/>
  <c r="O158"/>
  <c r="O156"/>
  <c r="P156" s="1"/>
  <c r="O155"/>
  <c r="P155" s="1"/>
  <c r="O154"/>
  <c r="P154" s="1"/>
  <c r="O153"/>
  <c r="P153" s="1"/>
  <c r="O152"/>
  <c r="P152" s="1"/>
  <c r="O151"/>
  <c r="P151" s="1"/>
  <c r="O150"/>
  <c r="P150" s="1"/>
  <c r="O149"/>
  <c r="O147"/>
  <c r="P147" s="1"/>
  <c r="O146"/>
  <c r="O145"/>
  <c r="P145" s="1"/>
  <c r="O144"/>
  <c r="O143"/>
  <c r="P143" s="1"/>
  <c r="O142"/>
  <c r="P142" s="1"/>
  <c r="O141"/>
  <c r="P141" s="1"/>
  <c r="O140"/>
  <c r="O139"/>
  <c r="O138"/>
  <c r="O137"/>
  <c r="P137" s="1"/>
  <c r="O136"/>
  <c r="O135"/>
  <c r="P135" s="1"/>
  <c r="O134"/>
  <c r="O133"/>
  <c r="P133" s="1"/>
  <c r="O132"/>
  <c r="P132" s="1"/>
  <c r="O131"/>
  <c r="P131" s="1"/>
  <c r="O130"/>
  <c r="P130" s="1"/>
  <c r="O128"/>
  <c r="O127"/>
  <c r="O126"/>
  <c r="O125"/>
  <c r="O124"/>
  <c r="O123"/>
  <c r="P123" s="1"/>
  <c r="O122"/>
  <c r="P122" s="1"/>
  <c r="O121"/>
  <c r="O120"/>
  <c r="P120" s="1"/>
  <c r="O118"/>
  <c r="P118" s="1"/>
  <c r="O117"/>
  <c r="O116"/>
  <c r="P116" s="1"/>
  <c r="O115"/>
  <c r="P115" s="1"/>
  <c r="O113"/>
  <c r="O112"/>
  <c r="P112" s="1"/>
  <c r="O111"/>
  <c r="O109"/>
  <c r="O108"/>
  <c r="O107"/>
  <c r="O106"/>
  <c r="O105"/>
  <c r="P105" s="1"/>
  <c r="O104"/>
  <c r="P104" s="1"/>
  <c r="O103"/>
  <c r="P103" s="1"/>
  <c r="O102"/>
  <c r="P102" s="1"/>
  <c r="O100"/>
  <c r="O98"/>
  <c r="P98" s="1"/>
  <c r="O97"/>
  <c r="P97" s="1"/>
  <c r="O96"/>
  <c r="O95"/>
  <c r="O94"/>
  <c r="P94" s="1"/>
  <c r="O93"/>
  <c r="O92"/>
  <c r="P92" s="1"/>
  <c r="O91"/>
  <c r="O90"/>
  <c r="P90" s="1"/>
  <c r="O89"/>
  <c r="P89" s="1"/>
  <c r="O86"/>
  <c r="P86" s="1"/>
  <c r="O84"/>
  <c r="P84" s="1"/>
  <c r="O83"/>
  <c r="P83" s="1"/>
  <c r="O82"/>
  <c r="O81"/>
  <c r="O80"/>
  <c r="P80" s="1"/>
  <c r="O79"/>
  <c r="O78"/>
  <c r="O77"/>
  <c r="O76"/>
  <c r="P76" s="1"/>
  <c r="O75"/>
  <c r="P75" s="1"/>
  <c r="O72"/>
  <c r="O71"/>
  <c r="O70"/>
  <c r="P70" s="1"/>
  <c r="O69"/>
  <c r="P69" s="1"/>
  <c r="O68"/>
  <c r="O67"/>
  <c r="P67" s="1"/>
  <c r="O66"/>
  <c r="P66" s="1"/>
  <c r="O65"/>
  <c r="O64"/>
  <c r="P64" s="1"/>
  <c r="O63"/>
  <c r="O60"/>
  <c r="O59"/>
  <c r="O57"/>
  <c r="O56"/>
  <c r="O54"/>
  <c r="O53"/>
  <c r="O52"/>
  <c r="O51"/>
  <c r="T51" s="1"/>
  <c r="O49"/>
  <c r="P49" s="1"/>
  <c r="O48"/>
  <c r="P48" s="1"/>
  <c r="O46"/>
  <c r="O45"/>
  <c r="O44"/>
  <c r="O43"/>
  <c r="O42"/>
  <c r="O41"/>
  <c r="P41" s="1"/>
  <c r="O40"/>
  <c r="P40" s="1"/>
  <c r="O39"/>
  <c r="O38"/>
  <c r="O37"/>
  <c r="O35"/>
  <c r="O34"/>
  <c r="O33"/>
  <c r="P33" s="1"/>
  <c r="O31"/>
  <c r="O30"/>
  <c r="P27"/>
  <c r="P26"/>
  <c r="P25"/>
  <c r="P24"/>
  <c r="P22"/>
  <c r="P19"/>
  <c r="P16"/>
  <c r="R31" l="1"/>
  <c r="P56"/>
  <c r="T56"/>
  <c r="P57"/>
  <c r="T57"/>
  <c r="T35"/>
  <c r="T53"/>
  <c r="P54"/>
  <c r="T54"/>
  <c r="T52"/>
  <c r="T49"/>
  <c r="T50"/>
  <c r="V50" s="1"/>
  <c r="P46"/>
  <c r="T46"/>
  <c r="T45"/>
  <c r="T44"/>
  <c r="T43"/>
  <c r="T42"/>
  <c r="T41"/>
  <c r="P39"/>
  <c r="T39"/>
  <c r="T40"/>
  <c r="P37"/>
  <c r="T37"/>
  <c r="T38"/>
  <c r="P17"/>
  <c r="S174"/>
  <c r="V406" i="2"/>
  <c r="T34" i="6"/>
  <c r="T33"/>
  <c r="T32"/>
  <c r="T31"/>
  <c r="T30"/>
  <c r="U2" i="9"/>
  <c r="U242" i="5"/>
  <c r="B44" i="1"/>
  <c r="D44" s="1"/>
  <c r="U211" i="5"/>
  <c r="Z200"/>
  <c r="U222" i="2"/>
  <c r="V222" s="1"/>
  <c r="U221"/>
  <c r="V221" s="1"/>
  <c r="U220"/>
  <c r="V220" s="1"/>
  <c r="U219"/>
  <c r="V219" s="1"/>
  <c r="U218"/>
  <c r="V218" s="1"/>
  <c r="U217"/>
  <c r="V217" s="1"/>
  <c r="U216"/>
  <c r="U215"/>
  <c r="U214"/>
  <c r="U213"/>
  <c r="U211"/>
  <c r="U207"/>
  <c r="V207" s="1"/>
  <c r="U206"/>
  <c r="V206" s="1"/>
  <c r="U205"/>
  <c r="V205" s="1"/>
  <c r="U204"/>
  <c r="V204" s="1"/>
  <c r="U203"/>
  <c r="V203" s="1"/>
  <c r="U202"/>
  <c r="V202" s="1"/>
  <c r="U201"/>
  <c r="V201" s="1"/>
  <c r="U200"/>
  <c r="V200" s="1"/>
  <c r="U199"/>
  <c r="V199" s="1"/>
  <c r="U198"/>
  <c r="V198" s="1"/>
  <c r="U197"/>
  <c r="V197" s="1"/>
  <c r="U196"/>
  <c r="V196" s="1"/>
  <c r="U195"/>
  <c r="V195" s="1"/>
  <c r="U194"/>
  <c r="V194" s="1"/>
  <c r="U193"/>
  <c r="V193" s="1"/>
  <c r="U192"/>
  <c r="V192" s="1"/>
  <c r="U191"/>
  <c r="V191" s="1"/>
  <c r="U187"/>
  <c r="V187" s="1"/>
  <c r="U186"/>
  <c r="V186" s="1"/>
  <c r="U185"/>
  <c r="V185" s="1"/>
  <c r="V184"/>
  <c r="U183"/>
  <c r="V183" s="1"/>
  <c r="U182"/>
  <c r="V182" s="1"/>
  <c r="U181"/>
  <c r="V181" s="1"/>
  <c r="U180"/>
  <c r="V180" s="1"/>
  <c r="U179"/>
  <c r="V179" s="1"/>
  <c r="U178"/>
  <c r="V178" s="1"/>
  <c r="U177"/>
  <c r="U176"/>
  <c r="U175"/>
  <c r="U233" i="5" l="1"/>
  <c r="T138" i="6"/>
  <c r="T137"/>
  <c r="S97"/>
  <c r="S96"/>
  <c r="S76"/>
  <c r="S75"/>
  <c r="R3" i="8"/>
  <c r="J2"/>
  <c r="U92" i="5" l="1"/>
  <c r="J28" i="1"/>
  <c r="V113" i="5" l="1"/>
  <c r="V112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W122" i="2"/>
  <c r="U133" i="5" l="1"/>
  <c r="U132"/>
  <c r="U131"/>
  <c r="U130"/>
  <c r="U129"/>
  <c r="U128"/>
  <c r="U122"/>
  <c r="U121"/>
  <c r="U120"/>
  <c r="U119"/>
  <c r="U118"/>
  <c r="U117"/>
  <c r="U116"/>
  <c r="U114"/>
  <c r="U113"/>
  <c r="U112"/>
  <c r="U110"/>
  <c r="U108"/>
  <c r="U107"/>
  <c r="U106"/>
  <c r="U105"/>
  <c r="U104"/>
  <c r="U103"/>
  <c r="U102"/>
  <c r="U101"/>
  <c r="U100"/>
  <c r="U99"/>
  <c r="U98"/>
  <c r="U97"/>
  <c r="U96"/>
  <c r="U95"/>
  <c r="U94"/>
  <c r="U93"/>
  <c r="U32"/>
  <c r="U31"/>
  <c r="U30"/>
  <c r="AF406" i="9" l="1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4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H56" s="1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5"/>
  <c r="AF4"/>
  <c r="V51" i="5"/>
  <c r="V47"/>
  <c r="V46"/>
  <c r="V44"/>
  <c r="V41"/>
  <c r="V40"/>
  <c r="V39"/>
  <c r="V38"/>
  <c r="V37"/>
  <c r="V35"/>
  <c r="V34"/>
  <c r="V33"/>
  <c r="V32"/>
  <c r="V30"/>
  <c r="V29"/>
  <c r="V28"/>
  <c r="V27"/>
  <c r="V26"/>
  <c r="V25"/>
  <c r="V24"/>
  <c r="V23"/>
  <c r="V22"/>
  <c r="V21"/>
  <c r="V20"/>
  <c r="V19"/>
  <c r="V18"/>
  <c r="F2" i="8"/>
  <c r="AC2" i="9"/>
  <c r="D22" i="1" s="1"/>
  <c r="O203" i="6"/>
  <c r="P203" s="1"/>
  <c r="O204"/>
  <c r="P204" s="1"/>
  <c r="O205"/>
  <c r="P205" s="1"/>
  <c r="O206"/>
  <c r="O210"/>
  <c r="P210" s="1"/>
  <c r="O211"/>
  <c r="V381" i="5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U213"/>
  <c r="X170" i="2"/>
  <c r="Z202" i="5" l="1"/>
  <c r="U571" l="1"/>
  <c r="U570"/>
  <c r="U569"/>
  <c r="U568"/>
  <c r="U567"/>
  <c r="U566"/>
  <c r="U565"/>
  <c r="U564"/>
  <c r="U563"/>
  <c r="U562"/>
  <c r="U561"/>
  <c r="U560"/>
  <c r="U559"/>
  <c r="U558"/>
  <c r="U557"/>
  <c r="U556"/>
  <c r="U555"/>
  <c r="U554"/>
  <c r="U553"/>
  <c r="U552"/>
  <c r="U551"/>
  <c r="U550"/>
  <c r="U549"/>
  <c r="U548"/>
  <c r="U547"/>
  <c r="U546"/>
  <c r="U545"/>
  <c r="U544"/>
  <c r="U543"/>
  <c r="U542"/>
  <c r="U541"/>
  <c r="U540"/>
  <c r="U539"/>
  <c r="U538"/>
  <c r="U537"/>
  <c r="U536"/>
  <c r="U535"/>
  <c r="U534"/>
  <c r="U533"/>
  <c r="U532"/>
  <c r="U531"/>
  <c r="U530"/>
  <c r="U529"/>
  <c r="U528"/>
  <c r="U527"/>
  <c r="U526"/>
  <c r="U525"/>
  <c r="U524"/>
  <c r="U523"/>
  <c r="U522"/>
  <c r="U521"/>
  <c r="U520"/>
  <c r="U519"/>
  <c r="U518"/>
  <c r="U517"/>
  <c r="U516"/>
  <c r="U515"/>
  <c r="U514"/>
  <c r="U513"/>
  <c r="U512"/>
  <c r="U511"/>
  <c r="U510"/>
  <c r="U509"/>
  <c r="U508"/>
  <c r="U507"/>
  <c r="U506"/>
  <c r="U505"/>
  <c r="U504"/>
  <c r="U503"/>
  <c r="U502"/>
  <c r="U501"/>
  <c r="U500"/>
  <c r="U499"/>
  <c r="U498"/>
  <c r="U497"/>
  <c r="U496"/>
  <c r="U495"/>
  <c r="U494"/>
  <c r="U493"/>
  <c r="U492"/>
  <c r="U491"/>
  <c r="U490"/>
  <c r="U489"/>
  <c r="U488"/>
  <c r="U487"/>
  <c r="U486"/>
  <c r="U485"/>
  <c r="U484"/>
  <c r="U483"/>
  <c r="U482"/>
  <c r="U481"/>
  <c r="U480"/>
  <c r="U479"/>
  <c r="U478"/>
  <c r="U477"/>
  <c r="U476"/>
  <c r="U475"/>
  <c r="U474"/>
  <c r="U473"/>
  <c r="U472"/>
  <c r="U471"/>
  <c r="U470"/>
  <c r="U469"/>
  <c r="U468"/>
  <c r="U467"/>
  <c r="U466"/>
  <c r="U465"/>
  <c r="U464"/>
  <c r="U463"/>
  <c r="U462"/>
  <c r="U461"/>
  <c r="U460"/>
  <c r="U459"/>
  <c r="U458"/>
  <c r="U457"/>
  <c r="U456"/>
  <c r="U455"/>
  <c r="U454"/>
  <c r="U453"/>
  <c r="U452"/>
  <c r="U451"/>
  <c r="U450"/>
  <c r="U449"/>
  <c r="U448"/>
  <c r="U447"/>
  <c r="U446"/>
  <c r="U445"/>
  <c r="U444"/>
  <c r="U443"/>
  <c r="U442"/>
  <c r="U441"/>
  <c r="U440"/>
  <c r="U439"/>
  <c r="U438"/>
  <c r="U437"/>
  <c r="U436"/>
  <c r="U435"/>
  <c r="U434"/>
  <c r="U433"/>
  <c r="U432"/>
  <c r="U431"/>
  <c r="U430"/>
  <c r="U429"/>
  <c r="U428"/>
  <c r="U427"/>
  <c r="U426"/>
  <c r="U425"/>
  <c r="U424"/>
  <c r="U423"/>
  <c r="U422"/>
  <c r="U421"/>
  <c r="U420"/>
  <c r="U419"/>
  <c r="U418"/>
  <c r="U417"/>
  <c r="U416"/>
  <c r="U415"/>
  <c r="U414"/>
  <c r="U413"/>
  <c r="U412"/>
  <c r="U411"/>
  <c r="U410"/>
  <c r="U409"/>
  <c r="U408"/>
  <c r="U407"/>
  <c r="U406"/>
  <c r="U405"/>
  <c r="U404"/>
  <c r="U403"/>
  <c r="U402"/>
  <c r="U401"/>
  <c r="U400"/>
  <c r="U399"/>
  <c r="U398"/>
  <c r="U397"/>
  <c r="U396"/>
  <c r="U395"/>
  <c r="U394"/>
  <c r="U393"/>
  <c r="U392"/>
  <c r="U391"/>
  <c r="U390"/>
  <c r="U389"/>
  <c r="U388"/>
  <c r="U387"/>
  <c r="U386"/>
  <c r="U385"/>
  <c r="U384"/>
  <c r="U383"/>
  <c r="U382"/>
  <c r="U381"/>
  <c r="U380"/>
  <c r="U379"/>
  <c r="U378"/>
  <c r="U377"/>
  <c r="U376"/>
  <c r="U375"/>
  <c r="U374"/>
  <c r="U373"/>
  <c r="U372"/>
  <c r="U371"/>
  <c r="U370"/>
  <c r="U369"/>
  <c r="U368"/>
  <c r="U367"/>
  <c r="U366"/>
  <c r="U365"/>
  <c r="U364"/>
  <c r="U363"/>
  <c r="U362"/>
  <c r="U361"/>
  <c r="U360"/>
  <c r="U359"/>
  <c r="U358"/>
  <c r="U357"/>
  <c r="U356"/>
  <c r="U355"/>
  <c r="U354"/>
  <c r="U353"/>
  <c r="U352"/>
  <c r="U351"/>
  <c r="U350"/>
  <c r="U349"/>
  <c r="U348"/>
  <c r="U347"/>
  <c r="U346"/>
  <c r="U345"/>
  <c r="U344"/>
  <c r="U343"/>
  <c r="U342"/>
  <c r="U341"/>
  <c r="U340"/>
  <c r="U338"/>
  <c r="U337"/>
  <c r="U336"/>
  <c r="U335"/>
  <c r="U334"/>
  <c r="U333"/>
  <c r="U332"/>
  <c r="U331"/>
  <c r="U330"/>
  <c r="U329"/>
  <c r="U328"/>
  <c r="U327"/>
  <c r="U326"/>
  <c r="U325"/>
  <c r="U324"/>
  <c r="U323"/>
  <c r="U322"/>
  <c r="U321"/>
  <c r="U320"/>
  <c r="U319"/>
  <c r="U318"/>
  <c r="U317"/>
  <c r="U316"/>
  <c r="U315"/>
  <c r="U314"/>
  <c r="U313"/>
  <c r="U312"/>
  <c r="U311"/>
  <c r="U310"/>
  <c r="U309"/>
  <c r="U308"/>
  <c r="U307"/>
  <c r="U306"/>
  <c r="U305"/>
  <c r="U304"/>
  <c r="U303"/>
  <c r="U302"/>
  <c r="U301"/>
  <c r="U300"/>
  <c r="U299"/>
  <c r="U298"/>
  <c r="U297"/>
  <c r="U296"/>
  <c r="U295"/>
  <c r="U294"/>
  <c r="U293"/>
  <c r="U292"/>
  <c r="U291"/>
  <c r="U290"/>
  <c r="U289"/>
  <c r="U288"/>
  <c r="U287"/>
  <c r="U286"/>
  <c r="U285"/>
  <c r="U284"/>
  <c r="U283"/>
  <c r="U282"/>
  <c r="U281"/>
  <c r="U280"/>
  <c r="U279"/>
  <c r="U278"/>
  <c r="U277"/>
  <c r="U276"/>
  <c r="U275"/>
  <c r="U274"/>
  <c r="U273"/>
  <c r="U271"/>
  <c r="U270"/>
  <c r="U269"/>
  <c r="U268"/>
  <c r="U267"/>
  <c r="U266"/>
  <c r="U265"/>
  <c r="U264"/>
  <c r="U262"/>
  <c r="U261"/>
  <c r="U260"/>
  <c r="U259"/>
  <c r="U258"/>
  <c r="U257"/>
  <c r="U256"/>
  <c r="U255"/>
  <c r="U254"/>
  <c r="U253"/>
  <c r="U252"/>
  <c r="U251"/>
  <c r="U250"/>
  <c r="U249"/>
  <c r="U248"/>
  <c r="U247"/>
  <c r="U246"/>
  <c r="U245"/>
  <c r="U244"/>
  <c r="U243"/>
  <c r="U241"/>
  <c r="U240"/>
  <c r="U239"/>
  <c r="U238"/>
  <c r="U237"/>
  <c r="U236"/>
  <c r="U235"/>
  <c r="U234"/>
  <c r="U232"/>
  <c r="U231"/>
  <c r="U230"/>
  <c r="U229"/>
  <c r="U228"/>
  <c r="U227"/>
  <c r="U226"/>
  <c r="U225"/>
  <c r="U224"/>
  <c r="U223"/>
  <c r="U222"/>
  <c r="U221"/>
  <c r="U220"/>
  <c r="U219"/>
  <c r="U218"/>
  <c r="U217"/>
  <c r="U215"/>
  <c r="U214"/>
  <c r="U212"/>
  <c r="U263" s="1"/>
  <c r="Z211"/>
  <c r="U210"/>
  <c r="Z210" s="1"/>
  <c r="U208"/>
  <c r="Z208" s="1"/>
  <c r="U207"/>
  <c r="Z207" s="1"/>
  <c r="U206"/>
  <c r="Z206" s="1"/>
  <c r="U205"/>
  <c r="Z205" s="1"/>
  <c r="U204"/>
  <c r="Z204" s="1"/>
  <c r="U203"/>
  <c r="Z203" s="1"/>
  <c r="U201"/>
  <c r="Z201" s="1"/>
  <c r="U199"/>
  <c r="Z199" s="1"/>
  <c r="U198"/>
  <c r="Z198" s="1"/>
  <c r="U197"/>
  <c r="Z197" s="1"/>
  <c r="U196"/>
  <c r="Z196" s="1"/>
  <c r="U194"/>
  <c r="Z194" s="1"/>
  <c r="U193"/>
  <c r="Z193" s="1"/>
  <c r="U192"/>
  <c r="Z192" s="1"/>
  <c r="U191"/>
  <c r="Z191" s="1"/>
  <c r="U190"/>
  <c r="Z190" s="1"/>
  <c r="U189"/>
  <c r="Z189" s="1"/>
  <c r="U188"/>
  <c r="Z188" s="1"/>
  <c r="U187"/>
  <c r="Z187" s="1"/>
  <c r="U186"/>
  <c r="Z186" s="1"/>
  <c r="U185"/>
  <c r="Z185" s="1"/>
  <c r="U184"/>
  <c r="Z184" s="1"/>
  <c r="U182"/>
  <c r="U181"/>
  <c r="U180"/>
  <c r="U179"/>
  <c r="U178"/>
  <c r="U177"/>
  <c r="U176"/>
  <c r="U174"/>
  <c r="U173"/>
  <c r="U170"/>
  <c r="O294" i="6" l="1"/>
  <c r="P294" s="1"/>
  <c r="O293"/>
  <c r="P293" s="1"/>
  <c r="O292"/>
  <c r="P292" s="1"/>
  <c r="O291"/>
  <c r="P291" s="1"/>
  <c r="O290"/>
  <c r="P290" s="1"/>
  <c r="O289"/>
  <c r="P289" s="1"/>
  <c r="O288"/>
  <c r="P288" s="1"/>
  <c r="O287"/>
  <c r="P287" s="1"/>
  <c r="O286"/>
  <c r="P286" s="1"/>
  <c r="O285"/>
  <c r="P285" s="1"/>
  <c r="O284"/>
  <c r="P284" s="1"/>
  <c r="O283"/>
  <c r="P283" s="1"/>
  <c r="O282"/>
  <c r="P282" s="1"/>
  <c r="O281"/>
  <c r="P281" s="1"/>
  <c r="O280"/>
  <c r="P280" s="1"/>
  <c r="O279"/>
  <c r="P279" s="1"/>
  <c r="O278"/>
  <c r="P278" s="1"/>
  <c r="O277"/>
  <c r="P277" s="1"/>
  <c r="O276"/>
  <c r="P276" s="1"/>
  <c r="O275"/>
  <c r="P275" s="1"/>
  <c r="O274"/>
  <c r="P274" s="1"/>
  <c r="O273"/>
  <c r="P273" s="1"/>
  <c r="O272"/>
  <c r="P272" s="1"/>
  <c r="O271"/>
  <c r="P271" s="1"/>
  <c r="O270"/>
  <c r="P270" s="1"/>
  <c r="O269"/>
  <c r="P269" s="1"/>
  <c r="O268"/>
  <c r="P268" s="1"/>
  <c r="O267"/>
  <c r="P267" s="1"/>
  <c r="O266"/>
  <c r="P266" s="1"/>
  <c r="O265"/>
  <c r="P265" s="1"/>
  <c r="O264"/>
  <c r="P264" s="1"/>
  <c r="O263"/>
  <c r="P263" s="1"/>
  <c r="O262"/>
  <c r="P262" s="1"/>
  <c r="O261"/>
  <c r="P261" s="1"/>
  <c r="O260"/>
  <c r="P260" s="1"/>
  <c r="O259"/>
  <c r="P259" s="1"/>
  <c r="O258"/>
  <c r="P258" s="1"/>
  <c r="O257"/>
  <c r="P257" s="1"/>
  <c r="O256"/>
  <c r="P256" s="1"/>
  <c r="O255"/>
  <c r="P255" s="1"/>
  <c r="O254"/>
  <c r="P254" s="1"/>
  <c r="O253"/>
  <c r="P253" s="1"/>
  <c r="O252"/>
  <c r="P252" s="1"/>
  <c r="O251"/>
  <c r="P251" s="1"/>
  <c r="O250"/>
  <c r="P250" s="1"/>
  <c r="O249"/>
  <c r="P249" s="1"/>
  <c r="O248"/>
  <c r="P248" s="1"/>
  <c r="O247"/>
  <c r="P247" s="1"/>
  <c r="O246"/>
  <c r="P246" s="1"/>
  <c r="O245"/>
  <c r="P245" s="1"/>
  <c r="O244"/>
  <c r="P244" s="1"/>
  <c r="O243"/>
  <c r="P243" s="1"/>
  <c r="O242"/>
  <c r="P242" s="1"/>
  <c r="O241"/>
  <c r="P241" s="1"/>
  <c r="O240"/>
  <c r="P240" s="1"/>
  <c r="O239"/>
  <c r="P239" s="1"/>
  <c r="O238"/>
  <c r="P238" s="1"/>
  <c r="O237"/>
  <c r="P237" s="1"/>
  <c r="O236"/>
  <c r="P236" s="1"/>
  <c r="O235"/>
  <c r="P235" s="1"/>
  <c r="O234"/>
  <c r="P234" s="1"/>
  <c r="O233"/>
  <c r="P233" s="1"/>
  <c r="O232"/>
  <c r="P232" s="1"/>
  <c r="O231"/>
  <c r="P231" s="1"/>
  <c r="O230"/>
  <c r="P230" s="1"/>
  <c r="O229"/>
  <c r="P229" s="1"/>
  <c r="O228"/>
  <c r="P228" s="1"/>
  <c r="O227"/>
  <c r="P227" s="1"/>
  <c r="O226"/>
  <c r="P226" s="1"/>
  <c r="O225"/>
  <c r="P225" s="1"/>
  <c r="O224"/>
  <c r="P224" s="1"/>
  <c r="O223"/>
  <c r="P223" s="1"/>
  <c r="O222"/>
  <c r="P222" s="1"/>
  <c r="O221"/>
  <c r="P221" s="1"/>
  <c r="O220"/>
  <c r="P220" s="1"/>
  <c r="O219"/>
  <c r="P219" s="1"/>
  <c r="O218"/>
  <c r="P218" s="1"/>
  <c r="O217"/>
  <c r="P217" s="1"/>
  <c r="O216"/>
  <c r="P216" s="1"/>
  <c r="O215"/>
  <c r="P215" s="1"/>
  <c r="O214"/>
  <c r="P214" s="1"/>
  <c r="O213"/>
  <c r="P213" s="1"/>
  <c r="O212"/>
  <c r="P212" s="1"/>
  <c r="P1" s="1"/>
  <c r="Z2" i="9"/>
  <c r="Y2"/>
  <c r="X2"/>
  <c r="W2"/>
  <c r="V2"/>
  <c r="T2"/>
  <c r="S2"/>
  <c r="R2"/>
  <c r="Q2"/>
  <c r="P2"/>
  <c r="O2"/>
  <c r="N2"/>
  <c r="M2"/>
  <c r="L2"/>
  <c r="K2"/>
  <c r="J2"/>
  <c r="I2"/>
  <c r="H2"/>
  <c r="G2"/>
  <c r="F2"/>
  <c r="E2"/>
  <c r="D2"/>
  <c r="C2"/>
  <c r="B2"/>
  <c r="O322" i="6"/>
  <c r="P322" s="1"/>
  <c r="O321"/>
  <c r="P321" s="1"/>
  <c r="O320"/>
  <c r="P320" s="1"/>
  <c r="O319"/>
  <c r="P319" s="1"/>
  <c r="O318"/>
  <c r="P318" s="1"/>
  <c r="O317"/>
  <c r="P317" s="1"/>
  <c r="O316"/>
  <c r="P316" s="1"/>
  <c r="O315"/>
  <c r="P315" s="1"/>
  <c r="O314"/>
  <c r="P314" s="1"/>
  <c r="O313"/>
  <c r="P313" s="1"/>
  <c r="O312"/>
  <c r="P312" s="1"/>
  <c r="O311"/>
  <c r="P311" s="1"/>
  <c r="O310"/>
  <c r="P310" s="1"/>
  <c r="O309"/>
  <c r="P309" s="1"/>
  <c r="O308"/>
  <c r="P308" s="1"/>
  <c r="O307"/>
  <c r="P307" s="1"/>
  <c r="O306"/>
  <c r="P306" s="1"/>
  <c r="O305"/>
  <c r="P305" s="1"/>
  <c r="O304"/>
  <c r="P304" s="1"/>
  <c r="O303"/>
  <c r="P303" s="1"/>
  <c r="O302"/>
  <c r="P302" s="1"/>
  <c r="O301"/>
  <c r="P301" s="1"/>
  <c r="O300"/>
  <c r="P300" s="1"/>
  <c r="O299"/>
  <c r="P299" s="1"/>
  <c r="O298"/>
  <c r="P298" s="1"/>
  <c r="O297"/>
  <c r="P297" s="1"/>
  <c r="O296"/>
  <c r="P296" s="1"/>
  <c r="O295"/>
  <c r="P295" s="1"/>
  <c r="U339" i="5"/>
  <c r="S168" i="6" l="1"/>
  <c r="S167"/>
  <c r="S166"/>
  <c r="S165"/>
  <c r="S161"/>
  <c r="U272" i="5"/>
  <c r="U142"/>
  <c r="O421" i="6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P385" s="1"/>
  <c r="O384"/>
  <c r="P384" s="1"/>
  <c r="O383"/>
  <c r="P383" s="1"/>
  <c r="O382"/>
  <c r="P382" s="1"/>
  <c r="O381"/>
  <c r="P381" s="1"/>
  <c r="O380"/>
  <c r="P380" s="1"/>
  <c r="O379"/>
  <c r="P379" s="1"/>
  <c r="O378"/>
  <c r="P378" s="1"/>
  <c r="O377"/>
  <c r="P377" s="1"/>
  <c r="O376"/>
  <c r="P376" s="1"/>
  <c r="O375"/>
  <c r="P375" s="1"/>
  <c r="O374"/>
  <c r="P374" s="1"/>
  <c r="O373"/>
  <c r="P373" s="1"/>
  <c r="O372"/>
  <c r="P372" s="1"/>
  <c r="O371"/>
  <c r="P371" s="1"/>
  <c r="O370"/>
  <c r="P370" s="1"/>
  <c r="O369"/>
  <c r="P369" s="1"/>
  <c r="O368"/>
  <c r="P368" s="1"/>
  <c r="O367"/>
  <c r="P367" s="1"/>
  <c r="O366"/>
  <c r="P366" s="1"/>
  <c r="O365"/>
  <c r="P365" s="1"/>
  <c r="O364"/>
  <c r="P364" s="1"/>
  <c r="O363"/>
  <c r="P363" s="1"/>
  <c r="O362"/>
  <c r="P362" s="1"/>
  <c r="O361"/>
  <c r="P361" s="1"/>
  <c r="O360"/>
  <c r="P360" s="1"/>
  <c r="O359"/>
  <c r="P359" s="1"/>
  <c r="O358"/>
  <c r="P358" s="1"/>
  <c r="O357"/>
  <c r="P357" s="1"/>
  <c r="O356"/>
  <c r="P356" s="1"/>
  <c r="O355"/>
  <c r="P355" s="1"/>
  <c r="O354"/>
  <c r="P354" s="1"/>
  <c r="O353"/>
  <c r="P353" s="1"/>
  <c r="O352"/>
  <c r="P352" s="1"/>
  <c r="O351"/>
  <c r="P351" s="1"/>
  <c r="O350"/>
  <c r="P350" s="1"/>
  <c r="O349"/>
  <c r="P349" s="1"/>
  <c r="O348"/>
  <c r="P348" s="1"/>
  <c r="O347"/>
  <c r="P347" s="1"/>
  <c r="O346"/>
  <c r="P346" s="1"/>
  <c r="O345"/>
  <c r="P345" s="1"/>
  <c r="O344"/>
  <c r="P344" s="1"/>
  <c r="O343"/>
  <c r="P343" s="1"/>
  <c r="O342"/>
  <c r="P342" s="1"/>
  <c r="O341"/>
  <c r="P341" s="1"/>
  <c r="O340"/>
  <c r="P340" s="1"/>
  <c r="O339"/>
  <c r="P339" s="1"/>
  <c r="O338"/>
  <c r="P338" s="1"/>
  <c r="O337"/>
  <c r="P337" s="1"/>
  <c r="O336"/>
  <c r="P336" s="1"/>
  <c r="O335"/>
  <c r="P335" s="1"/>
  <c r="O334"/>
  <c r="P334" s="1"/>
  <c r="O333"/>
  <c r="P333" s="1"/>
  <c r="O332"/>
  <c r="P332" s="1"/>
  <c r="O331"/>
  <c r="P331" s="1"/>
  <c r="O330"/>
  <c r="P330" s="1"/>
  <c r="O329"/>
  <c r="P329" s="1"/>
  <c r="O328"/>
  <c r="P328" s="1"/>
  <c r="O327"/>
  <c r="P327" s="1"/>
  <c r="O326"/>
  <c r="P326" s="1"/>
  <c r="O325"/>
  <c r="P325" s="1"/>
  <c r="O324"/>
  <c r="P324" s="1"/>
  <c r="O323"/>
  <c r="P323" s="1"/>
  <c r="S164"/>
  <c r="S163"/>
  <c r="S162"/>
  <c r="S160"/>
  <c r="S159"/>
  <c r="S158"/>
  <c r="S119"/>
  <c r="S118"/>
  <c r="S117"/>
  <c r="S116"/>
  <c r="S115"/>
  <c r="S113"/>
  <c r="S112"/>
  <c r="S109"/>
  <c r="S100"/>
  <c r="S108"/>
  <c r="S107"/>
  <c r="S106"/>
  <c r="S105"/>
  <c r="S104"/>
  <c r="S103"/>
  <c r="S101"/>
  <c r="S95"/>
  <c r="S94"/>
  <c r="S93"/>
  <c r="S92"/>
  <c r="S91"/>
  <c r="S90"/>
  <c r="S86"/>
  <c r="S85"/>
  <c r="S84"/>
  <c r="S83"/>
  <c r="S82"/>
  <c r="S74"/>
  <c r="S73"/>
  <c r="S72"/>
  <c r="S71"/>
  <c r="S70"/>
  <c r="S69"/>
  <c r="S68"/>
  <c r="S67"/>
  <c r="S66"/>
  <c r="S64"/>
  <c r="S63"/>
  <c r="S102" l="1"/>
  <c r="S81"/>
  <c r="T44" i="11"/>
  <c r="T5" l="1"/>
  <c r="N2" i="8"/>
  <c r="H2"/>
  <c r="B14" i="3" s="1"/>
  <c r="E234" i="4"/>
  <c r="D234"/>
  <c r="B36" i="1"/>
  <c r="D36" s="1"/>
  <c r="D2" i="5" l="1"/>
  <c r="F2" s="1"/>
  <c r="P309" i="11" l="1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71"/>
  <c r="P70"/>
  <c r="U579" i="5"/>
  <c r="U578"/>
  <c r="U577"/>
  <c r="U576"/>
  <c r="U575"/>
  <c r="U574"/>
  <c r="U573"/>
  <c r="U572"/>
  <c r="C2" i="2" l="1"/>
  <c r="D2"/>
  <c r="F2"/>
  <c r="T625" i="6"/>
  <c r="T624"/>
  <c r="T623"/>
  <c r="T622"/>
  <c r="T621"/>
  <c r="T620"/>
  <c r="T619"/>
  <c r="T618"/>
  <c r="T617"/>
  <c r="T616"/>
  <c r="T615"/>
  <c r="T614"/>
  <c r="T613"/>
  <c r="T612"/>
  <c r="T611"/>
  <c r="T610"/>
  <c r="T609"/>
  <c r="T608"/>
  <c r="T607"/>
  <c r="T606"/>
  <c r="T605"/>
  <c r="T604"/>
  <c r="T603"/>
  <c r="T602"/>
  <c r="T601"/>
  <c r="T600"/>
  <c r="T599"/>
  <c r="T598"/>
  <c r="T597"/>
  <c r="T596"/>
  <c r="T595"/>
  <c r="T594"/>
  <c r="T593"/>
  <c r="T592"/>
  <c r="T591"/>
  <c r="T590"/>
  <c r="T589"/>
  <c r="T588"/>
  <c r="T587"/>
  <c r="T586"/>
  <c r="T585"/>
  <c r="T584"/>
  <c r="T583"/>
  <c r="T582"/>
  <c r="T581"/>
  <c r="T580"/>
  <c r="T579"/>
  <c r="T578"/>
  <c r="T577"/>
  <c r="T576"/>
  <c r="T575"/>
  <c r="T574"/>
  <c r="T573"/>
  <c r="T572"/>
  <c r="T571"/>
  <c r="T570"/>
  <c r="T569"/>
  <c r="T568"/>
  <c r="T567"/>
  <c r="T566"/>
  <c r="T565"/>
  <c r="T564"/>
  <c r="T563"/>
  <c r="T562"/>
  <c r="T561"/>
  <c r="T560"/>
  <c r="T559"/>
  <c r="T558"/>
  <c r="T557"/>
  <c r="T556"/>
  <c r="T555"/>
  <c r="T554"/>
  <c r="T553"/>
  <c r="T552"/>
  <c r="T551"/>
  <c r="T550"/>
  <c r="T549"/>
  <c r="T548"/>
  <c r="T547"/>
  <c r="T546"/>
  <c r="T545"/>
  <c r="T544"/>
  <c r="T543"/>
  <c r="T542"/>
  <c r="T541"/>
  <c r="T540"/>
  <c r="T539"/>
  <c r="T538"/>
  <c r="T537"/>
  <c r="T536"/>
  <c r="T535"/>
  <c r="T534"/>
  <c r="T533"/>
  <c r="T532"/>
  <c r="T531"/>
  <c r="T530"/>
  <c r="T529"/>
  <c r="T528"/>
  <c r="T527"/>
  <c r="T526"/>
  <c r="T525"/>
  <c r="T524"/>
  <c r="T523"/>
  <c r="T522"/>
  <c r="T521"/>
  <c r="T520"/>
  <c r="T519"/>
  <c r="T518"/>
  <c r="T517"/>
  <c r="T516"/>
  <c r="T515"/>
  <c r="T514"/>
  <c r="T513"/>
  <c r="T512"/>
  <c r="T511"/>
  <c r="T510"/>
  <c r="T509"/>
  <c r="T508"/>
  <c r="T507"/>
  <c r="T506"/>
  <c r="T505"/>
  <c r="T504"/>
  <c r="T503"/>
  <c r="T502"/>
  <c r="T501"/>
  <c r="T500"/>
  <c r="T499"/>
  <c r="T498"/>
  <c r="T497"/>
  <c r="T496"/>
  <c r="T495"/>
  <c r="T494"/>
  <c r="T493"/>
  <c r="T492"/>
  <c r="T491"/>
  <c r="T490"/>
  <c r="T489"/>
  <c r="T488"/>
  <c r="T487"/>
  <c r="T486"/>
  <c r="T485"/>
  <c r="T484"/>
  <c r="T483"/>
  <c r="T482"/>
  <c r="T481"/>
  <c r="T480"/>
  <c r="T479"/>
  <c r="T478"/>
  <c r="T477"/>
  <c r="T476"/>
  <c r="T475"/>
  <c r="T474"/>
  <c r="T473"/>
  <c r="T472"/>
  <c r="T471"/>
  <c r="T470"/>
  <c r="T469"/>
  <c r="T468"/>
  <c r="T467"/>
  <c r="T466"/>
  <c r="T465"/>
  <c r="T464"/>
  <c r="T463"/>
  <c r="T462"/>
  <c r="T461"/>
  <c r="T460"/>
  <c r="T459"/>
  <c r="T458"/>
  <c r="T457"/>
  <c r="T456"/>
  <c r="T455"/>
  <c r="T454"/>
  <c r="T453"/>
  <c r="T452"/>
  <c r="T451"/>
  <c r="T450"/>
  <c r="T449"/>
  <c r="T448"/>
  <c r="T447"/>
  <c r="T446"/>
  <c r="T445"/>
  <c r="T444"/>
  <c r="T443"/>
  <c r="T442"/>
  <c r="T441"/>
  <c r="T440"/>
  <c r="T439"/>
  <c r="T438"/>
  <c r="T437"/>
  <c r="T436"/>
  <c r="T435"/>
  <c r="T434"/>
  <c r="T433"/>
  <c r="T432"/>
  <c r="T431"/>
  <c r="T430"/>
  <c r="T429"/>
  <c r="T428"/>
  <c r="T427"/>
  <c r="T426"/>
  <c r="T425"/>
  <c r="T424"/>
  <c r="T423"/>
  <c r="T422"/>
  <c r="T421"/>
  <c r="T420"/>
  <c r="T419"/>
  <c r="T418"/>
  <c r="T417"/>
  <c r="T416"/>
  <c r="T415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136"/>
  <c r="T135"/>
  <c r="T134"/>
  <c r="T133"/>
  <c r="T132"/>
  <c r="T131"/>
  <c r="T130"/>
  <c r="T129"/>
  <c r="T128"/>
  <c r="T127"/>
  <c r="T125"/>
  <c r="T124"/>
  <c r="S42" i="8" l="1"/>
  <c r="AE2" i="9"/>
  <c r="D24" i="1" s="1"/>
  <c r="H2" i="2" l="1"/>
  <c r="J31" i="1"/>
  <c r="AA2" i="9" l="1"/>
  <c r="D25" i="1" s="1"/>
  <c r="U141" i="5" l="1"/>
  <c r="U29"/>
  <c r="U27"/>
  <c r="U25"/>
  <c r="U23"/>
  <c r="U22"/>
  <c r="U21"/>
  <c r="U20"/>
  <c r="U19"/>
  <c r="U18"/>
  <c r="U17"/>
  <c r="Q3" i="8"/>
  <c r="O3"/>
  <c r="U26" i="5" l="1"/>
  <c r="E2" i="8" l="1"/>
  <c r="C2"/>
  <c r="L1" i="4" l="1"/>
  <c r="B12" i="3" s="1"/>
  <c r="K1" i="4"/>
  <c r="B27" i="3" s="1"/>
  <c r="J1" i="4"/>
  <c r="B17" i="3" s="1"/>
  <c r="R26" i="10" l="1"/>
  <c r="F234" i="4" l="1"/>
  <c r="P3" i="8" l="1"/>
  <c r="D17" i="1" s="1"/>
  <c r="AD2" i="9" l="1"/>
  <c r="D23" i="1" s="1"/>
  <c r="L2" i="8" l="1"/>
  <c r="B7" i="3" s="1"/>
  <c r="R1" i="6"/>
  <c r="B12" i="1" s="1"/>
  <c r="B9" i="3"/>
  <c r="D26" i="1" l="1"/>
  <c r="K2" i="8" l="1"/>
  <c r="B8" i="3" s="1"/>
  <c r="D33" i="1"/>
  <c r="J9"/>
  <c r="D45"/>
  <c r="I2" i="8"/>
  <c r="B13" i="3" s="1"/>
  <c r="B43" l="1"/>
  <c r="B26"/>
  <c r="B48"/>
  <c r="B47"/>
  <c r="B46"/>
  <c r="B45"/>
  <c r="B44"/>
  <c r="B42"/>
  <c r="B41"/>
  <c r="B40"/>
  <c r="B39"/>
  <c r="B38"/>
  <c r="B37"/>
  <c r="B36"/>
  <c r="B35"/>
  <c r="B34"/>
  <c r="B33"/>
  <c r="B32"/>
  <c r="B31"/>
  <c r="B30"/>
  <c r="B29"/>
  <c r="B25"/>
  <c r="B24"/>
  <c r="B23"/>
  <c r="P1" i="4"/>
  <c r="B10" i="3" s="1"/>
  <c r="O1" i="4"/>
  <c r="B11" i="3" s="1"/>
  <c r="N1" i="4"/>
  <c r="B16" i="3" s="1"/>
  <c r="M1" i="4"/>
  <c r="B15" i="3" s="1"/>
  <c r="G2" i="8"/>
  <c r="H19" i="1" s="1"/>
  <c r="J19" s="1"/>
  <c r="D15"/>
  <c r="B7"/>
  <c r="B8"/>
  <c r="B10"/>
  <c r="F1" i="4"/>
  <c r="C1" l="1"/>
  <c r="C3" s="1"/>
  <c r="B9" i="1"/>
  <c r="B13" s="1"/>
  <c r="I1" i="2"/>
  <c r="B28" i="3"/>
  <c r="C52"/>
  <c r="C18"/>
  <c r="J13" i="1"/>
  <c r="J22" s="1"/>
  <c r="C54" i="3"/>
  <c r="J35" i="1" s="1"/>
  <c r="B11"/>
  <c r="B52" i="3" l="1"/>
  <c r="J36" i="1"/>
  <c r="J39" s="1"/>
  <c r="J40" s="1"/>
  <c r="D13" l="1"/>
  <c r="M2" i="8"/>
  <c r="D18" i="1"/>
  <c r="D19"/>
  <c r="D48" s="1"/>
  <c r="G47" s="1"/>
  <c r="U183" i="5"/>
  <c r="U124"/>
  <c r="U123"/>
</calcChain>
</file>

<file path=xl/sharedStrings.xml><?xml version="1.0" encoding="utf-8"?>
<sst xmlns="http://schemas.openxmlformats.org/spreadsheetml/2006/main" count="1925" uniqueCount="836">
  <si>
    <t>ASSETS</t>
  </si>
  <si>
    <t>Current Assets</t>
  </si>
  <si>
    <t>Orrin's Tax Free Savings</t>
  </si>
  <si>
    <t>Ruby's Tax Free Savings</t>
  </si>
  <si>
    <t>Power Checking</t>
  </si>
  <si>
    <t>Orrin's Cash</t>
  </si>
  <si>
    <t>Total Cash</t>
  </si>
  <si>
    <t>Moneyback Receivable</t>
  </si>
  <si>
    <t>Total Current Assets</t>
  </si>
  <si>
    <t>Fixed Assets</t>
  </si>
  <si>
    <t>Furnishings</t>
  </si>
  <si>
    <t>ATV</t>
  </si>
  <si>
    <t>Equipment</t>
  </si>
  <si>
    <t>Tools</t>
  </si>
  <si>
    <t>Improvements</t>
  </si>
  <si>
    <t>Princeton House</t>
  </si>
  <si>
    <t>Princeton House current value</t>
  </si>
  <si>
    <t>2010 Toyota Corolla</t>
  </si>
  <si>
    <t>Depreciation Toyota</t>
  </si>
  <si>
    <t>Net-Vehicle</t>
  </si>
  <si>
    <t>2003 Citation Trailer</t>
  </si>
  <si>
    <t>Depreciation-RV</t>
  </si>
  <si>
    <t>Net- Trailer</t>
  </si>
  <si>
    <t>Total Fixed Assets</t>
  </si>
  <si>
    <t>TOTAL ASSETS</t>
  </si>
  <si>
    <t>===========</t>
  </si>
  <si>
    <t>LIABILITIES</t>
  </si>
  <si>
    <t>CURRENT LIABILITIES</t>
  </si>
  <si>
    <t>Visa Payable</t>
  </si>
  <si>
    <t>Total Accounts Payable</t>
  </si>
  <si>
    <t>LONG TERM LIABILITIES</t>
  </si>
  <si>
    <t>TOTAL LIABILITIES</t>
  </si>
  <si>
    <t>___________</t>
  </si>
  <si>
    <t>EQUITY</t>
  </si>
  <si>
    <t>Investments</t>
  </si>
  <si>
    <t>Gains on Investments</t>
  </si>
  <si>
    <t>Loss on Investments</t>
  </si>
  <si>
    <t>Total Gains/Losses</t>
  </si>
  <si>
    <t>Owners Equity</t>
  </si>
  <si>
    <t>Retained earnings</t>
  </si>
  <si>
    <t>Current Earnings</t>
  </si>
  <si>
    <t>TOTAL RETAINED EARNINGS</t>
  </si>
  <si>
    <t>TOTAL EQUITY</t>
  </si>
  <si>
    <t>LIABILITIES AND EQUITY</t>
  </si>
  <si>
    <t>date</t>
  </si>
  <si>
    <t>reference</t>
  </si>
  <si>
    <t>phone</t>
  </si>
  <si>
    <t>house</t>
  </si>
  <si>
    <t>gas</t>
  </si>
  <si>
    <t>other</t>
  </si>
  <si>
    <t>discription</t>
  </si>
  <si>
    <t>food</t>
  </si>
  <si>
    <t>misc</t>
  </si>
  <si>
    <t>REVENUE</t>
  </si>
  <si>
    <t>Misc Revenue</t>
  </si>
  <si>
    <t>Winnings</t>
  </si>
  <si>
    <t>Moneyback earned</t>
  </si>
  <si>
    <t>Fire Dept. Pension</t>
  </si>
  <si>
    <t>Taxable Interest</t>
  </si>
  <si>
    <t>Orrin's CCP</t>
  </si>
  <si>
    <t>OAS</t>
  </si>
  <si>
    <t>GST &amp; Tax Rebates</t>
  </si>
  <si>
    <t>Total  Revenue</t>
  </si>
  <si>
    <t>EXPENSE</t>
  </si>
  <si>
    <t>Miscellaneous</t>
  </si>
  <si>
    <t>Grooming</t>
  </si>
  <si>
    <t>Charity &amp; Gifts</t>
  </si>
  <si>
    <t>Cleaning/Maintenance</t>
  </si>
  <si>
    <t>Health expense</t>
  </si>
  <si>
    <t>Fees &amp; Licences</t>
  </si>
  <si>
    <t>Gas</t>
  </si>
  <si>
    <t>Vehicle Maintenance</t>
  </si>
  <si>
    <t>Beverages</t>
  </si>
  <si>
    <t>Groceries</t>
  </si>
  <si>
    <t>Clothing</t>
  </si>
  <si>
    <t>Accommodation</t>
  </si>
  <si>
    <t>Vehicle Insurance</t>
  </si>
  <si>
    <t>House Insurance</t>
  </si>
  <si>
    <t>Unexplained expense</t>
  </si>
  <si>
    <t>Transportation</t>
  </si>
  <si>
    <t>Entertainment</t>
  </si>
  <si>
    <t>TOTAL EXPENSE</t>
  </si>
  <si>
    <t>NET INCOME</t>
  </si>
  <si>
    <t>deposits</t>
  </si>
  <si>
    <t>cheques</t>
  </si>
  <si>
    <t>Balance</t>
  </si>
  <si>
    <t>trans</t>
  </si>
  <si>
    <t>us ex</t>
  </si>
  <si>
    <t>cash</t>
  </si>
  <si>
    <t xml:space="preserve">food </t>
  </si>
  <si>
    <t>u.s.</t>
  </si>
  <si>
    <t>canada</t>
  </si>
  <si>
    <t>Rubys cash</t>
  </si>
  <si>
    <t>Orrins cash</t>
  </si>
  <si>
    <t>total</t>
  </si>
  <si>
    <t>forward</t>
  </si>
  <si>
    <t>charity</t>
  </si>
  <si>
    <t>notes</t>
  </si>
  <si>
    <t>inc</t>
  </si>
  <si>
    <t>tax</t>
  </si>
  <si>
    <t>fire</t>
  </si>
  <si>
    <t>dept</t>
  </si>
  <si>
    <t>CPP</t>
  </si>
  <si>
    <t xml:space="preserve">Ruby's CPP </t>
  </si>
  <si>
    <t>tax free Ruby</t>
  </si>
  <si>
    <t>tax free Orrin</t>
  </si>
  <si>
    <t>visa</t>
  </si>
  <si>
    <t>lotto</t>
  </si>
  <si>
    <t>groom</t>
  </si>
  <si>
    <t>read</t>
  </si>
  <si>
    <t>per bank</t>
  </si>
  <si>
    <t>per ledger</t>
  </si>
  <si>
    <t>difference</t>
  </si>
  <si>
    <t>start balance</t>
  </si>
  <si>
    <t>current balance</t>
  </si>
  <si>
    <t>credit line</t>
  </si>
  <si>
    <t>reg int</t>
  </si>
  <si>
    <t>current bal</t>
  </si>
  <si>
    <t>diff</t>
  </si>
  <si>
    <t>GST</t>
  </si>
  <si>
    <t>totals</t>
  </si>
  <si>
    <t>balance</t>
  </si>
  <si>
    <t>ledger</t>
  </si>
  <si>
    <t>bank</t>
  </si>
  <si>
    <t xml:space="preserve">Ruby </t>
  </si>
  <si>
    <t>Non taxable interest</t>
  </si>
  <si>
    <t>VISA</t>
  </si>
  <si>
    <t>a/p</t>
  </si>
  <si>
    <t>savings loans</t>
  </si>
  <si>
    <t>worksheet for expenses</t>
  </si>
  <si>
    <t>opening balance</t>
  </si>
  <si>
    <t>bev</t>
  </si>
  <si>
    <t>Reading and lotto</t>
  </si>
  <si>
    <t>Electricity&amp; heat</t>
  </si>
  <si>
    <t>cl&amp; main</t>
  </si>
  <si>
    <t>health</t>
  </si>
  <si>
    <t>fees lic</t>
  </si>
  <si>
    <t>atv boat</t>
  </si>
  <si>
    <t>clothes</t>
  </si>
  <si>
    <t>accom</t>
  </si>
  <si>
    <t>vec ins</t>
  </si>
  <si>
    <t>unexpl</t>
  </si>
  <si>
    <t>read lotto</t>
  </si>
  <si>
    <t>entertain</t>
  </si>
  <si>
    <t>house ins</t>
  </si>
  <si>
    <t>gifts</t>
  </si>
  <si>
    <t>Total Long Term Liabilities</t>
  </si>
  <si>
    <t>moneyback</t>
  </si>
  <si>
    <t>winnings</t>
  </si>
  <si>
    <t>us</t>
  </si>
  <si>
    <t>ex</t>
  </si>
  <si>
    <t>Clothes</t>
  </si>
  <si>
    <t>clean</t>
  </si>
  <si>
    <t>main</t>
  </si>
  <si>
    <t>credit</t>
  </si>
  <si>
    <t>debit</t>
  </si>
  <si>
    <t>gen ledger</t>
  </si>
  <si>
    <t>misc rev</t>
  </si>
  <si>
    <t>lower right corner of save box, delete passwd by</t>
  </si>
  <si>
    <t>keyboard click ok and save</t>
  </si>
  <si>
    <t>state</t>
  </si>
  <si>
    <t>elec</t>
  </si>
  <si>
    <t>note must be done manually monthly</t>
  </si>
  <si>
    <t>to be</t>
  </si>
  <si>
    <t>accurate</t>
  </si>
  <si>
    <t>Sept</t>
  </si>
  <si>
    <t>Oct</t>
  </si>
  <si>
    <t>s/c</t>
  </si>
  <si>
    <t>propane</t>
  </si>
  <si>
    <t>internet</t>
  </si>
  <si>
    <t>tools</t>
  </si>
  <si>
    <t>Telephone and internet</t>
  </si>
  <si>
    <t>equip</t>
  </si>
  <si>
    <t>due</t>
  </si>
  <si>
    <t>earned</t>
  </si>
  <si>
    <t>prepaid</t>
  </si>
  <si>
    <t>*</t>
  </si>
  <si>
    <t>moneybk  rec</t>
  </si>
  <si>
    <t xml:space="preserve">Ruby's Cash </t>
  </si>
  <si>
    <t>vec rpair</t>
  </si>
  <si>
    <t>and</t>
  </si>
  <si>
    <t>post to</t>
  </si>
  <si>
    <t>boat</t>
  </si>
  <si>
    <t>n power</t>
  </si>
  <si>
    <t>furnishings</t>
  </si>
  <si>
    <t>savings loan</t>
  </si>
  <si>
    <t>to here</t>
  </si>
  <si>
    <t>jan</t>
  </si>
  <si>
    <t>total a p</t>
  </si>
  <si>
    <t>journal no</t>
  </si>
  <si>
    <t>amount</t>
  </si>
  <si>
    <t>ins</t>
  </si>
  <si>
    <t>u.s. ex</t>
  </si>
  <si>
    <t>prepd</t>
  </si>
  <si>
    <t>rebates</t>
  </si>
  <si>
    <t>aliant nl</t>
  </si>
  <si>
    <t>to make a password in excel  go to save as, tools</t>
  </si>
  <si>
    <t>Credit Line</t>
  </si>
  <si>
    <t>Prepaid expense</t>
  </si>
  <si>
    <t>ruby</t>
  </si>
  <si>
    <t>orrin</t>
  </si>
  <si>
    <t>start</t>
  </si>
  <si>
    <t>electric</t>
  </si>
  <si>
    <t>Ruby and Orrin Ivany  Balance Sheet</t>
  </si>
  <si>
    <t>Accounts Payable</t>
  </si>
  <si>
    <t>month</t>
  </si>
  <si>
    <t>virgin mobile</t>
  </si>
  <si>
    <t>balance sept 29 14</t>
  </si>
  <si>
    <t>exp</t>
  </si>
  <si>
    <t>v mob</t>
  </si>
  <si>
    <t>bal</t>
  </si>
  <si>
    <t>o  bill</t>
  </si>
  <si>
    <t>How To</t>
  </si>
  <si>
    <t>sazip as of 2015 01</t>
  </si>
  <si>
    <t>tel</t>
  </si>
  <si>
    <t xml:space="preserve">Ruby and Orrin Ivany  </t>
  </si>
  <si>
    <t>glasses</t>
  </si>
  <si>
    <t>doctors</t>
  </si>
  <si>
    <t>Depreciation</t>
  </si>
  <si>
    <t>Ruby's OAS</t>
  </si>
  <si>
    <t>Orrin's OAS</t>
  </si>
  <si>
    <t>Jan</t>
  </si>
  <si>
    <t>amt</t>
  </si>
  <si>
    <t>x</t>
  </si>
  <si>
    <t>note difference is there til balanced</t>
  </si>
  <si>
    <t>Deprec.</t>
  </si>
  <si>
    <t>Boat/Trailer/Motor</t>
  </si>
  <si>
    <t>GST Rec.</t>
  </si>
  <si>
    <t>mastercard</t>
  </si>
  <si>
    <t>manually at end of each month</t>
  </si>
  <si>
    <t>GA</t>
  </si>
  <si>
    <t>est US to CA</t>
  </si>
  <si>
    <t>MC</t>
  </si>
  <si>
    <t>BALANCE</t>
  </si>
  <si>
    <t>funds</t>
  </si>
  <si>
    <t>J1</t>
  </si>
  <si>
    <t>HM 1st 6 no's 1st 3 ltrs old homestead</t>
  </si>
  <si>
    <t>int</t>
  </si>
  <si>
    <t>Accounts Receivable</t>
  </si>
  <si>
    <t>WD  184aruskin</t>
  </si>
  <si>
    <t>US  Cash on hand</t>
  </si>
  <si>
    <t>tax free</t>
  </si>
  <si>
    <t>master</t>
  </si>
  <si>
    <t>crd cs bk</t>
  </si>
  <si>
    <t xml:space="preserve">visa </t>
  </si>
  <si>
    <t>cash bk</t>
  </si>
  <si>
    <t>due 0727</t>
  </si>
  <si>
    <t xml:space="preserve">net earning to </t>
  </si>
  <si>
    <t>retained earnings</t>
  </si>
  <si>
    <t>ret earn</t>
  </si>
  <si>
    <t>net earn</t>
  </si>
  <si>
    <t>JAN</t>
  </si>
  <si>
    <t>meals</t>
  </si>
  <si>
    <t>feb</t>
  </si>
  <si>
    <t xml:space="preserve">Income Tax paid </t>
  </si>
  <si>
    <t>meds</t>
  </si>
  <si>
    <t>JULY</t>
  </si>
  <si>
    <t>X</t>
  </si>
  <si>
    <t>Savings</t>
  </si>
  <si>
    <t>Savings Momentum Account</t>
  </si>
  <si>
    <t>car</t>
  </si>
  <si>
    <t>shovel</t>
  </si>
  <si>
    <t>pick hand.</t>
  </si>
  <si>
    <t>improvement</t>
  </si>
  <si>
    <t>dec31 18</t>
  </si>
  <si>
    <t>difference*</t>
  </si>
  <si>
    <t>FEB</t>
  </si>
  <si>
    <t>APRIL</t>
  </si>
  <si>
    <t>MAY</t>
  </si>
  <si>
    <t>JUNE</t>
  </si>
  <si>
    <t>R</t>
  </si>
  <si>
    <t>prev yr amt R.E.</t>
  </si>
  <si>
    <t>dep</t>
  </si>
  <si>
    <t>c tire</t>
  </si>
  <si>
    <t>MARCH</t>
  </si>
  <si>
    <t>xx</t>
  </si>
  <si>
    <t>taxes</t>
  </si>
  <si>
    <t>ap</t>
  </si>
  <si>
    <t>Taxes or bank charges</t>
  </si>
  <si>
    <t>may</t>
  </si>
  <si>
    <t>OCTOBER</t>
  </si>
  <si>
    <t>NOVEMBER</t>
  </si>
  <si>
    <t>SEPTEMBER</t>
  </si>
  <si>
    <t>AUGUST</t>
  </si>
  <si>
    <t>june</t>
  </si>
  <si>
    <t>bank charge</t>
  </si>
  <si>
    <t>adjust</t>
  </si>
  <si>
    <t>RV main</t>
  </si>
  <si>
    <t>RV, Boat, ATV,  maintenance</t>
  </si>
  <si>
    <t>mar</t>
  </si>
  <si>
    <t>apr</t>
  </si>
  <si>
    <t>july</t>
  </si>
  <si>
    <t>aug</t>
  </si>
  <si>
    <t>sept</t>
  </si>
  <si>
    <t>oct</t>
  </si>
  <si>
    <t>nov</t>
  </si>
  <si>
    <t>dec</t>
  </si>
  <si>
    <t xml:space="preserve"> </t>
  </si>
  <si>
    <t>US Exchange and service charge</t>
  </si>
  <si>
    <t>kents</t>
  </si>
  <si>
    <t>price</t>
  </si>
  <si>
    <t>equipment</t>
  </si>
  <si>
    <t>swivel chair</t>
  </si>
  <si>
    <t>music stand</t>
  </si>
  <si>
    <t>guitar</t>
  </si>
  <si>
    <t>weeder</t>
  </si>
  <si>
    <t>8 2018</t>
  </si>
  <si>
    <t>chain saw</t>
  </si>
  <si>
    <t>8 11 18</t>
  </si>
  <si>
    <t>drill saw</t>
  </si>
  <si>
    <t>table</t>
  </si>
  <si>
    <t>9 2018</t>
  </si>
  <si>
    <t xml:space="preserve"> maintain</t>
  </si>
  <si>
    <t>hotmail for RI</t>
  </si>
  <si>
    <t>security code</t>
  </si>
  <si>
    <t>cbc florence2014</t>
  </si>
  <si>
    <t>JANUARY</t>
  </si>
  <si>
    <t>FEBRUARY</t>
  </si>
  <si>
    <t>DECEMBER</t>
  </si>
  <si>
    <t>Orrin</t>
  </si>
  <si>
    <t>o</t>
  </si>
  <si>
    <t>J2</t>
  </si>
  <si>
    <t>j3</t>
  </si>
  <si>
    <t>j4</t>
  </si>
  <si>
    <t>J5</t>
  </si>
  <si>
    <t>see invest</t>
  </si>
  <si>
    <t>JUNE 2 GIC</t>
  </si>
  <si>
    <t>GIC JUNE2</t>
  </si>
  <si>
    <t>mutual fds</t>
  </si>
  <si>
    <t>gain/loss</t>
  </si>
  <si>
    <t>J6</t>
  </si>
  <si>
    <t>J7</t>
  </si>
  <si>
    <t>j8</t>
  </si>
  <si>
    <t>renae     27518-24-0   fw rd cu</t>
  </si>
  <si>
    <t>j9</t>
  </si>
  <si>
    <t>zipTho   o</t>
  </si>
  <si>
    <t>zipThono    r</t>
  </si>
  <si>
    <t>from 2020</t>
  </si>
  <si>
    <t>forward 2020</t>
  </si>
  <si>
    <t>2021 year medical expense</t>
  </si>
  <si>
    <t>gic</t>
  </si>
  <si>
    <t>m funds</t>
  </si>
  <si>
    <t>01 01</t>
  </si>
  <si>
    <t>1 6</t>
  </si>
  <si>
    <t>1 8</t>
  </si>
  <si>
    <t>H33717174</t>
  </si>
  <si>
    <t>1 5</t>
  </si>
  <si>
    <t>INS</t>
  </si>
  <si>
    <t>N Power</t>
  </si>
  <si>
    <t>avast</t>
  </si>
  <si>
    <t>ULTRAMAR</t>
  </si>
  <si>
    <t>1 7</t>
  </si>
  <si>
    <t>no frills</t>
  </si>
  <si>
    <t>sobeys</t>
  </si>
  <si>
    <t>1 4</t>
  </si>
  <si>
    <t>1 2</t>
  </si>
  <si>
    <t>mackeys</t>
  </si>
  <si>
    <t>1 11</t>
  </si>
  <si>
    <t>dwight</t>
  </si>
  <si>
    <t>H46390629</t>
  </si>
  <si>
    <t>tx free</t>
  </si>
  <si>
    <t xml:space="preserve">ins </t>
  </si>
  <si>
    <t>virgin mob</t>
  </si>
  <si>
    <t>1 15</t>
  </si>
  <si>
    <t>pension</t>
  </si>
  <si>
    <t>1 10</t>
  </si>
  <si>
    <t>kings cv</t>
  </si>
  <si>
    <t>1 14</t>
  </si>
  <si>
    <t>cat conv</t>
  </si>
  <si>
    <t>fees</t>
  </si>
  <si>
    <t>home</t>
  </si>
  <si>
    <t>attic stairs</t>
  </si>
  <si>
    <t>1 23</t>
  </si>
  <si>
    <t>pyes</t>
  </si>
  <si>
    <t>brakes car</t>
  </si>
  <si>
    <t>1 21</t>
  </si>
  <si>
    <t>1 19</t>
  </si>
  <si>
    <t>walmart</t>
  </si>
  <si>
    <t>paper</t>
  </si>
  <si>
    <t>aliant</t>
  </si>
  <si>
    <t>m card</t>
  </si>
  <si>
    <t>1 27</t>
  </si>
  <si>
    <t>1 31</t>
  </si>
  <si>
    <t>Pension</t>
  </si>
  <si>
    <t>holloways</t>
  </si>
  <si>
    <t>garbage bill ch17</t>
  </si>
  <si>
    <t>H59378388</t>
  </si>
  <si>
    <t>amazon</t>
  </si>
  <si>
    <t>2 4</t>
  </si>
  <si>
    <t>ultramar</t>
  </si>
  <si>
    <t>swyers</t>
  </si>
  <si>
    <t>2 2</t>
  </si>
  <si>
    <t>due 16th</t>
  </si>
  <si>
    <t>H86628899</t>
  </si>
  <si>
    <t>atm</t>
  </si>
  <si>
    <t>2 5</t>
  </si>
  <si>
    <t>esso</t>
  </si>
  <si>
    <t>$ store</t>
  </si>
  <si>
    <t>drops</t>
  </si>
  <si>
    <t>2 9</t>
  </si>
  <si>
    <t>2 10</t>
  </si>
  <si>
    <t>to tx free</t>
  </si>
  <si>
    <t>donrovin</t>
  </si>
  <si>
    <t>2 15</t>
  </si>
  <si>
    <t>31 12</t>
  </si>
  <si>
    <t>2 17</t>
  </si>
  <si>
    <t>Mackeys</t>
  </si>
  <si>
    <t>2 16</t>
  </si>
  <si>
    <t>tv</t>
  </si>
  <si>
    <t>2 6</t>
  </si>
  <si>
    <t>cat conven</t>
  </si>
  <si>
    <t>m fund</t>
  </si>
  <si>
    <t>9 30</t>
  </si>
  <si>
    <t>12 31</t>
  </si>
  <si>
    <t>gain loss</t>
  </si>
  <si>
    <t>2 25</t>
  </si>
  <si>
    <t>pharma</t>
  </si>
  <si>
    <t>aspirin</t>
  </si>
  <si>
    <t>2 24</t>
  </si>
  <si>
    <t>2 26</t>
  </si>
  <si>
    <t>bell</t>
  </si>
  <si>
    <t>2 27</t>
  </si>
  <si>
    <t>2 28</t>
  </si>
  <si>
    <t>fr p check</t>
  </si>
  <si>
    <t xml:space="preserve">since </t>
  </si>
  <si>
    <t>3 1</t>
  </si>
  <si>
    <t>H22971046</t>
  </si>
  <si>
    <t>S B VISA</t>
  </si>
  <si>
    <t>see mcard</t>
  </si>
  <si>
    <t>3 5</t>
  </si>
  <si>
    <t>H2247517</t>
  </si>
  <si>
    <t>N power rebate</t>
  </si>
  <si>
    <t>3 4</t>
  </si>
  <si>
    <t>mar billing</t>
  </si>
  <si>
    <t>3 6</t>
  </si>
  <si>
    <t>rebate</t>
  </si>
  <si>
    <t>3 2</t>
  </si>
  <si>
    <t>fd ld</t>
  </si>
  <si>
    <t>3 10</t>
  </si>
  <si>
    <t>3 15</t>
  </si>
  <si>
    <t>johnsons</t>
  </si>
  <si>
    <t>3 13</t>
  </si>
  <si>
    <t>H82196042</t>
  </si>
  <si>
    <t>3 20</t>
  </si>
  <si>
    <t>shoppers</t>
  </si>
  <si>
    <t>co op</t>
  </si>
  <si>
    <t>w mrt</t>
  </si>
  <si>
    <t>3 18</t>
  </si>
  <si>
    <t>beths</t>
  </si>
  <si>
    <t>3 17</t>
  </si>
  <si>
    <t>3 27</t>
  </si>
  <si>
    <t>2 23</t>
  </si>
  <si>
    <t>H50435930</t>
  </si>
  <si>
    <t>3 28</t>
  </si>
  <si>
    <t>M CARD</t>
  </si>
  <si>
    <t>3 29</t>
  </si>
  <si>
    <t>3 31</t>
  </si>
  <si>
    <t>Ruby</t>
  </si>
  <si>
    <t>3 25</t>
  </si>
  <si>
    <t>3 26</t>
  </si>
  <si>
    <t>H50437805</t>
  </si>
  <si>
    <t>BELL</t>
  </si>
  <si>
    <t>tax prep</t>
  </si>
  <si>
    <t>CRA</t>
  </si>
  <si>
    <t>3 30</t>
  </si>
  <si>
    <t>catalina</t>
  </si>
  <si>
    <t>a pay</t>
  </si>
  <si>
    <t>Dwight</t>
  </si>
  <si>
    <t>fr boyd</t>
  </si>
  <si>
    <t>cor bal</t>
  </si>
  <si>
    <t>4 1</t>
  </si>
  <si>
    <t>4 3</t>
  </si>
  <si>
    <t>clarence R Albright</t>
  </si>
  <si>
    <t>4 5</t>
  </si>
  <si>
    <t>gst</t>
  </si>
  <si>
    <t>4 4</t>
  </si>
  <si>
    <t>to savings</t>
  </si>
  <si>
    <t xml:space="preserve">H90355907   </t>
  </si>
  <si>
    <t>4 66</t>
  </si>
  <si>
    <t>for Tuskar</t>
  </si>
  <si>
    <t>tax refund</t>
  </si>
  <si>
    <t>4 6</t>
  </si>
  <si>
    <t>lodges</t>
  </si>
  <si>
    <t>ec for march</t>
  </si>
  <si>
    <t>c tire  pyes</t>
  </si>
  <si>
    <t>cash  GIC's</t>
  </si>
  <si>
    <t>gains</t>
  </si>
  <si>
    <t>losses</t>
  </si>
  <si>
    <t>4 8</t>
  </si>
  <si>
    <t>HO5565001</t>
  </si>
  <si>
    <t>Rev Canada</t>
  </si>
  <si>
    <t>4 7</t>
  </si>
  <si>
    <t>chinese res</t>
  </si>
  <si>
    <t>4 10</t>
  </si>
  <si>
    <t>to apr 10</t>
  </si>
  <si>
    <t>coastal</t>
  </si>
  <si>
    <t>atv repair</t>
  </si>
  <si>
    <t>4 12</t>
  </si>
  <si>
    <t>H23361422</t>
  </si>
  <si>
    <t>4 15</t>
  </si>
  <si>
    <t>4 16</t>
  </si>
  <si>
    <t>4 24</t>
  </si>
  <si>
    <t>4 19</t>
  </si>
  <si>
    <t>4 22</t>
  </si>
  <si>
    <t>pipers</t>
  </si>
  <si>
    <t>rte 230</t>
  </si>
  <si>
    <t>dominion</t>
  </si>
  <si>
    <t>4 28</t>
  </si>
  <si>
    <t>4 30</t>
  </si>
  <si>
    <t>4 27</t>
  </si>
  <si>
    <t>H93283360</t>
  </si>
  <si>
    <t>H79645538</t>
  </si>
  <si>
    <t xml:space="preserve">lotto </t>
  </si>
  <si>
    <t>apr bill</t>
  </si>
  <si>
    <t>5 1</t>
  </si>
  <si>
    <t>5 2</t>
  </si>
  <si>
    <t>atv</t>
  </si>
  <si>
    <t>5 4</t>
  </si>
  <si>
    <t>parts pl</t>
  </si>
  <si>
    <t>5 6</t>
  </si>
  <si>
    <t>wal mt</t>
  </si>
  <si>
    <t>5 8</t>
  </si>
  <si>
    <t>5 11</t>
  </si>
  <si>
    <t>5 9</t>
  </si>
  <si>
    <t>church</t>
  </si>
  <si>
    <t>dollarama</t>
  </si>
  <si>
    <t>reitmans</t>
  </si>
  <si>
    <t>air miles</t>
  </si>
  <si>
    <t>total loss/gains</t>
  </si>
  <si>
    <t>irv</t>
  </si>
  <si>
    <t>5 18</t>
  </si>
  <si>
    <t>5 14</t>
  </si>
  <si>
    <t>stove prt</t>
  </si>
  <si>
    <t>various</t>
  </si>
  <si>
    <t>all parts</t>
  </si>
  <si>
    <t>5 3</t>
  </si>
  <si>
    <t>5 21</t>
  </si>
  <si>
    <t>to 5 21</t>
  </si>
  <si>
    <t>H01128006</t>
  </si>
  <si>
    <t>5 5</t>
  </si>
  <si>
    <t>H01141650</t>
  </si>
  <si>
    <t>5 15</t>
  </si>
  <si>
    <t>5 22</t>
  </si>
  <si>
    <t>foodex</t>
  </si>
  <si>
    <t>5 25</t>
  </si>
  <si>
    <t>5 28</t>
  </si>
  <si>
    <t>5 31</t>
  </si>
  <si>
    <t>GIC</t>
  </si>
  <si>
    <t>5 29</t>
  </si>
  <si>
    <t>recycle</t>
  </si>
  <si>
    <t xml:space="preserve">5 30 </t>
  </si>
  <si>
    <t>m reg</t>
  </si>
  <si>
    <t>rv tags</t>
  </si>
  <si>
    <t>5 26</t>
  </si>
  <si>
    <t>H38244567</t>
  </si>
  <si>
    <t>Paper</t>
  </si>
  <si>
    <t>to date</t>
  </si>
  <si>
    <t>ec balance</t>
  </si>
  <si>
    <t>6 2</t>
  </si>
  <si>
    <t>6 4</t>
  </si>
  <si>
    <t>dunrovin</t>
  </si>
  <si>
    <t>6 1</t>
  </si>
  <si>
    <t>gr wood</t>
  </si>
  <si>
    <t>due jun 17</t>
  </si>
  <si>
    <t>march21 22</t>
  </si>
  <si>
    <t>6 5</t>
  </si>
  <si>
    <t>missed feb</t>
  </si>
  <si>
    <t>house ins come july2021  756.70</t>
  </si>
  <si>
    <t>savings</t>
  </si>
  <si>
    <t>6 6</t>
  </si>
  <si>
    <t>H67666560</t>
  </si>
  <si>
    <t>Johnsons</t>
  </si>
  <si>
    <t>69191 d j24</t>
  </si>
  <si>
    <t>6 11</t>
  </si>
  <si>
    <t>6 7</t>
  </si>
  <si>
    <t>6 10</t>
  </si>
  <si>
    <t>moose lic</t>
  </si>
  <si>
    <t>6 12</t>
  </si>
  <si>
    <t>6 15</t>
  </si>
  <si>
    <t>6 14</t>
  </si>
  <si>
    <t>H99303949</t>
  </si>
  <si>
    <t>6 16</t>
  </si>
  <si>
    <t>6 24</t>
  </si>
  <si>
    <t>H62206469</t>
  </si>
  <si>
    <t>6 29</t>
  </si>
  <si>
    <t>M Card</t>
  </si>
  <si>
    <t>6 28</t>
  </si>
  <si>
    <t>6 18</t>
  </si>
  <si>
    <t>6 21</t>
  </si>
  <si>
    <t>fr savings</t>
  </si>
  <si>
    <t>total gains and losses</t>
  </si>
  <si>
    <t>H62165723</t>
  </si>
  <si>
    <t>6 30</t>
  </si>
  <si>
    <t>timber</t>
  </si>
  <si>
    <t>rte230</t>
  </si>
  <si>
    <t>TOTAL funds</t>
  </si>
  <si>
    <t>selected</t>
  </si>
  <si>
    <t>income</t>
  </si>
  <si>
    <t>Balanced</t>
  </si>
  <si>
    <t>Growth</t>
  </si>
  <si>
    <t>fr cash</t>
  </si>
  <si>
    <t>GIC to cash</t>
  </si>
  <si>
    <t>7 2</t>
  </si>
  <si>
    <t>6 22</t>
  </si>
  <si>
    <t>7 10</t>
  </si>
  <si>
    <t>house ins 756.70   63.06 month</t>
  </si>
  <si>
    <t>7 5</t>
  </si>
  <si>
    <t>7 7</t>
  </si>
  <si>
    <t>due 20th</t>
  </si>
  <si>
    <t>H157815335</t>
  </si>
  <si>
    <t>7 6</t>
  </si>
  <si>
    <t>IRV</t>
  </si>
  <si>
    <t>7 8</t>
  </si>
  <si>
    <t>Pyes</t>
  </si>
  <si>
    <t>7  6</t>
  </si>
  <si>
    <t>7 9</t>
  </si>
  <si>
    <t>propeller</t>
  </si>
  <si>
    <t>fish rod</t>
  </si>
  <si>
    <t>rods</t>
  </si>
  <si>
    <t>7 1</t>
  </si>
  <si>
    <t xml:space="preserve"> 7 10</t>
  </si>
  <si>
    <t>7 14</t>
  </si>
  <si>
    <t>7 13</t>
  </si>
  <si>
    <t>Cash?</t>
  </si>
  <si>
    <t>7 19</t>
  </si>
  <si>
    <t>prepd ins</t>
  </si>
  <si>
    <t>adj c tire june</t>
  </si>
  <si>
    <t>vec repair</t>
  </si>
  <si>
    <t>7 16</t>
  </si>
  <si>
    <t>cat con</t>
  </si>
  <si>
    <t>7 20</t>
  </si>
  <si>
    <t>7 21</t>
  </si>
  <si>
    <t>H59559131</t>
  </si>
  <si>
    <t>from june</t>
  </si>
  <si>
    <t>EC</t>
  </si>
  <si>
    <t>h59584606</t>
  </si>
  <si>
    <t>7 15</t>
  </si>
  <si>
    <t xml:space="preserve"> 7 23</t>
  </si>
  <si>
    <t>w mart</t>
  </si>
  <si>
    <t>pills</t>
  </si>
  <si>
    <t>liq store</t>
  </si>
  <si>
    <t>7 27</t>
  </si>
  <si>
    <t xml:space="preserve"> 7 27</t>
  </si>
  <si>
    <t>optimum pts</t>
  </si>
  <si>
    <t>7 31</t>
  </si>
  <si>
    <t>prop ret</t>
  </si>
  <si>
    <t>rv</t>
  </si>
  <si>
    <t>8 2</t>
  </si>
  <si>
    <t>H12450028</t>
  </si>
  <si>
    <t>reader</t>
  </si>
  <si>
    <t>8 1</t>
  </si>
  <si>
    <t>Aliant</t>
  </si>
  <si>
    <t>H3698458</t>
  </si>
  <si>
    <t>8 8</t>
  </si>
  <si>
    <t>8 5</t>
  </si>
  <si>
    <t>8 6</t>
  </si>
  <si>
    <t>tai hong</t>
  </si>
  <si>
    <t>washer</t>
  </si>
  <si>
    <t>washer sell</t>
  </si>
  <si>
    <t>yd sale</t>
  </si>
  <si>
    <t>8 9</t>
  </si>
  <si>
    <t>8 15</t>
  </si>
  <si>
    <t>8 10</t>
  </si>
  <si>
    <t>8 13</t>
  </si>
  <si>
    <t>p rexton</t>
  </si>
  <si>
    <t>8 14</t>
  </si>
  <si>
    <t>kays</t>
  </si>
  <si>
    <t>H64774940</t>
  </si>
  <si>
    <t>castle</t>
  </si>
  <si>
    <t>8 18</t>
  </si>
  <si>
    <t>8 22</t>
  </si>
  <si>
    <t>8 26</t>
  </si>
  <si>
    <t>freshmt</t>
  </si>
  <si>
    <t>8 25</t>
  </si>
  <si>
    <t>8 27</t>
  </si>
  <si>
    <t>feds</t>
  </si>
  <si>
    <t>phara</t>
  </si>
  <si>
    <t>H22093956</t>
  </si>
  <si>
    <t>8 28</t>
  </si>
  <si>
    <t>adj oas july</t>
  </si>
  <si>
    <t>cormack</t>
  </si>
  <si>
    <t>from</t>
  </si>
  <si>
    <t>moved to</t>
  </si>
  <si>
    <t>invest</t>
  </si>
  <si>
    <t>on desktop</t>
  </si>
  <si>
    <t>file</t>
  </si>
  <si>
    <t>8 30</t>
  </si>
  <si>
    <t>8 31</t>
  </si>
  <si>
    <t>9 3</t>
  </si>
  <si>
    <t>9 4</t>
  </si>
  <si>
    <t>9 9</t>
  </si>
  <si>
    <t>H74439280</t>
  </si>
  <si>
    <t>9 5</t>
  </si>
  <si>
    <t>JOHNSONS</t>
  </si>
  <si>
    <t>N POWER</t>
  </si>
  <si>
    <t>9 8</t>
  </si>
  <si>
    <t>Esso</t>
  </si>
  <si>
    <t>9 1</t>
  </si>
  <si>
    <t>adj 109.08</t>
  </si>
  <si>
    <t>fr aug</t>
  </si>
  <si>
    <t>9 15</t>
  </si>
  <si>
    <t>irving 8 25</t>
  </si>
  <si>
    <t>cat</t>
  </si>
  <si>
    <t>9 16</t>
  </si>
  <si>
    <t>9 17</t>
  </si>
  <si>
    <t>n atlantic</t>
  </si>
  <si>
    <t>9 18</t>
  </si>
  <si>
    <t>H14093947</t>
  </si>
  <si>
    <t>Visa</t>
  </si>
  <si>
    <t>aug ins</t>
  </si>
  <si>
    <t>sep ins</t>
  </si>
  <si>
    <t>august</t>
  </si>
  <si>
    <t>in aug</t>
  </si>
  <si>
    <t>9 21</t>
  </si>
  <si>
    <t>cormac</t>
  </si>
  <si>
    <t>to 9 30</t>
  </si>
  <si>
    <t>9 28</t>
  </si>
  <si>
    <t>9 26</t>
  </si>
  <si>
    <t>9 25</t>
  </si>
  <si>
    <t>mot reg</t>
  </si>
  <si>
    <t>car lic</t>
  </si>
  <si>
    <t>9 24</t>
  </si>
  <si>
    <t>montys</t>
  </si>
  <si>
    <t>a miles</t>
  </si>
  <si>
    <t>10 6</t>
  </si>
  <si>
    <t>10 8</t>
  </si>
  <si>
    <t>10 9</t>
  </si>
  <si>
    <t>home h</t>
  </si>
  <si>
    <t>10 5</t>
  </si>
  <si>
    <t>10 1</t>
  </si>
  <si>
    <t>10 2</t>
  </si>
  <si>
    <t>due 19th</t>
  </si>
  <si>
    <t>10 13</t>
  </si>
  <si>
    <t>midway</t>
  </si>
  <si>
    <t>H27038921</t>
  </si>
  <si>
    <t>N power</t>
  </si>
  <si>
    <t>10 14</t>
  </si>
  <si>
    <t>to oct14</t>
  </si>
  <si>
    <t>prime</t>
  </si>
  <si>
    <t>10 16</t>
  </si>
  <si>
    <t>10 20</t>
  </si>
  <si>
    <t>for sept prime</t>
  </si>
  <si>
    <t>H53072049</t>
  </si>
  <si>
    <t>H53062487</t>
  </si>
  <si>
    <t>10 15</t>
  </si>
  <si>
    <t>10 18</t>
  </si>
  <si>
    <t>10 21</t>
  </si>
  <si>
    <t>josie</t>
  </si>
  <si>
    <t>10 27</t>
  </si>
  <si>
    <t>10 28</t>
  </si>
  <si>
    <t>cabot</t>
  </si>
  <si>
    <t>10 29</t>
  </si>
  <si>
    <t>H93521391</t>
  </si>
  <si>
    <t>10 30</t>
  </si>
  <si>
    <t>wal m</t>
  </si>
  <si>
    <t>11 3</t>
  </si>
  <si>
    <t>visa cash bk</t>
  </si>
  <si>
    <t>11 5</t>
  </si>
  <si>
    <t>11 10</t>
  </si>
  <si>
    <t>11 4</t>
  </si>
  <si>
    <t>bartletts</t>
  </si>
  <si>
    <t>11 6</t>
  </si>
  <si>
    <t>11 9</t>
  </si>
  <si>
    <t>H45472887</t>
  </si>
  <si>
    <t>adj co op oct8</t>
  </si>
  <si>
    <t>due 11 24</t>
  </si>
  <si>
    <t>11 13</t>
  </si>
  <si>
    <t>14 11</t>
  </si>
  <si>
    <t>11 14</t>
  </si>
  <si>
    <t>11 17</t>
  </si>
  <si>
    <t>11 18</t>
  </si>
  <si>
    <t>H85850624</t>
  </si>
  <si>
    <t>PYES</t>
  </si>
  <si>
    <t>V Mob</t>
  </si>
  <si>
    <t>11 15</t>
  </si>
  <si>
    <t>11 12</t>
  </si>
  <si>
    <t>11 22</t>
  </si>
  <si>
    <t>atm clar</t>
  </si>
  <si>
    <t>11 27</t>
  </si>
  <si>
    <t>11 30</t>
  </si>
  <si>
    <t>11 25</t>
  </si>
  <si>
    <t>11 26</t>
  </si>
  <si>
    <t>sobey</t>
  </si>
  <si>
    <t>chair</t>
  </si>
  <si>
    <t>fr oct</t>
  </si>
  <si>
    <t>phara ch</t>
  </si>
  <si>
    <t>11 20</t>
  </si>
  <si>
    <t>britbox</t>
  </si>
  <si>
    <t>cash back</t>
  </si>
  <si>
    <t>cash bk pd</t>
  </si>
  <si>
    <t>12 2</t>
  </si>
  <si>
    <t>H52721863</t>
  </si>
  <si>
    <t>H52753536</t>
  </si>
  <si>
    <t>mc 20533</t>
  </si>
  <si>
    <t>record difference bal sheet</t>
  </si>
  <si>
    <t>as of Dec 31, 2021</t>
  </si>
  <si>
    <t>Income as of Dec. 31, 2021</t>
  </si>
  <si>
    <t>radio</t>
  </si>
  <si>
    <t>home hard</t>
  </si>
  <si>
    <t>12 10</t>
  </si>
  <si>
    <t>12 5</t>
  </si>
  <si>
    <t>12 3</t>
  </si>
  <si>
    <t>vec repr</t>
  </si>
  <si>
    <t>parts bon</t>
  </si>
  <si>
    <t>vec rpr</t>
  </si>
  <si>
    <t>12 12</t>
  </si>
  <si>
    <t>12 8</t>
  </si>
  <si>
    <t>mid w</t>
  </si>
  <si>
    <t>H06420028</t>
  </si>
  <si>
    <t>12 14</t>
  </si>
  <si>
    <t>12 13</t>
  </si>
  <si>
    <t>12 21</t>
  </si>
  <si>
    <t>clar atm</t>
  </si>
  <si>
    <t>12 20</t>
  </si>
  <si>
    <t>taylors</t>
  </si>
  <si>
    <t>12 16</t>
  </si>
  <si>
    <t>n atlan</t>
  </si>
  <si>
    <t>H06427707</t>
  </si>
  <si>
    <t>air</t>
  </si>
  <si>
    <t>miles</t>
  </si>
  <si>
    <t>12 6</t>
  </si>
  <si>
    <t>12 15</t>
  </si>
  <si>
    <t>12 23</t>
  </si>
  <si>
    <t>12 24</t>
  </si>
  <si>
    <t>H49376528</t>
  </si>
  <si>
    <t>12 30</t>
  </si>
  <si>
    <t>brit box</t>
  </si>
  <si>
    <t>enter</t>
  </si>
  <si>
    <t>12 29</t>
  </si>
  <si>
    <t>gr wd</t>
  </si>
  <si>
    <t>plywd attic</t>
  </si>
  <si>
    <t>Princeton House and land</t>
  </si>
  <si>
    <t>trans expense</t>
  </si>
  <si>
    <t>improve</t>
  </si>
  <si>
    <t>?</t>
  </si>
  <si>
    <t>drugs  orrin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</si>
</sst>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9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9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theme="4" tint="0.39997558519241921"/>
      <name val="Calibri"/>
      <family val="2"/>
      <scheme val="minor"/>
    </font>
    <font>
      <sz val="10"/>
      <color rgb="FFC00000"/>
      <name val="Calibri"/>
      <family val="2"/>
      <scheme val="minor"/>
    </font>
    <font>
      <sz val="9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theme="7" tint="-0.499984740745262"/>
      <name val="Calibri"/>
      <family val="2"/>
      <scheme val="minor"/>
    </font>
    <font>
      <sz val="9"/>
      <color theme="8" tint="-0.499984740745262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7" tint="-0.249977111117893"/>
      <name val="Calibri"/>
      <family val="2"/>
      <scheme val="minor"/>
    </font>
    <font>
      <sz val="9"/>
      <color rgb="FF92D050"/>
      <name val="Calibri"/>
      <family val="2"/>
      <scheme val="minor"/>
    </font>
    <font>
      <sz val="9"/>
      <color rgb="FF00B0F0"/>
      <name val="Calibri"/>
      <family val="2"/>
      <scheme val="minor"/>
    </font>
    <font>
      <sz val="9"/>
      <color rgb="FF002060"/>
      <name val="Calibri"/>
      <family val="2"/>
      <scheme val="minor"/>
    </font>
    <font>
      <sz val="9"/>
      <color theme="7"/>
      <name val="Calibri"/>
      <family val="2"/>
      <scheme val="minor"/>
    </font>
    <font>
      <sz val="9"/>
      <color theme="3" tint="0.39997558519241921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theme="5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0"/>
      <color theme="6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rgb="FF00B050"/>
      <name val="Calibri"/>
      <family val="2"/>
      <scheme val="minor"/>
    </font>
    <font>
      <u/>
      <sz val="9"/>
      <color theme="1"/>
      <name val="Calibri"/>
      <family val="2"/>
      <scheme val="minor"/>
    </font>
    <font>
      <u/>
      <sz val="11"/>
      <color rgb="FF00B05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theme="8" tint="-0.24997711111789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92D050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9"/>
      <color rgb="FF0070C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5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6" fontId="0" fillId="0" borderId="0" xfId="0" applyNumberFormat="1"/>
    <xf numFmtId="0" fontId="1" fillId="0" borderId="0" xfId="0" applyFont="1"/>
    <xf numFmtId="0" fontId="3" fillId="0" borderId="0" xfId="0" applyFont="1"/>
    <xf numFmtId="0" fontId="0" fillId="3" borderId="0" xfId="0" applyFill="1"/>
    <xf numFmtId="164" fontId="0" fillId="0" borderId="0" xfId="0" applyNumberFormat="1"/>
    <xf numFmtId="2" fontId="1" fillId="0" borderId="0" xfId="0" applyNumberFormat="1" applyFont="1"/>
    <xf numFmtId="4" fontId="2" fillId="0" borderId="0" xfId="0" applyNumberFormat="1" applyFont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3" borderId="0" xfId="0" applyNumberFormat="1" applyFill="1"/>
    <xf numFmtId="0" fontId="18" fillId="0" borderId="0" xfId="0" applyFont="1"/>
    <xf numFmtId="9" fontId="0" fillId="0" borderId="0" xfId="0" applyNumberFormat="1"/>
    <xf numFmtId="2" fontId="0" fillId="4" borderId="0" xfId="0" applyNumberFormat="1" applyFill="1"/>
    <xf numFmtId="0" fontId="1" fillId="4" borderId="0" xfId="0" applyFont="1" applyFill="1"/>
    <xf numFmtId="4" fontId="0" fillId="0" borderId="0" xfId="0" applyNumberFormat="1"/>
    <xf numFmtId="17" fontId="0" fillId="0" borderId="0" xfId="0" applyNumberFormat="1"/>
    <xf numFmtId="2" fontId="1" fillId="4" borderId="0" xfId="0" applyNumberFormat="1" applyFont="1" applyFill="1"/>
    <xf numFmtId="0" fontId="3" fillId="2" borderId="0" xfId="0" applyFont="1" applyFill="1"/>
    <xf numFmtId="16" fontId="1" fillId="0" borderId="0" xfId="0" applyNumberFormat="1" applyFont="1"/>
    <xf numFmtId="0" fontId="1" fillId="6" borderId="0" xfId="0" applyFont="1" applyFill="1"/>
    <xf numFmtId="16" fontId="40" fillId="0" borderId="0" xfId="0" applyNumberFormat="1" applyFont="1"/>
    <xf numFmtId="0" fontId="1" fillId="7" borderId="0" xfId="0" applyFont="1" applyFill="1"/>
    <xf numFmtId="0" fontId="1" fillId="0" borderId="0" xfId="0" applyFont="1" applyFill="1"/>
    <xf numFmtId="0" fontId="19" fillId="0" borderId="0" xfId="0" applyFont="1" applyFill="1"/>
    <xf numFmtId="0" fontId="25" fillId="0" borderId="0" xfId="0" applyFont="1" applyFill="1"/>
    <xf numFmtId="16" fontId="1" fillId="0" borderId="0" xfId="0" applyNumberFormat="1" applyFont="1" applyFill="1"/>
    <xf numFmtId="0" fontId="41" fillId="0" borderId="0" xfId="0" applyFont="1" applyFill="1"/>
    <xf numFmtId="2" fontId="19" fillId="0" borderId="0" xfId="0" applyNumberFormat="1" applyFont="1" applyFill="1"/>
    <xf numFmtId="0" fontId="43" fillId="0" borderId="0" xfId="0" applyFont="1" applyFill="1"/>
    <xf numFmtId="2" fontId="1" fillId="0" borderId="0" xfId="0" applyNumberFormat="1" applyFont="1" applyFill="1"/>
    <xf numFmtId="2" fontId="25" fillId="0" borderId="0" xfId="0" applyNumberFormat="1" applyFont="1" applyFill="1"/>
    <xf numFmtId="0" fontId="57" fillId="0" borderId="0" xfId="0" applyFont="1" applyFill="1"/>
    <xf numFmtId="2" fontId="43" fillId="0" borderId="0" xfId="0" applyNumberFormat="1" applyFont="1" applyFill="1"/>
    <xf numFmtId="2" fontId="30" fillId="0" borderId="0" xfId="0" applyNumberFormat="1" applyFont="1" applyFill="1"/>
    <xf numFmtId="2" fontId="39" fillId="0" borderId="0" xfId="0" applyNumberFormat="1" applyFont="1" applyFill="1"/>
    <xf numFmtId="2" fontId="40" fillId="0" borderId="0" xfId="0" applyNumberFormat="1" applyFont="1" applyFill="1"/>
    <xf numFmtId="0" fontId="30" fillId="0" borderId="0" xfId="0" applyFont="1" applyFill="1"/>
    <xf numFmtId="0" fontId="42" fillId="0" borderId="0" xfId="0" applyFont="1" applyFill="1"/>
    <xf numFmtId="0" fontId="40" fillId="0" borderId="0" xfId="0" applyFont="1" applyFill="1"/>
    <xf numFmtId="17" fontId="1" fillId="0" borderId="0" xfId="0" applyNumberFormat="1" applyFont="1" applyFill="1"/>
    <xf numFmtId="0" fontId="45" fillId="0" borderId="0" xfId="0" applyFont="1" applyFill="1"/>
    <xf numFmtId="0" fontId="46" fillId="0" borderId="0" xfId="0" applyFont="1" applyFill="1"/>
    <xf numFmtId="2" fontId="45" fillId="0" borderId="0" xfId="0" applyNumberFormat="1" applyFont="1" applyFill="1"/>
    <xf numFmtId="0" fontId="0" fillId="0" borderId="0" xfId="0" applyFill="1"/>
    <xf numFmtId="0" fontId="49" fillId="0" borderId="0" xfId="0" applyFont="1" applyFill="1"/>
    <xf numFmtId="2" fontId="41" fillId="0" borderId="0" xfId="0" applyNumberFormat="1" applyFont="1" applyFill="1"/>
    <xf numFmtId="2" fontId="32" fillId="0" borderId="0" xfId="0" applyNumberFormat="1" applyFont="1" applyFill="1"/>
    <xf numFmtId="0" fontId="39" fillId="0" borderId="0" xfId="0" applyFont="1" applyFill="1"/>
    <xf numFmtId="2" fontId="0" fillId="0" borderId="0" xfId="0" applyNumberFormat="1" applyFill="1"/>
    <xf numFmtId="164" fontId="35" fillId="0" borderId="0" xfId="0" applyNumberFormat="1" applyFont="1" applyFill="1"/>
    <xf numFmtId="164" fontId="4" fillId="0" borderId="0" xfId="0" applyNumberFormat="1" applyFont="1" applyFill="1"/>
    <xf numFmtId="164" fontId="19" fillId="0" borderId="0" xfId="0" applyNumberFormat="1" applyFont="1" applyFill="1"/>
    <xf numFmtId="164" fontId="20" fillId="0" borderId="0" xfId="0" applyNumberFormat="1" applyFont="1" applyFill="1"/>
    <xf numFmtId="164" fontId="28" fillId="0" borderId="0" xfId="0" applyNumberFormat="1" applyFont="1" applyFill="1"/>
    <xf numFmtId="164" fontId="0" fillId="0" borderId="0" xfId="0" applyNumberFormat="1" applyFill="1"/>
    <xf numFmtId="16" fontId="0" fillId="0" borderId="0" xfId="0" applyNumberFormat="1" applyFill="1"/>
    <xf numFmtId="164" fontId="6" fillId="0" borderId="0" xfId="0" applyNumberFormat="1" applyFont="1" applyFill="1"/>
    <xf numFmtId="164" fontId="29" fillId="0" borderId="0" xfId="0" applyNumberFormat="1" applyFont="1" applyFill="1"/>
    <xf numFmtId="0" fontId="16" fillId="0" borderId="0" xfId="0" applyFont="1" applyFill="1"/>
    <xf numFmtId="0" fontId="22" fillId="0" borderId="0" xfId="0" applyFont="1" applyFill="1"/>
    <xf numFmtId="164" fontId="17" fillId="0" borderId="0" xfId="0" applyNumberFormat="1" applyFont="1" applyFill="1"/>
    <xf numFmtId="164" fontId="37" fillId="0" borderId="0" xfId="0" applyNumberFormat="1" applyFont="1" applyFill="1"/>
    <xf numFmtId="164" fontId="62" fillId="0" borderId="0" xfId="0" applyNumberFormat="1" applyFont="1" applyFill="1"/>
    <xf numFmtId="164" fontId="21" fillId="0" borderId="0" xfId="0" applyNumberFormat="1" applyFont="1" applyFill="1"/>
    <xf numFmtId="164" fontId="24" fillId="0" borderId="0" xfId="0" applyNumberFormat="1" applyFont="1" applyFill="1"/>
    <xf numFmtId="0" fontId="26" fillId="0" borderId="0" xfId="0" applyFont="1" applyFill="1"/>
    <xf numFmtId="2" fontId="26" fillId="0" borderId="0" xfId="0" applyNumberFormat="1" applyFont="1" applyFill="1"/>
    <xf numFmtId="0" fontId="7" fillId="0" borderId="0" xfId="0" applyFont="1" applyFill="1"/>
    <xf numFmtId="2" fontId="7" fillId="0" borderId="0" xfId="0" applyNumberFormat="1" applyFont="1" applyFill="1"/>
    <xf numFmtId="0" fontId="3" fillId="0" borderId="0" xfId="0" applyFont="1" applyFill="1"/>
    <xf numFmtId="164" fontId="1" fillId="0" borderId="0" xfId="0" applyNumberFormat="1" applyFont="1" applyFill="1"/>
    <xf numFmtId="164" fontId="63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164" fontId="10" fillId="0" borderId="0" xfId="0" applyNumberFormat="1" applyFont="1" applyFill="1"/>
    <xf numFmtId="0" fontId="11" fillId="0" borderId="0" xfId="0" applyFont="1" applyFill="1"/>
    <xf numFmtId="164" fontId="15" fillId="0" borderId="0" xfId="0" applyNumberFormat="1" applyFont="1" applyFill="1"/>
    <xf numFmtId="0" fontId="33" fillId="0" borderId="0" xfId="0" applyFont="1" applyFill="1"/>
    <xf numFmtId="2" fontId="20" fillId="0" borderId="0" xfId="0" applyNumberFormat="1" applyFont="1" applyFill="1"/>
    <xf numFmtId="2" fontId="6" fillId="0" borderId="0" xfId="0" applyNumberFormat="1" applyFont="1" applyFill="1"/>
    <xf numFmtId="2" fontId="4" fillId="0" borderId="0" xfId="0" applyNumberFormat="1" applyFont="1" applyFill="1"/>
    <xf numFmtId="2" fontId="24" fillId="0" borderId="0" xfId="0" applyNumberFormat="1" applyFont="1" applyFill="1"/>
    <xf numFmtId="0" fontId="14" fillId="0" borderId="0" xfId="0" applyFont="1" applyFill="1"/>
    <xf numFmtId="2" fontId="8" fillId="0" borderId="0" xfId="0" applyNumberFormat="1" applyFont="1" applyFill="1"/>
    <xf numFmtId="2" fontId="17" fillId="0" borderId="0" xfId="0" applyNumberFormat="1" applyFont="1" applyFill="1"/>
    <xf numFmtId="2" fontId="3" fillId="0" borderId="0" xfId="0" applyNumberFormat="1" applyFont="1" applyFill="1"/>
    <xf numFmtId="2" fontId="34" fillId="0" borderId="0" xfId="0" applyNumberFormat="1" applyFont="1" applyFill="1"/>
    <xf numFmtId="2" fontId="13" fillId="0" borderId="0" xfId="0" applyNumberFormat="1" applyFont="1" applyFill="1"/>
    <xf numFmtId="2" fontId="35" fillId="0" borderId="0" xfId="0" applyNumberFormat="1" applyFont="1" applyFill="1"/>
    <xf numFmtId="2" fontId="60" fillId="0" borderId="0" xfId="0" applyNumberFormat="1" applyFont="1" applyFill="1"/>
    <xf numFmtId="164" fontId="60" fillId="0" borderId="0" xfId="0" applyNumberFormat="1" applyFont="1" applyFill="1"/>
    <xf numFmtId="16" fontId="55" fillId="0" borderId="0" xfId="0" applyNumberFormat="1" applyFont="1" applyFill="1"/>
    <xf numFmtId="0" fontId="55" fillId="0" borderId="0" xfId="0" applyFont="1" applyFill="1"/>
    <xf numFmtId="164" fontId="54" fillId="0" borderId="0" xfId="0" applyNumberFormat="1" applyFont="1" applyFill="1"/>
    <xf numFmtId="2" fontId="54" fillId="0" borderId="0" xfId="0" applyNumberFormat="1" applyFont="1" applyFill="1"/>
    <xf numFmtId="164" fontId="6" fillId="0" borderId="0" xfId="0" quotePrefix="1" applyNumberFormat="1" applyFont="1" applyFill="1"/>
    <xf numFmtId="0" fontId="0" fillId="0" borderId="0" xfId="0" applyFont="1" applyFill="1"/>
    <xf numFmtId="2" fontId="0" fillId="0" borderId="0" xfId="0" applyNumberFormat="1" applyFont="1" applyFill="1"/>
    <xf numFmtId="0" fontId="61" fillId="0" borderId="0" xfId="0" applyFont="1" applyFill="1"/>
    <xf numFmtId="0" fontId="5" fillId="0" borderId="0" xfId="0" applyFont="1" applyFill="1"/>
    <xf numFmtId="2" fontId="16" fillId="0" borderId="0" xfId="0" applyNumberFormat="1" applyFont="1" applyFill="1"/>
    <xf numFmtId="0" fontId="31" fillId="0" borderId="0" xfId="0" applyFont="1" applyFill="1"/>
    <xf numFmtId="0" fontId="65" fillId="0" borderId="0" xfId="0" applyFont="1" applyFill="1"/>
    <xf numFmtId="2" fontId="65" fillId="0" borderId="0" xfId="0" applyNumberFormat="1" applyFont="1" applyFill="1"/>
    <xf numFmtId="0" fontId="13" fillId="0" borderId="0" xfId="0" applyFont="1" applyFill="1"/>
    <xf numFmtId="2" fontId="22" fillId="0" borderId="0" xfId="0" applyNumberFormat="1" applyFont="1" applyFill="1"/>
    <xf numFmtId="0" fontId="12" fillId="0" borderId="0" xfId="0" applyFont="1" applyFill="1"/>
    <xf numFmtId="0" fontId="23" fillId="0" borderId="0" xfId="0" applyFont="1" applyFill="1"/>
    <xf numFmtId="2" fontId="56" fillId="0" borderId="0" xfId="0" applyNumberFormat="1" applyFont="1" applyFill="1"/>
    <xf numFmtId="2" fontId="23" fillId="0" borderId="0" xfId="0" applyNumberFormat="1" applyFont="1" applyFill="1"/>
    <xf numFmtId="0" fontId="66" fillId="0" borderId="0" xfId="0" applyFont="1" applyFill="1"/>
    <xf numFmtId="0" fontId="27" fillId="0" borderId="0" xfId="0" applyFont="1" applyFill="1"/>
    <xf numFmtId="0" fontId="67" fillId="0" borderId="0" xfId="0" applyFont="1" applyFill="1"/>
    <xf numFmtId="2" fontId="67" fillId="0" borderId="0" xfId="0" applyNumberFormat="1" applyFont="1" applyFill="1"/>
    <xf numFmtId="0" fontId="68" fillId="0" borderId="0" xfId="0" applyFont="1" applyFill="1"/>
    <xf numFmtId="2" fontId="68" fillId="0" borderId="0" xfId="0" applyNumberFormat="1" applyFont="1" applyFill="1"/>
    <xf numFmtId="17" fontId="69" fillId="0" borderId="0" xfId="0" applyNumberFormat="1" applyFont="1" applyFill="1"/>
    <xf numFmtId="2" fontId="69" fillId="0" borderId="0" xfId="0" applyNumberFormat="1" applyFont="1" applyFill="1"/>
    <xf numFmtId="0" fontId="69" fillId="0" borderId="0" xfId="0" applyFont="1" applyFill="1"/>
    <xf numFmtId="2" fontId="61" fillId="0" borderId="0" xfId="0" applyNumberFormat="1" applyFont="1" applyFill="1"/>
    <xf numFmtId="0" fontId="70" fillId="0" borderId="0" xfId="0" applyFont="1" applyFill="1"/>
    <xf numFmtId="0" fontId="71" fillId="0" borderId="0" xfId="0" applyFont="1" applyFill="1"/>
    <xf numFmtId="0" fontId="72" fillId="0" borderId="0" xfId="0" applyFont="1" applyFill="1"/>
    <xf numFmtId="0" fontId="73" fillId="0" borderId="0" xfId="0" applyFont="1" applyFill="1"/>
    <xf numFmtId="0" fontId="18" fillId="0" borderId="0" xfId="0" applyFont="1" applyFill="1"/>
    <xf numFmtId="0" fontId="2" fillId="0" borderId="0" xfId="0" applyFont="1" applyFill="1"/>
    <xf numFmtId="2" fontId="2" fillId="0" borderId="0" xfId="0" applyNumberFormat="1" applyFont="1" applyFill="1"/>
    <xf numFmtId="0" fontId="36" fillId="0" borderId="0" xfId="0" applyFont="1" applyFill="1"/>
    <xf numFmtId="0" fontId="52" fillId="0" borderId="0" xfId="0" applyFont="1" applyFill="1"/>
    <xf numFmtId="0" fontId="64" fillId="0" borderId="0" xfId="0" applyFont="1" applyFill="1"/>
    <xf numFmtId="0" fontId="4" fillId="0" borderId="0" xfId="0" applyFont="1" applyFill="1"/>
    <xf numFmtId="16" fontId="3" fillId="0" borderId="0" xfId="0" applyNumberFormat="1" applyFont="1" applyFill="1"/>
    <xf numFmtId="17" fontId="3" fillId="0" borderId="0" xfId="0" applyNumberFormat="1" applyFont="1" applyFill="1"/>
    <xf numFmtId="2" fontId="55" fillId="0" borderId="0" xfId="0" applyNumberFormat="1" applyFont="1" applyFill="1"/>
    <xf numFmtId="0" fontId="74" fillId="0" borderId="0" xfId="0" applyFont="1" applyFill="1"/>
    <xf numFmtId="0" fontId="75" fillId="0" borderId="0" xfId="0" applyFont="1" applyFill="1"/>
    <xf numFmtId="16" fontId="13" fillId="0" borderId="0" xfId="0" applyNumberFormat="1" applyFont="1" applyFill="1"/>
    <xf numFmtId="0" fontId="76" fillId="0" borderId="0" xfId="0" applyFont="1" applyFill="1"/>
    <xf numFmtId="16" fontId="68" fillId="0" borderId="0" xfId="0" applyNumberFormat="1" applyFont="1" applyFill="1"/>
    <xf numFmtId="0" fontId="77" fillId="0" borderId="0" xfId="0" applyFont="1" applyFill="1"/>
    <xf numFmtId="2" fontId="77" fillId="0" borderId="0" xfId="0" applyNumberFormat="1" applyFont="1" applyFill="1"/>
    <xf numFmtId="16" fontId="8" fillId="0" borderId="0" xfId="0" applyNumberFormat="1" applyFont="1" applyFill="1"/>
    <xf numFmtId="0" fontId="0" fillId="8" borderId="0" xfId="0" applyFill="1"/>
    <xf numFmtId="2" fontId="0" fillId="8" borderId="0" xfId="0" applyNumberFormat="1" applyFill="1"/>
    <xf numFmtId="2" fontId="16" fillId="8" borderId="0" xfId="0" applyNumberFormat="1" applyFont="1" applyFill="1"/>
    <xf numFmtId="0" fontId="2" fillId="8" borderId="0" xfId="0" applyFont="1" applyFill="1"/>
    <xf numFmtId="2" fontId="2" fillId="8" borderId="0" xfId="0" applyNumberFormat="1" applyFont="1" applyFill="1"/>
    <xf numFmtId="0" fontId="7" fillId="8" borderId="0" xfId="0" applyFont="1" applyFill="1"/>
    <xf numFmtId="0" fontId="55" fillId="8" borderId="0" xfId="0" applyFont="1" applyFill="1"/>
    <xf numFmtId="2" fontId="55" fillId="8" borderId="0" xfId="0" applyNumberFormat="1" applyFont="1" applyFill="1"/>
    <xf numFmtId="0" fontId="74" fillId="8" borderId="0" xfId="0" applyFont="1" applyFill="1"/>
    <xf numFmtId="0" fontId="3" fillId="8" borderId="0" xfId="0" applyFont="1" applyFill="1"/>
    <xf numFmtId="2" fontId="3" fillId="8" borderId="0" xfId="0" applyNumberFormat="1" applyFont="1" applyFill="1"/>
    <xf numFmtId="2" fontId="36" fillId="8" borderId="0" xfId="0" applyNumberFormat="1" applyFont="1" applyFill="1"/>
    <xf numFmtId="0" fontId="36" fillId="8" borderId="0" xfId="0" applyFont="1" applyFill="1"/>
    <xf numFmtId="2" fontId="0" fillId="9" borderId="0" xfId="0" applyNumberFormat="1" applyFill="1"/>
    <xf numFmtId="2" fontId="6" fillId="9" borderId="0" xfId="0" applyNumberFormat="1" applyFont="1" applyFill="1"/>
    <xf numFmtId="2" fontId="4" fillId="9" borderId="0" xfId="0" applyNumberFormat="1" applyFont="1" applyFill="1"/>
    <xf numFmtId="2" fontId="78" fillId="9" borderId="0" xfId="0" applyNumberFormat="1" applyFont="1" applyFill="1"/>
    <xf numFmtId="2" fontId="79" fillId="9" borderId="0" xfId="0" applyNumberFormat="1" applyFont="1" applyFill="1"/>
    <xf numFmtId="2" fontId="14" fillId="0" borderId="0" xfId="0" applyNumberFormat="1" applyFont="1" applyFill="1"/>
    <xf numFmtId="2" fontId="15" fillId="0" borderId="0" xfId="0" applyNumberFormat="1" applyFont="1" applyFill="1"/>
    <xf numFmtId="16" fontId="14" fillId="0" borderId="0" xfId="0" applyNumberFormat="1" applyFont="1" applyFill="1"/>
    <xf numFmtId="16" fontId="5" fillId="0" borderId="0" xfId="0" applyNumberFormat="1" applyFont="1" applyFill="1"/>
    <xf numFmtId="2" fontId="5" fillId="0" borderId="0" xfId="0" applyNumberFormat="1" applyFont="1" applyFill="1"/>
    <xf numFmtId="0" fontId="80" fillId="0" borderId="0" xfId="0" applyFont="1" applyFill="1"/>
    <xf numFmtId="2" fontId="80" fillId="0" borderId="0" xfId="0" applyNumberFormat="1" applyFont="1" applyFill="1"/>
    <xf numFmtId="164" fontId="80" fillId="0" borderId="0" xfId="0" applyNumberFormat="1" applyFont="1" applyFill="1"/>
    <xf numFmtId="2" fontId="75" fillId="0" borderId="0" xfId="0" applyNumberFormat="1" applyFont="1" applyFill="1"/>
    <xf numFmtId="2" fontId="16" fillId="2" borderId="0" xfId="0" applyNumberFormat="1" applyFont="1" applyFill="1"/>
    <xf numFmtId="0" fontId="2" fillId="2" borderId="0" xfId="0" applyFont="1" applyFill="1"/>
    <xf numFmtId="0" fontId="7" fillId="2" borderId="0" xfId="0" applyFont="1" applyFill="1"/>
    <xf numFmtId="0" fontId="17" fillId="0" borderId="0" xfId="0" applyFont="1" applyFill="1"/>
    <xf numFmtId="2" fontId="76" fillId="0" borderId="0" xfId="0" applyNumberFormat="1" applyFont="1" applyFill="1"/>
    <xf numFmtId="164" fontId="81" fillId="0" borderId="0" xfId="0" applyNumberFormat="1" applyFont="1" applyFill="1"/>
    <xf numFmtId="0" fontId="0" fillId="11" borderId="0" xfId="0" applyFill="1"/>
    <xf numFmtId="2" fontId="0" fillId="11" borderId="0" xfId="0" applyNumberFormat="1" applyFill="1"/>
    <xf numFmtId="0" fontId="2" fillId="11" borderId="0" xfId="0" applyFont="1" applyFill="1"/>
    <xf numFmtId="0" fontId="7" fillId="11" borderId="0" xfId="0" applyFont="1" applyFill="1"/>
    <xf numFmtId="0" fontId="68" fillId="12" borderId="0" xfId="0" applyFont="1" applyFill="1"/>
    <xf numFmtId="2" fontId="68" fillId="12" borderId="0" xfId="0" applyNumberFormat="1" applyFont="1" applyFill="1"/>
    <xf numFmtId="0" fontId="17" fillId="12" borderId="0" xfId="0" applyFont="1" applyFill="1"/>
    <xf numFmtId="0" fontId="0" fillId="12" borderId="0" xfId="0" applyFill="1"/>
    <xf numFmtId="2" fontId="64" fillId="0" borderId="0" xfId="0" applyNumberFormat="1" applyFont="1" applyFill="1"/>
    <xf numFmtId="2" fontId="66" fillId="0" borderId="0" xfId="0" applyNumberFormat="1" applyFont="1" applyFill="1"/>
    <xf numFmtId="16" fontId="0" fillId="2" borderId="0" xfId="0" applyNumberFormat="1" applyFill="1"/>
    <xf numFmtId="0" fontId="0" fillId="13" borderId="0" xfId="0" applyFill="1"/>
    <xf numFmtId="2" fontId="0" fillId="13" borderId="0" xfId="0" applyNumberFormat="1" applyFill="1"/>
    <xf numFmtId="0" fontId="1" fillId="12" borderId="0" xfId="0" applyFont="1" applyFill="1"/>
    <xf numFmtId="2" fontId="59" fillId="12" borderId="0" xfId="0" applyNumberFormat="1" applyFont="1" applyFill="1"/>
    <xf numFmtId="2" fontId="1" fillId="12" borderId="0" xfId="0" applyNumberFormat="1" applyFont="1" applyFill="1"/>
    <xf numFmtId="164" fontId="6" fillId="12" borderId="0" xfId="0" applyNumberFormat="1" applyFont="1" applyFill="1"/>
    <xf numFmtId="164" fontId="20" fillId="12" borderId="0" xfId="0" applyNumberFormat="1" applyFont="1" applyFill="1"/>
    <xf numFmtId="164" fontId="4" fillId="12" borderId="0" xfId="0" applyNumberFormat="1" applyFont="1" applyFill="1"/>
    <xf numFmtId="2" fontId="0" fillId="12" borderId="0" xfId="0" applyNumberFormat="1" applyFill="1"/>
    <xf numFmtId="164" fontId="0" fillId="12" borderId="0" xfId="0" applyNumberFormat="1" applyFill="1"/>
    <xf numFmtId="0" fontId="1" fillId="13" borderId="0" xfId="0" applyFont="1" applyFill="1"/>
    <xf numFmtId="2" fontId="43" fillId="13" borderId="0" xfId="0" applyNumberFormat="1" applyFont="1" applyFill="1"/>
    <xf numFmtId="2" fontId="1" fillId="13" borderId="0" xfId="0" applyNumberFormat="1" applyFont="1" applyFill="1"/>
    <xf numFmtId="2" fontId="82" fillId="0" borderId="0" xfId="0" applyNumberFormat="1" applyFont="1" applyFill="1"/>
    <xf numFmtId="164" fontId="62" fillId="2" borderId="0" xfId="0" applyNumberFormat="1" applyFont="1" applyFill="1"/>
    <xf numFmtId="164" fontId="24" fillId="2" borderId="0" xfId="0" applyNumberFormat="1" applyFont="1" applyFill="1"/>
    <xf numFmtId="164" fontId="4" fillId="2" borderId="0" xfId="0" applyNumberFormat="1" applyFont="1" applyFill="1"/>
    <xf numFmtId="0" fontId="1" fillId="2" borderId="0" xfId="0" applyFont="1" applyFill="1"/>
    <xf numFmtId="2" fontId="40" fillId="2" borderId="0" xfId="0" applyNumberFormat="1" applyFont="1" applyFill="1"/>
    <xf numFmtId="2" fontId="1" fillId="2" borderId="0" xfId="0" applyNumberFormat="1" applyFont="1" applyFill="1"/>
    <xf numFmtId="16" fontId="13" fillId="2" borderId="0" xfId="0" applyNumberFormat="1" applyFont="1" applyFill="1"/>
    <xf numFmtId="0" fontId="13" fillId="2" borderId="0" xfId="0" applyFont="1" applyFill="1"/>
    <xf numFmtId="2" fontId="13" fillId="2" borderId="0" xfId="0" applyNumberFormat="1" applyFont="1" applyFill="1"/>
    <xf numFmtId="0" fontId="75" fillId="2" borderId="0" xfId="0" applyFont="1" applyFill="1"/>
    <xf numFmtId="0" fontId="1" fillId="14" borderId="0" xfId="0" applyFont="1" applyFill="1"/>
    <xf numFmtId="0" fontId="42" fillId="14" borderId="0" xfId="0" applyFont="1" applyFill="1"/>
    <xf numFmtId="2" fontId="40" fillId="14" borderId="0" xfId="0" applyNumberFormat="1" applyFont="1" applyFill="1"/>
    <xf numFmtId="2" fontId="1" fillId="14" borderId="0" xfId="0" applyNumberFormat="1" applyFont="1" applyFill="1"/>
    <xf numFmtId="0" fontId="0" fillId="14" borderId="0" xfId="0" applyFill="1"/>
    <xf numFmtId="164" fontId="4" fillId="14" borderId="0" xfId="0" applyNumberFormat="1" applyFont="1" applyFill="1"/>
    <xf numFmtId="2" fontId="0" fillId="14" borderId="0" xfId="0" applyNumberFormat="1" applyFill="1"/>
    <xf numFmtId="164" fontId="24" fillId="14" borderId="0" xfId="0" applyNumberFormat="1" applyFont="1" applyFill="1"/>
    <xf numFmtId="2" fontId="81" fillId="0" borderId="0" xfId="0" applyNumberFormat="1" applyFont="1" applyFill="1"/>
    <xf numFmtId="164" fontId="5" fillId="0" borderId="0" xfId="0" applyNumberFormat="1" applyFont="1" applyFill="1"/>
    <xf numFmtId="0" fontId="5" fillId="15" borderId="0" xfId="0" applyFont="1" applyFill="1"/>
    <xf numFmtId="2" fontId="5" fillId="15" borderId="0" xfId="0" applyNumberFormat="1" applyFont="1" applyFill="1"/>
    <xf numFmtId="2" fontId="81" fillId="15" borderId="0" xfId="0" applyNumberFormat="1" applyFont="1" applyFill="1"/>
    <xf numFmtId="2" fontId="41" fillId="15" borderId="0" xfId="0" applyNumberFormat="1" applyFont="1" applyFill="1"/>
    <xf numFmtId="0" fontId="68" fillId="2" borderId="0" xfId="0" applyFont="1" applyFill="1"/>
    <xf numFmtId="2" fontId="68" fillId="2" borderId="0" xfId="0" applyNumberFormat="1" applyFont="1" applyFill="1"/>
    <xf numFmtId="2" fontId="54" fillId="9" borderId="0" xfId="0" applyNumberFormat="1" applyFont="1" applyFill="1"/>
    <xf numFmtId="0" fontId="1" fillId="16" borderId="0" xfId="0" applyFont="1" applyFill="1"/>
    <xf numFmtId="0" fontId="25" fillId="16" borderId="0" xfId="0" applyFont="1" applyFill="1"/>
    <xf numFmtId="2" fontId="1" fillId="16" borderId="0" xfId="0" applyNumberFormat="1" applyFont="1" applyFill="1"/>
    <xf numFmtId="0" fontId="14" fillId="16" borderId="0" xfId="0" applyFont="1" applyFill="1"/>
    <xf numFmtId="2" fontId="14" fillId="16" borderId="0" xfId="0" applyNumberFormat="1" applyFont="1" applyFill="1"/>
    <xf numFmtId="2" fontId="24" fillId="16" borderId="0" xfId="0" applyNumberFormat="1" applyFont="1" applyFill="1"/>
    <xf numFmtId="2" fontId="15" fillId="16" borderId="0" xfId="0" applyNumberFormat="1" applyFont="1" applyFill="1"/>
    <xf numFmtId="2" fontId="39" fillId="16" borderId="0" xfId="0" applyNumberFormat="1" applyFont="1" applyFill="1"/>
    <xf numFmtId="2" fontId="0" fillId="16" borderId="0" xfId="0" applyNumberFormat="1" applyFill="1"/>
    <xf numFmtId="2" fontId="52" fillId="0" borderId="0" xfId="0" applyNumberFormat="1" applyFont="1" applyFill="1"/>
    <xf numFmtId="0" fontId="0" fillId="16" borderId="0" xfId="0" applyFill="1"/>
    <xf numFmtId="2" fontId="16" fillId="16" borderId="0" xfId="0" applyNumberFormat="1" applyFont="1" applyFill="1"/>
    <xf numFmtId="0" fontId="2" fillId="16" borderId="0" xfId="0" applyFont="1" applyFill="1"/>
    <xf numFmtId="2" fontId="2" fillId="16" borderId="0" xfId="0" applyNumberFormat="1" applyFont="1" applyFill="1"/>
    <xf numFmtId="0" fontId="14" fillId="2" borderId="0" xfId="0" applyFont="1" applyFill="1"/>
    <xf numFmtId="2" fontId="8" fillId="2" borderId="0" xfId="0" applyNumberFormat="1" applyFont="1" applyFill="1"/>
    <xf numFmtId="2" fontId="4" fillId="2" borderId="0" xfId="0" applyNumberFormat="1" applyFont="1" applyFill="1"/>
    <xf numFmtId="0" fontId="8" fillId="15" borderId="0" xfId="0" applyFont="1" applyFill="1"/>
    <xf numFmtId="2" fontId="8" fillId="15" borderId="0" xfId="0" applyNumberFormat="1" applyFont="1" applyFill="1"/>
    <xf numFmtId="0" fontId="77" fillId="15" borderId="0" xfId="0" applyFont="1" applyFill="1"/>
    <xf numFmtId="2" fontId="77" fillId="15" borderId="0" xfId="0" applyNumberFormat="1" applyFont="1" applyFill="1"/>
    <xf numFmtId="2" fontId="25" fillId="15" borderId="0" xfId="0" applyNumberFormat="1" applyFont="1" applyFill="1"/>
    <xf numFmtId="2" fontId="36" fillId="0" borderId="0" xfId="0" applyNumberFormat="1" applyFont="1" applyFill="1"/>
    <xf numFmtId="2" fontId="7" fillId="17" borderId="0" xfId="0" applyNumberFormat="1" applyFont="1" applyFill="1"/>
    <xf numFmtId="0" fontId="0" fillId="17" borderId="0" xfId="0" applyFill="1"/>
    <xf numFmtId="2" fontId="0" fillId="17" borderId="0" xfId="0" applyNumberFormat="1" applyFill="1"/>
    <xf numFmtId="2" fontId="6" fillId="17" borderId="0" xfId="0" applyNumberFormat="1" applyFont="1" applyFill="1"/>
    <xf numFmtId="2" fontId="4" fillId="17" borderId="0" xfId="0" applyNumberFormat="1" applyFont="1" applyFill="1"/>
    <xf numFmtId="2" fontId="1" fillId="17" borderId="0" xfId="0" applyNumberFormat="1" applyFont="1" applyFill="1"/>
    <xf numFmtId="2" fontId="16" fillId="17" borderId="0" xfId="0" applyNumberFormat="1" applyFont="1" applyFill="1"/>
    <xf numFmtId="0" fontId="2" fillId="17" borderId="0" xfId="0" applyFont="1" applyFill="1"/>
    <xf numFmtId="164" fontId="0" fillId="4" borderId="0" xfId="0" applyNumberFormat="1" applyFill="1"/>
    <xf numFmtId="0" fontId="84" fillId="0" borderId="0" xfId="0" applyFont="1" applyFill="1"/>
    <xf numFmtId="2" fontId="84" fillId="0" borderId="0" xfId="0" applyNumberFormat="1" applyFont="1" applyFill="1"/>
    <xf numFmtId="0" fontId="55" fillId="2" borderId="0" xfId="0" applyFont="1" applyFill="1"/>
    <xf numFmtId="2" fontId="54" fillId="2" borderId="0" xfId="0" applyNumberFormat="1" applyFont="1" applyFill="1"/>
    <xf numFmtId="2" fontId="6" fillId="2" borderId="0" xfId="0" applyNumberFormat="1" applyFont="1" applyFill="1"/>
    <xf numFmtId="0" fontId="0" fillId="7" borderId="0" xfId="0" applyFill="1"/>
    <xf numFmtId="2" fontId="0" fillId="7" borderId="0" xfId="0" applyNumberFormat="1" applyFill="1"/>
    <xf numFmtId="2" fontId="16" fillId="7" borderId="0" xfId="0" applyNumberFormat="1" applyFont="1" applyFill="1"/>
    <xf numFmtId="0" fontId="2" fillId="7" borderId="0" xfId="0" applyFont="1" applyFill="1"/>
    <xf numFmtId="2" fontId="2" fillId="7" borderId="0" xfId="0" applyNumberFormat="1" applyFont="1" applyFill="1"/>
    <xf numFmtId="0" fontId="7" fillId="7" borderId="0" xfId="0" applyFont="1" applyFill="1"/>
    <xf numFmtId="0" fontId="85" fillId="0" borderId="0" xfId="0" applyFont="1" applyFill="1"/>
    <xf numFmtId="2" fontId="85" fillId="0" borderId="0" xfId="0" applyNumberFormat="1" applyFont="1" applyFill="1"/>
    <xf numFmtId="16" fontId="13" fillId="4" borderId="0" xfId="0" applyNumberFormat="1" applyFont="1" applyFill="1"/>
    <xf numFmtId="0" fontId="13" fillId="4" borderId="0" xfId="0" applyFont="1" applyFill="1"/>
    <xf numFmtId="2" fontId="13" fillId="4" borderId="0" xfId="0" applyNumberFormat="1" applyFont="1" applyFill="1"/>
    <xf numFmtId="0" fontId="75" fillId="4" borderId="0" xfId="0" applyFont="1" applyFill="1"/>
    <xf numFmtId="16" fontId="85" fillId="0" borderId="0" xfId="0" applyNumberFormat="1" applyFont="1" applyFill="1"/>
    <xf numFmtId="164" fontId="86" fillId="0" borderId="0" xfId="0" applyNumberFormat="1" applyFont="1" applyFill="1"/>
    <xf numFmtId="2" fontId="31" fillId="0" borderId="0" xfId="0" applyNumberFormat="1" applyFont="1" applyFill="1"/>
    <xf numFmtId="164" fontId="31" fillId="0" borderId="0" xfId="0" applyNumberFormat="1" applyFont="1" applyFill="1"/>
    <xf numFmtId="16" fontId="31" fillId="0" borderId="0" xfId="0" applyNumberFormat="1" applyFont="1" applyFill="1"/>
    <xf numFmtId="0" fontId="31" fillId="2" borderId="0" xfId="0" applyFont="1" applyFill="1"/>
    <xf numFmtId="164" fontId="20" fillId="2" borderId="0" xfId="0" applyNumberFormat="1" applyFont="1" applyFill="1"/>
    <xf numFmtId="164" fontId="86" fillId="2" borderId="0" xfId="0" applyNumberFormat="1" applyFont="1" applyFill="1"/>
    <xf numFmtId="0" fontId="57" fillId="2" borderId="0" xfId="0" applyFont="1" applyFill="1"/>
    <xf numFmtId="2" fontId="31" fillId="2" borderId="0" xfId="0" applyNumberFormat="1" applyFont="1" applyFill="1"/>
    <xf numFmtId="2" fontId="3" fillId="0" borderId="0" xfId="0" applyNumberFormat="1" applyFont="1"/>
    <xf numFmtId="164" fontId="6" fillId="4" borderId="0" xfId="0" applyNumberFormat="1" applyFont="1" applyFill="1"/>
    <xf numFmtId="164" fontId="37" fillId="4" borderId="0" xfId="0" applyNumberFormat="1" applyFont="1" applyFill="1"/>
    <xf numFmtId="164" fontId="4" fillId="4" borderId="0" xfId="0" applyNumberFormat="1" applyFont="1" applyFill="1"/>
    <xf numFmtId="0" fontId="8" fillId="4" borderId="0" xfId="0" applyFont="1" applyFill="1"/>
    <xf numFmtId="2" fontId="8" fillId="4" borderId="0" xfId="0" applyNumberFormat="1" applyFont="1" applyFill="1"/>
    <xf numFmtId="164" fontId="8" fillId="4" borderId="0" xfId="0" applyNumberFormat="1" applyFont="1" applyFill="1"/>
    <xf numFmtId="16" fontId="46" fillId="0" borderId="0" xfId="0" applyNumberFormat="1" applyFont="1" applyFill="1"/>
    <xf numFmtId="16" fontId="41" fillId="0" borderId="0" xfId="0" applyNumberFormat="1" applyFont="1" applyFill="1"/>
    <xf numFmtId="16" fontId="19" fillId="0" borderId="0" xfId="0" applyNumberFormat="1" applyFont="1" applyFill="1"/>
    <xf numFmtId="16" fontId="30" fillId="0" borderId="0" xfId="0" applyNumberFormat="1" applyFont="1" applyFill="1"/>
    <xf numFmtId="0" fontId="8" fillId="0" borderId="0" xfId="0" applyFont="1"/>
    <xf numFmtId="2" fontId="8" fillId="0" borderId="0" xfId="0" applyNumberFormat="1" applyFont="1"/>
    <xf numFmtId="0" fontId="68" fillId="6" borderId="0" xfId="0" applyFont="1" applyFill="1"/>
    <xf numFmtId="2" fontId="68" fillId="6" borderId="0" xfId="0" applyNumberFormat="1" applyFont="1" applyFill="1"/>
    <xf numFmtId="0" fontId="76" fillId="6" borderId="0" xfId="0" applyFont="1" applyFill="1"/>
    <xf numFmtId="2" fontId="76" fillId="2" borderId="0" xfId="0" applyNumberFormat="1" applyFont="1" applyFill="1"/>
    <xf numFmtId="0" fontId="1" fillId="0" borderId="0" xfId="0" applyNumberFormat="1" applyFont="1" applyFill="1"/>
    <xf numFmtId="0" fontId="19" fillId="0" borderId="0" xfId="0" applyNumberFormat="1" applyFont="1" applyFill="1"/>
    <xf numFmtId="0" fontId="43" fillId="0" borderId="0" xfId="0" applyNumberFormat="1" applyFont="1" applyFill="1"/>
    <xf numFmtId="0" fontId="25" fillId="0" borderId="0" xfId="0" applyNumberFormat="1" applyFont="1" applyFill="1"/>
    <xf numFmtId="0" fontId="30" fillId="0" borderId="0" xfId="0" applyNumberFormat="1" applyFont="1" applyFill="1"/>
    <xf numFmtId="0" fontId="44" fillId="0" borderId="0" xfId="0" applyNumberFormat="1" applyFont="1" applyFill="1"/>
    <xf numFmtId="0" fontId="40" fillId="0" borderId="0" xfId="0" applyNumberFormat="1" applyFont="1" applyFill="1"/>
    <xf numFmtId="0" fontId="1" fillId="2" borderId="0" xfId="0" applyNumberFormat="1" applyFont="1" applyFill="1"/>
    <xf numFmtId="0" fontId="83" fillId="0" borderId="0" xfId="0" applyNumberFormat="1" applyFont="1" applyFill="1"/>
    <xf numFmtId="0" fontId="45" fillId="0" borderId="0" xfId="0" applyNumberFormat="1" applyFont="1" applyFill="1"/>
    <xf numFmtId="0" fontId="1" fillId="16" borderId="0" xfId="0" applyNumberFormat="1" applyFont="1" applyFill="1"/>
    <xf numFmtId="0" fontId="45" fillId="16" borderId="0" xfId="0" applyNumberFormat="1" applyFont="1" applyFill="1"/>
    <xf numFmtId="0" fontId="38" fillId="0" borderId="0" xfId="0" applyNumberFormat="1" applyFont="1" applyFill="1"/>
    <xf numFmtId="0" fontId="45" fillId="2" borderId="0" xfId="0" applyNumberFormat="1" applyFont="1" applyFill="1"/>
    <xf numFmtId="0" fontId="25" fillId="15" borderId="0" xfId="0" applyNumberFormat="1" applyFont="1" applyFill="1"/>
    <xf numFmtId="0" fontId="0" fillId="0" borderId="0" xfId="0" applyNumberFormat="1" applyFill="1"/>
    <xf numFmtId="0" fontId="68" fillId="0" borderId="0" xfId="0" applyNumberFormat="1" applyFont="1" applyFill="1"/>
    <xf numFmtId="0" fontId="19" fillId="2" borderId="0" xfId="0" applyNumberFormat="1" applyFont="1" applyFill="1"/>
    <xf numFmtId="0" fontId="40" fillId="2" borderId="0" xfId="0" applyNumberFormat="1" applyFont="1" applyFill="1"/>
    <xf numFmtId="0" fontId="57" fillId="0" borderId="0" xfId="0" applyNumberFormat="1" applyFont="1" applyFill="1"/>
    <xf numFmtId="0" fontId="58" fillId="0" borderId="0" xfId="0" applyNumberFormat="1" applyFont="1" applyFill="1"/>
    <xf numFmtId="0" fontId="41" fillId="0" borderId="0" xfId="0" applyNumberFormat="1" applyFont="1" applyFill="1"/>
    <xf numFmtId="0" fontId="48" fillId="0" borderId="0" xfId="0" applyNumberFormat="1" applyFont="1" applyFill="1"/>
    <xf numFmtId="0" fontId="51" fillId="0" borderId="0" xfId="0" applyNumberFormat="1" applyFont="1" applyFill="1"/>
    <xf numFmtId="0" fontId="39" fillId="0" borderId="0" xfId="0" applyNumberFormat="1" applyFont="1" applyFill="1"/>
    <xf numFmtId="0" fontId="53" fillId="0" borderId="0" xfId="0" applyNumberFormat="1" applyFont="1" applyFill="1"/>
    <xf numFmtId="0" fontId="50" fillId="0" borderId="0" xfId="0" applyNumberFormat="1" applyFont="1" applyFill="1"/>
    <xf numFmtId="0" fontId="1" fillId="0" borderId="0" xfId="0" quotePrefix="1" applyNumberFormat="1" applyFont="1" applyFill="1"/>
    <xf numFmtId="2" fontId="83" fillId="0" borderId="0" xfId="0" applyNumberFormat="1" applyFont="1" applyFill="1"/>
    <xf numFmtId="2" fontId="38" fillId="0" borderId="0" xfId="0" applyNumberFormat="1" applyFont="1" applyFill="1"/>
    <xf numFmtId="2" fontId="44" fillId="0" borderId="0" xfId="0" applyNumberFormat="1" applyFont="1" applyFill="1"/>
    <xf numFmtId="2" fontId="47" fillId="0" borderId="0" xfId="0" applyNumberFormat="1" applyFont="1" applyFill="1"/>
    <xf numFmtId="0" fontId="25" fillId="4" borderId="0" xfId="0" applyFont="1" applyFill="1"/>
    <xf numFmtId="0" fontId="1" fillId="4" borderId="0" xfId="0" applyNumberFormat="1" applyFont="1" applyFill="1"/>
    <xf numFmtId="0" fontId="40" fillId="0" borderId="0" xfId="0" applyFont="1"/>
    <xf numFmtId="2" fontId="40" fillId="4" borderId="0" xfId="0" applyNumberFormat="1" applyFont="1" applyFill="1"/>
    <xf numFmtId="2" fontId="43" fillId="0" borderId="0" xfId="0" applyNumberFormat="1" applyFont="1"/>
    <xf numFmtId="0" fontId="7" fillId="0" borderId="0" xfId="0" applyFont="1"/>
    <xf numFmtId="2" fontId="7" fillId="0" borderId="0" xfId="0" applyNumberFormat="1" applyFont="1"/>
    <xf numFmtId="16" fontId="7" fillId="0" borderId="0" xfId="0" applyNumberFormat="1" applyFont="1"/>
    <xf numFmtId="16" fontId="7" fillId="0" borderId="0" xfId="0" applyNumberFormat="1" applyFont="1" applyFill="1"/>
    <xf numFmtId="0" fontId="87" fillId="0" borderId="0" xfId="0" applyNumberFormat="1" applyFont="1" applyFill="1"/>
    <xf numFmtId="2" fontId="46" fillId="0" borderId="0" xfId="0" applyNumberFormat="1" applyFont="1" applyFill="1"/>
    <xf numFmtId="2" fontId="87" fillId="0" borderId="0" xfId="0" applyNumberFormat="1" applyFont="1" applyFill="1"/>
    <xf numFmtId="16" fontId="33" fillId="0" borderId="0" xfId="0" applyNumberFormat="1" applyFont="1" applyFill="1"/>
    <xf numFmtId="2" fontId="33" fillId="0" borderId="0" xfId="0" applyNumberFormat="1" applyFont="1" applyFill="1"/>
    <xf numFmtId="2" fontId="4" fillId="4" borderId="0" xfId="0" applyNumberFormat="1" applyFont="1" applyFill="1"/>
    <xf numFmtId="2" fontId="29" fillId="0" borderId="0" xfId="0" applyNumberFormat="1" applyFont="1" applyFill="1"/>
    <xf numFmtId="2" fontId="24" fillId="10" borderId="0" xfId="0" applyNumberFormat="1" applyFont="1" applyFill="1"/>
    <xf numFmtId="16" fontId="1" fillId="2" borderId="0" xfId="0" applyNumberFormat="1" applyFont="1" applyFill="1"/>
    <xf numFmtId="2" fontId="20" fillId="2" borderId="0" xfId="0" applyNumberFormat="1" applyFont="1" applyFill="1"/>
    <xf numFmtId="2" fontId="35" fillId="2" borderId="0" xfId="0" applyNumberFormat="1" applyFont="1" applyFill="1"/>
    <xf numFmtId="2" fontId="25" fillId="2" borderId="0" xfId="0" applyNumberFormat="1" applyFont="1" applyFill="1"/>
    <xf numFmtId="16" fontId="1" fillId="4" borderId="0" xfId="0" applyNumberFormat="1" applyFont="1" applyFill="1"/>
    <xf numFmtId="2" fontId="19" fillId="4" borderId="0" xfId="0" applyNumberFormat="1" applyFont="1" applyFill="1"/>
    <xf numFmtId="2" fontId="88" fillId="0" borderId="0" xfId="0" applyNumberFormat="1" applyFont="1" applyFill="1"/>
    <xf numFmtId="2" fontId="30" fillId="4" borderId="0" xfId="0" applyNumberFormat="1" applyFont="1" applyFill="1"/>
    <xf numFmtId="0" fontId="30" fillId="4" borderId="0" xfId="0" applyNumberFormat="1" applyFont="1" applyFill="1"/>
    <xf numFmtId="2" fontId="17" fillId="4" borderId="0" xfId="0" applyNumberFormat="1" applyFont="1" applyFill="1"/>
    <xf numFmtId="2" fontId="89" fillId="0" borderId="0" xfId="0" applyNumberFormat="1" applyFont="1" applyFill="1"/>
    <xf numFmtId="2" fontId="20" fillId="17" borderId="0" xfId="0" applyNumberFormat="1" applyFont="1" applyFill="1"/>
    <xf numFmtId="164" fontId="60" fillId="4" borderId="0" xfId="0" applyNumberFormat="1" applyFont="1" applyFill="1"/>
    <xf numFmtId="0" fontId="0" fillId="15" borderId="0" xfId="0" applyFill="1"/>
    <xf numFmtId="164" fontId="24" fillId="15" borderId="0" xfId="0" applyNumberFormat="1" applyFont="1" applyFill="1"/>
    <xf numFmtId="164" fontId="6" fillId="15" borderId="0" xfId="0" applyNumberFormat="1" applyFont="1" applyFill="1"/>
    <xf numFmtId="164" fontId="4" fillId="15" borderId="0" xfId="0" applyNumberFormat="1" applyFont="1" applyFill="1"/>
    <xf numFmtId="0" fontId="1" fillId="15" borderId="0" xfId="0" applyFont="1" applyFill="1"/>
    <xf numFmtId="2" fontId="0" fillId="15" borderId="0" xfId="0" applyNumberFormat="1" applyFill="1"/>
    <xf numFmtId="0" fontId="89" fillId="0" borderId="0" xfId="0" applyNumberFormat="1" applyFont="1" applyFill="1"/>
    <xf numFmtId="0" fontId="25" fillId="2" borderId="0" xfId="0" applyNumberFormat="1" applyFont="1" applyFill="1"/>
    <xf numFmtId="0" fontId="90" fillId="0" borderId="0" xfId="0" applyFont="1" applyFill="1"/>
    <xf numFmtId="164" fontId="91" fillId="0" borderId="0" xfId="0" applyNumberFormat="1" applyFont="1" applyFill="1"/>
    <xf numFmtId="0" fontId="7" fillId="18" borderId="0" xfId="0" applyFont="1" applyFill="1"/>
    <xf numFmtId="2" fontId="7" fillId="18" borderId="0" xfId="0" applyNumberFormat="1" applyFont="1" applyFill="1"/>
    <xf numFmtId="0" fontId="1" fillId="10" borderId="0" xfId="0" applyNumberFormat="1" applyFont="1" applyFill="1"/>
    <xf numFmtId="2" fontId="43" fillId="10" borderId="0" xfId="0" applyNumberFormat="1" applyFont="1" applyFill="1"/>
    <xf numFmtId="2" fontId="25" fillId="1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579"/>
  <sheetViews>
    <sheetView zoomScale="110" zoomScaleNormal="110" workbookViewId="0">
      <pane xSplit="2" ySplit="3" topLeftCell="C197" activePane="bottomRight" state="frozen"/>
      <selection pane="topRight" activeCell="C1" sqref="C1"/>
      <selection pane="bottomLeft" activeCell="A3" sqref="A3"/>
      <selection pane="bottomRight" activeCell="C214" sqref="C214"/>
    </sheetView>
  </sheetViews>
  <sheetFormatPr defaultRowHeight="15"/>
  <cols>
    <col min="1" max="1" width="6.5703125" customWidth="1"/>
    <col min="2" max="2" width="11.7109375" customWidth="1"/>
    <col min="3" max="3" width="6.42578125" customWidth="1"/>
    <col min="4" max="4" width="7.85546875" style="1" customWidth="1"/>
    <col min="5" max="5" width="9.140625" customWidth="1"/>
    <col min="6" max="6" width="8.140625" style="9" customWidth="1"/>
    <col min="7" max="7" width="7.7109375" customWidth="1"/>
    <col min="8" max="8" width="5.85546875" customWidth="1"/>
    <col min="9" max="9" width="7.42578125" customWidth="1"/>
    <col min="10" max="10" width="7.7109375" style="1" customWidth="1"/>
    <col min="11" max="11" width="7.140625" customWidth="1"/>
    <col min="12" max="12" width="7.28515625" customWidth="1"/>
    <col min="13" max="13" width="10.28515625" customWidth="1"/>
    <col min="14" max="14" width="6.5703125" customWidth="1"/>
    <col min="15" max="15" width="6.7109375" customWidth="1"/>
    <col min="16" max="16" width="7.28515625" customWidth="1"/>
    <col min="17" max="18" width="7.7109375" customWidth="1"/>
    <col min="19" max="20" width="7.42578125" customWidth="1"/>
    <col min="21" max="21" width="8.5703125" style="1" customWidth="1"/>
    <col min="22" max="22" width="11.140625" customWidth="1"/>
  </cols>
  <sheetData>
    <row r="1" spans="1:57">
      <c r="A1" s="5" t="s">
        <v>126</v>
      </c>
      <c r="B1" s="5"/>
      <c r="C1" s="5"/>
      <c r="D1" s="9" t="s">
        <v>122</v>
      </c>
      <c r="E1" s="5" t="s">
        <v>123</v>
      </c>
      <c r="F1" s="9" t="s">
        <v>118</v>
      </c>
      <c r="G1" s="5" t="s">
        <v>169</v>
      </c>
      <c r="H1" s="5"/>
      <c r="I1" s="5"/>
      <c r="J1" s="9" t="s">
        <v>160</v>
      </c>
      <c r="K1" s="9" t="s">
        <v>173</v>
      </c>
      <c r="L1" s="5"/>
      <c r="M1" s="5"/>
      <c r="N1" s="5"/>
      <c r="O1" s="5"/>
      <c r="P1" s="5"/>
      <c r="Q1" s="5"/>
      <c r="R1" s="5"/>
      <c r="S1" s="5"/>
      <c r="T1" s="5"/>
      <c r="U1" s="9" t="s">
        <v>120</v>
      </c>
      <c r="V1" s="5"/>
      <c r="W1" s="5" t="s">
        <v>246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</row>
    <row r="2" spans="1:57">
      <c r="A2" s="5">
        <v>2021</v>
      </c>
      <c r="B2" s="5" t="s">
        <v>121</v>
      </c>
      <c r="C2" s="5"/>
      <c r="D2" s="9">
        <f>+D339</f>
        <v>1111.940000000001</v>
      </c>
      <c r="E2" s="9">
        <v>1111.94</v>
      </c>
      <c r="F2" s="344">
        <f>+D2-E2</f>
        <v>0</v>
      </c>
      <c r="G2" s="5" t="s">
        <v>180</v>
      </c>
      <c r="H2" s="5"/>
      <c r="I2" s="5"/>
      <c r="J2" s="9"/>
      <c r="K2" s="5"/>
      <c r="L2" s="5"/>
      <c r="M2" s="5"/>
      <c r="N2" s="5"/>
      <c r="O2" s="5"/>
      <c r="P2" s="5" t="s">
        <v>161</v>
      </c>
      <c r="Q2" s="5" t="s">
        <v>153</v>
      </c>
      <c r="R2" s="5"/>
      <c r="S2" s="5" t="s">
        <v>96</v>
      </c>
      <c r="T2" s="5"/>
      <c r="U2" s="9"/>
      <c r="V2" s="23"/>
      <c r="W2" s="5">
        <v>2017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</row>
    <row r="3" spans="1:57">
      <c r="A3" s="5" t="s">
        <v>44</v>
      </c>
      <c r="B3" s="5" t="s">
        <v>45</v>
      </c>
      <c r="C3" s="5" t="s">
        <v>90</v>
      </c>
      <c r="D3" s="9" t="s">
        <v>91</v>
      </c>
      <c r="E3" s="342" t="s">
        <v>121</v>
      </c>
      <c r="F3" s="9" t="s">
        <v>138</v>
      </c>
      <c r="G3" s="5" t="s">
        <v>46</v>
      </c>
      <c r="H3" s="5" t="s">
        <v>108</v>
      </c>
      <c r="I3" s="5" t="s">
        <v>48</v>
      </c>
      <c r="J3" s="9" t="s">
        <v>89</v>
      </c>
      <c r="K3" s="5" t="s">
        <v>131</v>
      </c>
      <c r="L3" s="5" t="s">
        <v>49</v>
      </c>
      <c r="M3" s="5" t="s">
        <v>50</v>
      </c>
      <c r="N3" s="5" t="s">
        <v>139</v>
      </c>
      <c r="O3" s="5" t="s">
        <v>52</v>
      </c>
      <c r="P3" s="5" t="s">
        <v>168</v>
      </c>
      <c r="Q3" s="5" t="s">
        <v>152</v>
      </c>
      <c r="R3" s="5" t="s">
        <v>47</v>
      </c>
      <c r="S3" s="5" t="s">
        <v>145</v>
      </c>
      <c r="T3" s="5" t="s">
        <v>135</v>
      </c>
      <c r="U3" s="9"/>
      <c r="V3" s="2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</row>
    <row r="4" spans="1:57">
      <c r="A4" s="27" t="s">
        <v>95</v>
      </c>
      <c r="B4" s="27" t="s">
        <v>337</v>
      </c>
      <c r="C4" s="27"/>
      <c r="D4" s="32">
        <v>516.59</v>
      </c>
      <c r="E4" s="27"/>
      <c r="F4" s="34"/>
      <c r="G4" s="34"/>
      <c r="H4" s="34"/>
      <c r="I4" s="34"/>
      <c r="J4" s="34"/>
      <c r="K4" s="34"/>
      <c r="L4" s="34"/>
      <c r="M4" s="27"/>
      <c r="N4" s="34"/>
      <c r="O4" s="34"/>
      <c r="P4" s="34"/>
      <c r="Q4" s="34"/>
      <c r="R4" s="34"/>
      <c r="S4" s="34"/>
      <c r="T4" s="34"/>
      <c r="U4" s="34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</row>
    <row r="5" spans="1:57">
      <c r="A5" s="30" t="s">
        <v>251</v>
      </c>
      <c r="B5" s="27" t="s">
        <v>209</v>
      </c>
      <c r="C5" s="27"/>
      <c r="D5" s="32">
        <v>34.5</v>
      </c>
      <c r="E5" s="27"/>
      <c r="F5" s="34"/>
      <c r="G5" s="34">
        <v>34.5</v>
      </c>
      <c r="H5" s="34"/>
      <c r="I5" s="34"/>
      <c r="J5" s="34"/>
      <c r="K5" s="34"/>
      <c r="L5" s="34"/>
      <c r="M5" s="27"/>
      <c r="N5" s="34"/>
      <c r="O5" s="34"/>
      <c r="P5" s="34"/>
      <c r="Q5" s="34"/>
      <c r="R5" s="34"/>
      <c r="S5" s="34"/>
      <c r="T5" s="34"/>
      <c r="U5" s="34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</row>
    <row r="6" spans="1:57">
      <c r="A6" s="27" t="s">
        <v>355</v>
      </c>
      <c r="B6" s="27" t="s">
        <v>356</v>
      </c>
      <c r="C6" s="27"/>
      <c r="D6" s="32">
        <v>45.58</v>
      </c>
      <c r="E6" s="28"/>
      <c r="F6" s="34"/>
      <c r="G6" s="34"/>
      <c r="H6" s="34"/>
      <c r="I6" s="34"/>
      <c r="J6" s="34">
        <v>26.11</v>
      </c>
      <c r="K6" s="34">
        <v>17.989999999999998</v>
      </c>
      <c r="L6" s="34"/>
      <c r="M6" s="27"/>
      <c r="N6" s="34"/>
      <c r="O6" s="34"/>
      <c r="P6" s="34"/>
      <c r="Q6" s="34">
        <v>1.48</v>
      </c>
      <c r="R6" s="34"/>
      <c r="S6" s="34"/>
      <c r="T6" s="34"/>
      <c r="U6" s="34">
        <f>SUM(F6:T6)-D6</f>
        <v>0</v>
      </c>
      <c r="V6" s="9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</row>
    <row r="7" spans="1:57">
      <c r="A7" s="27"/>
      <c r="B7" s="27" t="s">
        <v>350</v>
      </c>
      <c r="C7" s="36"/>
      <c r="D7" s="32">
        <v>100.77</v>
      </c>
      <c r="E7" s="28"/>
      <c r="F7" s="34"/>
      <c r="G7" s="34"/>
      <c r="H7" s="34"/>
      <c r="I7" s="34">
        <v>44.81</v>
      </c>
      <c r="J7" s="34"/>
      <c r="K7" s="34">
        <v>55.96</v>
      </c>
      <c r="L7" s="34"/>
      <c r="M7" s="27"/>
      <c r="N7" s="34"/>
      <c r="O7" s="34"/>
      <c r="P7" s="34"/>
      <c r="Q7" s="34"/>
      <c r="R7" s="34"/>
      <c r="S7" s="34"/>
      <c r="T7" s="34"/>
      <c r="U7" s="34">
        <f t="shared" ref="U7:U15" si="0">SUM(F7:T7)-D7</f>
        <v>0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</row>
    <row r="8" spans="1:57">
      <c r="A8" s="27"/>
      <c r="B8" s="27" t="s">
        <v>373</v>
      </c>
      <c r="C8" s="36"/>
      <c r="D8" s="32">
        <v>99.97</v>
      </c>
      <c r="E8" s="28">
        <v>797.41</v>
      </c>
      <c r="F8" s="34"/>
      <c r="G8" s="34"/>
      <c r="H8" s="34"/>
      <c r="I8" s="34">
        <v>44.01</v>
      </c>
      <c r="J8" s="34"/>
      <c r="K8" s="34">
        <v>55.96</v>
      </c>
      <c r="L8" s="34"/>
      <c r="M8" s="27"/>
      <c r="N8" s="34"/>
      <c r="O8" s="34"/>
      <c r="P8" s="34"/>
      <c r="Q8" s="34"/>
      <c r="R8" s="34"/>
      <c r="S8" s="34"/>
      <c r="T8" s="34"/>
      <c r="U8" s="34">
        <f t="shared" si="0"/>
        <v>0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</row>
    <row r="9" spans="1:57">
      <c r="A9" s="27" t="s">
        <v>357</v>
      </c>
      <c r="B9" s="27" t="s">
        <v>359</v>
      </c>
      <c r="C9" s="36"/>
      <c r="D9" s="32">
        <v>-797.41</v>
      </c>
      <c r="E9" s="27"/>
      <c r="F9" s="34"/>
      <c r="G9" s="34"/>
      <c r="H9" s="34"/>
      <c r="I9" s="34"/>
      <c r="J9" s="34"/>
      <c r="K9" s="34"/>
      <c r="L9" s="34"/>
      <c r="M9" s="27"/>
      <c r="N9" s="34"/>
      <c r="O9" s="34"/>
      <c r="P9" s="34"/>
      <c r="Q9" s="34"/>
      <c r="R9" s="34"/>
      <c r="S9" s="34"/>
      <c r="T9" s="34"/>
      <c r="U9" s="34">
        <f t="shared" si="0"/>
        <v>797.41</v>
      </c>
      <c r="V9" s="9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</row>
    <row r="10" spans="1:57">
      <c r="A10" s="27" t="s">
        <v>365</v>
      </c>
      <c r="B10" s="27" t="s">
        <v>366</v>
      </c>
      <c r="C10" s="36"/>
      <c r="D10" s="38">
        <v>107.98</v>
      </c>
      <c r="E10" s="27"/>
      <c r="F10" s="34"/>
      <c r="G10" s="34"/>
      <c r="H10" s="34"/>
      <c r="I10" s="34">
        <v>52.02</v>
      </c>
      <c r="J10" s="34"/>
      <c r="K10" s="34">
        <v>55.96</v>
      </c>
      <c r="L10" s="34"/>
      <c r="M10" s="27"/>
      <c r="N10" s="34"/>
      <c r="O10" s="34"/>
      <c r="P10" s="34"/>
      <c r="Q10" s="34"/>
      <c r="R10" s="34"/>
      <c r="S10" s="34"/>
      <c r="T10" s="34"/>
      <c r="U10" s="34">
        <f t="shared" si="0"/>
        <v>0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</row>
    <row r="11" spans="1:57">
      <c r="A11" s="27" t="s">
        <v>367</v>
      </c>
      <c r="B11" s="27" t="s">
        <v>368</v>
      </c>
      <c r="C11" s="36"/>
      <c r="D11" s="38">
        <v>53.8</v>
      </c>
      <c r="E11" s="27"/>
      <c r="F11" s="34"/>
      <c r="G11" s="34"/>
      <c r="H11" s="34"/>
      <c r="I11" s="34">
        <v>25.82</v>
      </c>
      <c r="J11" s="34"/>
      <c r="K11" s="34">
        <v>27.98</v>
      </c>
      <c r="L11" s="34"/>
      <c r="M11" s="27"/>
      <c r="N11" s="34"/>
      <c r="O11" s="34"/>
      <c r="P11" s="34"/>
      <c r="Q11" s="34"/>
      <c r="R11" s="34"/>
      <c r="S11" s="34"/>
      <c r="T11" s="34"/>
      <c r="U11" s="34">
        <f t="shared" si="0"/>
        <v>0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</row>
    <row r="12" spans="1:57">
      <c r="A12" s="27" t="s">
        <v>372</v>
      </c>
      <c r="B12" s="27" t="s">
        <v>370</v>
      </c>
      <c r="C12" s="36"/>
      <c r="D12" s="38">
        <v>275.99</v>
      </c>
      <c r="E12" s="27"/>
      <c r="F12" s="34"/>
      <c r="G12" s="34"/>
      <c r="H12" s="34"/>
      <c r="I12" s="34"/>
      <c r="J12" s="34"/>
      <c r="K12" s="34"/>
      <c r="L12" s="34"/>
      <c r="M12" s="27" t="s">
        <v>371</v>
      </c>
      <c r="N12" s="34"/>
      <c r="O12" s="34"/>
      <c r="P12" s="34"/>
      <c r="Q12" s="34"/>
      <c r="R12" s="34">
        <v>275.99</v>
      </c>
      <c r="S12" s="34"/>
      <c r="T12" s="34"/>
      <c r="U12" s="34">
        <f t="shared" si="0"/>
        <v>0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</row>
    <row r="13" spans="1:57">
      <c r="A13" s="27" t="s">
        <v>363</v>
      </c>
      <c r="B13" s="27" t="s">
        <v>373</v>
      </c>
      <c r="C13" s="36"/>
      <c r="D13" s="38">
        <v>380.06</v>
      </c>
      <c r="E13" s="27"/>
      <c r="F13" s="34"/>
      <c r="G13" s="34"/>
      <c r="H13" s="34"/>
      <c r="I13" s="34"/>
      <c r="J13" s="34"/>
      <c r="K13" s="34">
        <v>28.01</v>
      </c>
      <c r="L13" s="34">
        <v>352.05</v>
      </c>
      <c r="M13" s="27" t="s">
        <v>374</v>
      </c>
      <c r="N13" s="34"/>
      <c r="O13" s="34"/>
      <c r="P13" s="34"/>
      <c r="Q13" s="34"/>
      <c r="R13" s="34"/>
      <c r="S13" s="34"/>
      <c r="T13" s="34"/>
      <c r="U13" s="34">
        <f t="shared" si="0"/>
        <v>0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</row>
    <row r="14" spans="1:57">
      <c r="A14" s="27" t="s">
        <v>375</v>
      </c>
      <c r="B14" s="27" t="s">
        <v>373</v>
      </c>
      <c r="C14" s="36"/>
      <c r="D14" s="38">
        <v>136.27000000000001</v>
      </c>
      <c r="E14" s="27"/>
      <c r="F14" s="34"/>
      <c r="G14" s="34"/>
      <c r="H14" s="34"/>
      <c r="I14" s="34">
        <v>44</v>
      </c>
      <c r="J14" s="34"/>
      <c r="K14" s="34">
        <v>56</v>
      </c>
      <c r="L14" s="34">
        <v>27.59</v>
      </c>
      <c r="M14" s="27" t="s">
        <v>260</v>
      </c>
      <c r="N14" s="34"/>
      <c r="O14" s="34">
        <v>8.68</v>
      </c>
      <c r="P14" s="34"/>
      <c r="Q14" s="34"/>
      <c r="R14" s="34"/>
      <c r="S14" s="34"/>
      <c r="T14" s="34"/>
      <c r="U14" s="34">
        <f t="shared" si="0"/>
        <v>0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</row>
    <row r="15" spans="1:57">
      <c r="A15" s="27"/>
      <c r="B15" s="27"/>
      <c r="C15" s="36"/>
      <c r="D15" s="47"/>
      <c r="E15" s="27"/>
      <c r="F15" s="34"/>
      <c r="G15" s="34"/>
      <c r="H15" s="34"/>
      <c r="I15" s="34"/>
      <c r="J15" s="34"/>
      <c r="K15" s="34"/>
      <c r="L15" s="34"/>
      <c r="M15" s="27"/>
      <c r="N15" s="34"/>
      <c r="O15" s="34"/>
      <c r="P15" s="34"/>
      <c r="Q15" s="34"/>
      <c r="R15" s="34"/>
      <c r="S15" s="34"/>
      <c r="T15" s="34"/>
      <c r="U15" s="34">
        <f t="shared" si="0"/>
        <v>0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</row>
    <row r="16" spans="1:57">
      <c r="A16" s="27"/>
      <c r="B16" s="27"/>
      <c r="C16" s="27"/>
      <c r="D16" s="35"/>
      <c r="E16" s="27"/>
      <c r="F16" s="34"/>
      <c r="G16" s="108"/>
      <c r="H16" s="108"/>
      <c r="I16" s="108"/>
      <c r="J16" s="108"/>
      <c r="K16" s="108"/>
      <c r="L16" s="108"/>
      <c r="M16" s="107"/>
      <c r="N16" s="108"/>
      <c r="O16" s="108"/>
      <c r="P16" s="108"/>
      <c r="Q16" s="108"/>
      <c r="R16" s="108"/>
      <c r="S16" s="108"/>
      <c r="T16" s="108"/>
      <c r="U16" s="34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</row>
    <row r="17" spans="1:57">
      <c r="A17" s="27"/>
      <c r="B17" s="27"/>
      <c r="C17" s="27"/>
      <c r="D17" s="47"/>
      <c r="E17" s="28"/>
      <c r="F17" s="34"/>
      <c r="G17" s="34"/>
      <c r="H17" s="34"/>
      <c r="I17" s="34"/>
      <c r="J17" s="34"/>
      <c r="K17" s="34"/>
      <c r="L17" s="34"/>
      <c r="M17" s="27"/>
      <c r="N17" s="34"/>
      <c r="O17" s="34"/>
      <c r="P17" s="34"/>
      <c r="Q17" s="34"/>
      <c r="R17" s="34"/>
      <c r="S17" s="34"/>
      <c r="T17" s="34"/>
      <c r="U17" s="34">
        <f t="shared" ref="U17:U87" si="1">SUM(F17:T17)-D17</f>
        <v>0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</row>
    <row r="18" spans="1:57">
      <c r="A18" s="193"/>
      <c r="B18" s="193"/>
      <c r="C18" s="193"/>
      <c r="D18" s="194"/>
      <c r="E18" s="193"/>
      <c r="F18" s="195"/>
      <c r="G18" s="195">
        <f>SUM(G5:G17)</f>
        <v>34.5</v>
      </c>
      <c r="H18" s="195"/>
      <c r="I18" s="195">
        <f>SUM(I5:I17)</f>
        <v>210.66</v>
      </c>
      <c r="J18" s="195">
        <f>SUM(J5:J17)</f>
        <v>26.11</v>
      </c>
      <c r="K18" s="195">
        <f>SUM(K5:K17)</f>
        <v>297.86</v>
      </c>
      <c r="L18" s="195">
        <f>SUM(L5:L17)</f>
        <v>379.64</v>
      </c>
      <c r="M18" s="193"/>
      <c r="N18" s="195"/>
      <c r="O18" s="195">
        <f>SUM(O5:O17)</f>
        <v>8.68</v>
      </c>
      <c r="P18" s="195"/>
      <c r="Q18" s="195">
        <f>SUM(Q5:Q17)</f>
        <v>1.48</v>
      </c>
      <c r="R18" s="195">
        <f>SUM(R5:R17)</f>
        <v>275.99</v>
      </c>
      <c r="S18" s="195"/>
      <c r="T18" s="195"/>
      <c r="U18" s="195">
        <f t="shared" si="1"/>
        <v>1234.92</v>
      </c>
      <c r="V18" s="193">
        <f t="shared" ref="V18:V71" si="2">+C18*1.37</f>
        <v>0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</row>
    <row r="19" spans="1:57">
      <c r="A19" s="27"/>
      <c r="B19" s="27" t="s">
        <v>402</v>
      </c>
      <c r="C19" s="27"/>
      <c r="D19" s="38">
        <v>27.98</v>
      </c>
      <c r="E19" s="41"/>
      <c r="F19" s="34"/>
      <c r="G19" s="34"/>
      <c r="H19" s="34"/>
      <c r="I19" s="34"/>
      <c r="J19" s="34"/>
      <c r="K19" s="34">
        <v>27.98</v>
      </c>
      <c r="L19" s="34"/>
      <c r="M19" s="27"/>
      <c r="N19" s="34"/>
      <c r="O19" s="34"/>
      <c r="P19" s="34"/>
      <c r="Q19" s="34"/>
      <c r="R19" s="34"/>
      <c r="S19" s="34"/>
      <c r="T19" s="34"/>
      <c r="U19" s="34">
        <f t="shared" si="1"/>
        <v>0</v>
      </c>
      <c r="V19" s="5">
        <f t="shared" si="2"/>
        <v>0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</row>
    <row r="20" spans="1:57">
      <c r="A20" s="30">
        <v>44225</v>
      </c>
      <c r="B20" s="27" t="s">
        <v>389</v>
      </c>
      <c r="C20" s="27"/>
      <c r="D20" s="38">
        <v>95.07</v>
      </c>
      <c r="E20" s="45"/>
      <c r="F20" s="34"/>
      <c r="G20" s="34"/>
      <c r="H20" s="34"/>
      <c r="I20" s="34">
        <v>40</v>
      </c>
      <c r="J20" s="34"/>
      <c r="K20" s="34">
        <v>55.07</v>
      </c>
      <c r="L20" s="34"/>
      <c r="M20" s="27"/>
      <c r="N20" s="34"/>
      <c r="O20" s="34"/>
      <c r="P20" s="34"/>
      <c r="Q20" s="34"/>
      <c r="R20" s="34"/>
      <c r="S20" s="34"/>
      <c r="T20" s="34"/>
      <c r="U20" s="34">
        <f t="shared" si="1"/>
        <v>0</v>
      </c>
      <c r="V20" s="5">
        <f t="shared" si="2"/>
        <v>0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</row>
    <row r="21" spans="1:57">
      <c r="A21" s="30">
        <v>44225</v>
      </c>
      <c r="B21" s="27" t="s">
        <v>390</v>
      </c>
      <c r="C21" s="27"/>
      <c r="D21" s="38">
        <v>59.13</v>
      </c>
      <c r="E21" s="27"/>
      <c r="F21" s="34"/>
      <c r="G21" s="34"/>
      <c r="H21" s="34"/>
      <c r="I21" s="34"/>
      <c r="J21" s="34">
        <v>59.13</v>
      </c>
      <c r="K21" s="34"/>
      <c r="L21" s="34"/>
      <c r="M21" s="27"/>
      <c r="N21" s="34"/>
      <c r="O21" s="34"/>
      <c r="P21" s="34"/>
      <c r="Q21" s="34"/>
      <c r="R21" s="34"/>
      <c r="S21" s="34"/>
      <c r="T21" s="34"/>
      <c r="U21" s="34">
        <f t="shared" si="1"/>
        <v>0</v>
      </c>
      <c r="V21" s="5">
        <f t="shared" si="2"/>
        <v>0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</row>
    <row r="22" spans="1:57">
      <c r="A22" s="27" t="s">
        <v>391</v>
      </c>
      <c r="B22" s="27" t="s">
        <v>397</v>
      </c>
      <c r="C22" s="27"/>
      <c r="D22" s="38">
        <v>21.35</v>
      </c>
      <c r="E22" s="41">
        <v>1157.6300000000001</v>
      </c>
      <c r="F22" s="34"/>
      <c r="G22" s="34"/>
      <c r="H22" s="34"/>
      <c r="I22" s="34"/>
      <c r="J22" s="34">
        <v>5.91</v>
      </c>
      <c r="K22" s="34"/>
      <c r="L22" s="34"/>
      <c r="M22" s="27"/>
      <c r="N22" s="34"/>
      <c r="O22" s="34"/>
      <c r="P22" s="34"/>
      <c r="Q22" s="34">
        <v>10.84</v>
      </c>
      <c r="R22" s="34"/>
      <c r="S22" s="34">
        <v>4.5999999999999996</v>
      </c>
      <c r="T22" s="34"/>
      <c r="U22" s="34">
        <f t="shared" si="1"/>
        <v>0</v>
      </c>
      <c r="V22" s="5">
        <f t="shared" si="2"/>
        <v>0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</row>
    <row r="23" spans="1:57">
      <c r="A23" s="27" t="s">
        <v>395</v>
      </c>
      <c r="B23" s="27" t="s">
        <v>396</v>
      </c>
      <c r="C23" s="27"/>
      <c r="D23" s="32">
        <v>97.98</v>
      </c>
      <c r="E23" s="27"/>
      <c r="F23" s="34"/>
      <c r="G23" s="34"/>
      <c r="H23" s="34"/>
      <c r="I23" s="34">
        <v>42.01</v>
      </c>
      <c r="J23" s="34"/>
      <c r="K23" s="34">
        <v>55.97</v>
      </c>
      <c r="L23" s="34"/>
      <c r="M23" s="27"/>
      <c r="N23" s="34"/>
      <c r="O23" s="34"/>
      <c r="P23" s="34"/>
      <c r="Q23" s="34"/>
      <c r="R23" s="34"/>
      <c r="S23" s="34"/>
      <c r="T23" s="34"/>
      <c r="U23" s="34">
        <f t="shared" si="1"/>
        <v>0</v>
      </c>
      <c r="V23" s="5">
        <f t="shared" si="2"/>
        <v>0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</row>
    <row r="24" spans="1:57">
      <c r="A24" s="27" t="s">
        <v>400</v>
      </c>
      <c r="B24" s="27" t="s">
        <v>396</v>
      </c>
      <c r="C24" s="27"/>
      <c r="D24" s="32">
        <v>77.38</v>
      </c>
      <c r="E24" s="27"/>
      <c r="F24" s="34"/>
      <c r="G24" s="34"/>
      <c r="H24" s="34"/>
      <c r="I24" s="34">
        <v>25.01</v>
      </c>
      <c r="J24" s="34"/>
      <c r="K24" s="34">
        <v>52.37</v>
      </c>
      <c r="L24" s="34"/>
      <c r="M24" s="27"/>
      <c r="N24" s="34"/>
      <c r="O24" s="34"/>
      <c r="P24" s="34"/>
      <c r="Q24" s="34"/>
      <c r="R24" s="34"/>
      <c r="S24" s="34"/>
      <c r="T24" s="34"/>
      <c r="U24" s="34">
        <f>SUM(F24:T24)-D24</f>
        <v>0</v>
      </c>
      <c r="V24" s="5">
        <f t="shared" si="2"/>
        <v>0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</row>
    <row r="25" spans="1:57">
      <c r="A25" s="27" t="s">
        <v>395</v>
      </c>
      <c r="B25" s="27" t="s">
        <v>209</v>
      </c>
      <c r="C25" s="27"/>
      <c r="D25" s="32">
        <v>34.5</v>
      </c>
      <c r="E25" s="27"/>
      <c r="F25" s="34"/>
      <c r="G25" s="34">
        <v>34.5</v>
      </c>
      <c r="H25" s="34"/>
      <c r="I25" s="34"/>
      <c r="J25" s="34"/>
      <c r="K25" s="34"/>
      <c r="L25" s="34"/>
      <c r="M25" s="27"/>
      <c r="N25" s="34"/>
      <c r="O25" s="34"/>
      <c r="P25" s="34"/>
      <c r="Q25" s="34"/>
      <c r="R25" s="34"/>
      <c r="S25" s="34"/>
      <c r="T25" s="34"/>
      <c r="U25" s="34">
        <f t="shared" si="1"/>
        <v>0</v>
      </c>
      <c r="V25" s="5">
        <f t="shared" si="2"/>
        <v>0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</row>
    <row r="26" spans="1:57">
      <c r="A26" s="27" t="s">
        <v>405</v>
      </c>
      <c r="B26" s="27" t="s">
        <v>359</v>
      </c>
      <c r="C26" s="27"/>
      <c r="D26" s="38">
        <v>-1157.6300000000001</v>
      </c>
      <c r="E26" s="27"/>
      <c r="F26" s="34"/>
      <c r="G26" s="34"/>
      <c r="H26" s="34"/>
      <c r="I26" s="34"/>
      <c r="J26" s="34"/>
      <c r="K26" s="34"/>
      <c r="L26" s="34"/>
      <c r="M26" s="27"/>
      <c r="N26" s="34"/>
      <c r="O26" s="34"/>
      <c r="P26" s="34"/>
      <c r="Q26" s="34"/>
      <c r="R26" s="34"/>
      <c r="S26" s="34"/>
      <c r="T26" s="34"/>
      <c r="U26" s="34">
        <f t="shared" si="1"/>
        <v>1157.6300000000001</v>
      </c>
      <c r="V26" s="5">
        <f t="shared" si="2"/>
        <v>0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</row>
    <row r="27" spans="1:57">
      <c r="A27" s="27" t="s">
        <v>407</v>
      </c>
      <c r="B27" s="27" t="s">
        <v>410</v>
      </c>
      <c r="C27" s="27"/>
      <c r="D27" s="32">
        <v>108.95</v>
      </c>
      <c r="E27" s="28"/>
      <c r="F27" s="34"/>
      <c r="G27" s="34"/>
      <c r="H27" s="34"/>
      <c r="I27" s="34">
        <v>25</v>
      </c>
      <c r="J27" s="34"/>
      <c r="K27" s="34">
        <v>83.95</v>
      </c>
      <c r="L27" s="34"/>
      <c r="M27" s="27"/>
      <c r="N27" s="34"/>
      <c r="O27" s="34"/>
      <c r="P27" s="34"/>
      <c r="Q27" s="34"/>
      <c r="R27" s="34"/>
      <c r="S27" s="34"/>
      <c r="T27" s="34"/>
      <c r="U27" s="34">
        <f t="shared" si="1"/>
        <v>0</v>
      </c>
      <c r="V27" s="5">
        <f t="shared" si="2"/>
        <v>0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</row>
    <row r="28" spans="1:57">
      <c r="A28" s="28" t="s">
        <v>418</v>
      </c>
      <c r="B28" s="27" t="s">
        <v>373</v>
      </c>
      <c r="C28" s="27"/>
      <c r="D28" s="32">
        <v>115.98</v>
      </c>
      <c r="E28" s="27"/>
      <c r="F28" s="34"/>
      <c r="G28" s="34"/>
      <c r="H28" s="34"/>
      <c r="I28" s="34">
        <v>60.01</v>
      </c>
      <c r="J28" s="34"/>
      <c r="K28" s="34">
        <v>55.97</v>
      </c>
      <c r="L28" s="34"/>
      <c r="M28" s="27"/>
      <c r="N28" s="34"/>
      <c r="O28" s="34"/>
      <c r="P28" s="34"/>
      <c r="Q28" s="34"/>
      <c r="R28" s="34"/>
      <c r="S28" s="34"/>
      <c r="T28" s="34"/>
      <c r="U28" s="34">
        <v>0</v>
      </c>
      <c r="V28" s="5">
        <f t="shared" si="2"/>
        <v>0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</row>
    <row r="29" spans="1:57">
      <c r="A29" s="27"/>
      <c r="B29" s="27"/>
      <c r="C29" s="29"/>
      <c r="D29" s="40"/>
      <c r="E29" s="29"/>
      <c r="F29" s="35"/>
      <c r="G29" s="35"/>
      <c r="H29" s="35"/>
      <c r="I29" s="35"/>
      <c r="J29" s="35"/>
      <c r="K29" s="35"/>
      <c r="L29" s="35"/>
      <c r="M29" s="29"/>
      <c r="N29" s="35"/>
      <c r="O29" s="35"/>
      <c r="P29" s="35"/>
      <c r="Q29" s="35"/>
      <c r="R29" s="35"/>
      <c r="S29" s="35"/>
      <c r="T29" s="35"/>
      <c r="U29" s="34">
        <f t="shared" si="1"/>
        <v>0</v>
      </c>
      <c r="V29" s="5">
        <f t="shared" si="2"/>
        <v>0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</row>
    <row r="30" spans="1:57">
      <c r="A30" s="27"/>
      <c r="B30" s="27"/>
      <c r="C30" s="27"/>
      <c r="D30" s="40"/>
      <c r="E30" s="27"/>
      <c r="F30" s="34"/>
      <c r="G30" s="34"/>
      <c r="H30" s="34"/>
      <c r="I30" s="34"/>
      <c r="J30" s="34"/>
      <c r="K30" s="34"/>
      <c r="L30" s="34"/>
      <c r="M30" s="27"/>
      <c r="N30" s="34"/>
      <c r="O30" s="34"/>
      <c r="P30" s="34"/>
      <c r="Q30" s="34"/>
      <c r="R30" s="34"/>
      <c r="S30" s="34"/>
      <c r="T30" s="34"/>
      <c r="U30" s="34">
        <f t="shared" si="1"/>
        <v>0</v>
      </c>
      <c r="V30" s="5">
        <f t="shared" si="2"/>
        <v>0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</row>
    <row r="31" spans="1:57">
      <c r="A31" s="27"/>
      <c r="B31" s="27"/>
      <c r="C31" s="27"/>
      <c r="D31" s="37"/>
      <c r="E31" s="27"/>
      <c r="F31" s="34"/>
      <c r="G31" s="34"/>
      <c r="H31" s="34"/>
      <c r="I31" s="34"/>
      <c r="J31" s="34"/>
      <c r="K31" s="34"/>
      <c r="L31" s="34"/>
      <c r="M31" s="27"/>
      <c r="N31" s="34"/>
      <c r="O31" s="34"/>
      <c r="P31" s="34"/>
      <c r="Q31" s="34"/>
      <c r="R31" s="34"/>
      <c r="S31" s="34"/>
      <c r="T31" s="34"/>
      <c r="U31" s="34">
        <f t="shared" si="1"/>
        <v>0</v>
      </c>
      <c r="V31" s="5"/>
      <c r="W31" s="21"/>
      <c r="X31" s="18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</row>
    <row r="32" spans="1:57">
      <c r="A32" s="27"/>
      <c r="B32" s="27"/>
      <c r="C32" s="201"/>
      <c r="D32" s="202"/>
      <c r="E32" s="201"/>
      <c r="F32" s="203"/>
      <c r="G32" s="203">
        <f>SUM(G19:G31)</f>
        <v>34.5</v>
      </c>
      <c r="H32" s="203"/>
      <c r="I32" s="203">
        <f>SUM(I19:I31)</f>
        <v>192.02999999999997</v>
      </c>
      <c r="J32" s="203">
        <f>SUM(J19:J31)</f>
        <v>65.040000000000006</v>
      </c>
      <c r="K32" s="203">
        <f>SUM(K19:K31)</f>
        <v>331.30999999999995</v>
      </c>
      <c r="L32" s="203">
        <f>SUM(L19:L31)</f>
        <v>0</v>
      </c>
      <c r="M32" s="201"/>
      <c r="N32" s="203"/>
      <c r="O32" s="203"/>
      <c r="P32" s="203"/>
      <c r="Q32" s="203">
        <f>SUM(Q19:Q31)</f>
        <v>10.84</v>
      </c>
      <c r="R32" s="203"/>
      <c r="S32" s="203">
        <f>SUM(S19:S31)</f>
        <v>4.5999999999999996</v>
      </c>
      <c r="T32" s="203">
        <f>SUM(T19:T31)</f>
        <v>0</v>
      </c>
      <c r="U32" s="203">
        <f t="shared" si="1"/>
        <v>638.31999999999994</v>
      </c>
      <c r="V32" s="5">
        <f t="shared" si="2"/>
        <v>0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</row>
    <row r="33" spans="1:57">
      <c r="A33" s="27" t="s">
        <v>425</v>
      </c>
      <c r="B33" s="27" t="s">
        <v>428</v>
      </c>
      <c r="C33" s="27"/>
      <c r="D33" s="32">
        <v>69.3</v>
      </c>
      <c r="E33" s="43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5">
        <f t="shared" si="2"/>
        <v>0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</row>
    <row r="34" spans="1:57">
      <c r="A34" s="27" t="s">
        <v>441</v>
      </c>
      <c r="B34" s="27" t="s">
        <v>446</v>
      </c>
      <c r="C34" s="27"/>
      <c r="D34" s="40">
        <v>31.74</v>
      </c>
      <c r="E34" s="43"/>
      <c r="F34" s="34">
        <v>4.57</v>
      </c>
      <c r="G34" s="34"/>
      <c r="H34" s="34">
        <v>9.48</v>
      </c>
      <c r="I34" s="34"/>
      <c r="J34" s="34">
        <v>8.67</v>
      </c>
      <c r="K34" s="34"/>
      <c r="L34" s="34">
        <v>3.3</v>
      </c>
      <c r="M34" s="27"/>
      <c r="N34" s="34"/>
      <c r="O34" s="34"/>
      <c r="P34" s="34"/>
      <c r="Q34" s="34">
        <v>5.72</v>
      </c>
      <c r="R34" s="34"/>
      <c r="S34" s="34"/>
      <c r="T34" s="34"/>
      <c r="U34" s="34">
        <f t="shared" si="1"/>
        <v>0</v>
      </c>
      <c r="V34" s="5">
        <f t="shared" si="2"/>
        <v>0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</row>
    <row r="35" spans="1:57">
      <c r="A35" s="27" t="s">
        <v>436</v>
      </c>
      <c r="B35" s="27" t="s">
        <v>209</v>
      </c>
      <c r="C35" s="27"/>
      <c r="D35" s="32">
        <v>34.5</v>
      </c>
      <c r="E35" s="27"/>
      <c r="F35" s="34"/>
      <c r="G35" s="34">
        <v>34.5</v>
      </c>
      <c r="H35" s="34"/>
      <c r="I35" s="34"/>
      <c r="J35" s="34"/>
      <c r="K35" s="34"/>
      <c r="L35" s="34"/>
      <c r="M35" s="27"/>
      <c r="N35" s="34"/>
      <c r="O35" s="34"/>
      <c r="P35" s="34"/>
      <c r="Q35" s="34"/>
      <c r="R35" s="34"/>
      <c r="S35" s="34"/>
      <c r="T35" s="34"/>
      <c r="U35" s="34">
        <f t="shared" si="1"/>
        <v>0</v>
      </c>
      <c r="V35" s="5">
        <f t="shared" si="2"/>
        <v>0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</row>
    <row r="36" spans="1:57">
      <c r="A36" s="27" t="s">
        <v>432</v>
      </c>
      <c r="B36" s="27" t="s">
        <v>373</v>
      </c>
      <c r="C36" s="27"/>
      <c r="D36" s="32">
        <v>85.97</v>
      </c>
      <c r="E36" s="28">
        <v>538.59</v>
      </c>
      <c r="F36" s="34"/>
      <c r="G36" s="34"/>
      <c r="H36" s="34"/>
      <c r="I36" s="34">
        <v>30</v>
      </c>
      <c r="J36" s="34"/>
      <c r="K36" s="34">
        <v>55.97</v>
      </c>
      <c r="L36" s="34"/>
      <c r="M36" s="27"/>
      <c r="N36" s="34"/>
      <c r="O36" s="34"/>
      <c r="P36" s="34"/>
      <c r="Q36" s="34"/>
      <c r="R36" s="34"/>
      <c r="S36" s="34"/>
      <c r="T36" s="34"/>
      <c r="U36" s="34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</row>
    <row r="37" spans="1:57">
      <c r="A37" s="27" t="s">
        <v>432</v>
      </c>
      <c r="B37" s="27" t="s">
        <v>356</v>
      </c>
      <c r="C37" s="27"/>
      <c r="D37" s="37">
        <v>55.09</v>
      </c>
      <c r="E37" s="28"/>
      <c r="F37" s="34"/>
      <c r="G37" s="34"/>
      <c r="H37" s="34"/>
      <c r="I37" s="34"/>
      <c r="J37" s="34">
        <v>44.94</v>
      </c>
      <c r="K37" s="34"/>
      <c r="L37" s="38"/>
      <c r="M37" s="27"/>
      <c r="N37" s="34"/>
      <c r="O37" s="34"/>
      <c r="P37" s="34"/>
      <c r="Q37" s="34"/>
      <c r="R37" s="34"/>
      <c r="S37" s="34"/>
      <c r="T37" s="34"/>
      <c r="U37" s="34">
        <f t="shared" si="1"/>
        <v>-10.150000000000006</v>
      </c>
      <c r="V37" s="5">
        <f t="shared" si="2"/>
        <v>0</v>
      </c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</row>
    <row r="38" spans="1:57">
      <c r="A38" s="27" t="s">
        <v>432</v>
      </c>
      <c r="B38" s="27" t="s">
        <v>437</v>
      </c>
      <c r="C38" s="27"/>
      <c r="D38" s="39">
        <v>38.76</v>
      </c>
      <c r="E38" s="30"/>
      <c r="F38" s="34"/>
      <c r="G38" s="34"/>
      <c r="H38" s="34"/>
      <c r="I38" s="34"/>
      <c r="J38" s="34">
        <v>31.26</v>
      </c>
      <c r="K38" s="34"/>
      <c r="L38" s="34"/>
      <c r="M38" s="27"/>
      <c r="N38" s="34"/>
      <c r="O38" s="34"/>
      <c r="P38" s="34"/>
      <c r="Q38" s="34">
        <v>2.5</v>
      </c>
      <c r="R38" s="34"/>
      <c r="S38" s="34"/>
      <c r="T38" s="34">
        <v>5</v>
      </c>
      <c r="U38" s="34">
        <f t="shared" si="1"/>
        <v>0</v>
      </c>
      <c r="V38" s="5">
        <f t="shared" si="2"/>
        <v>0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</row>
    <row r="39" spans="1:57">
      <c r="A39" s="27" t="s">
        <v>438</v>
      </c>
      <c r="B39" s="27" t="s">
        <v>416</v>
      </c>
      <c r="C39" s="27"/>
      <c r="D39" s="37">
        <v>25.71</v>
      </c>
      <c r="E39" s="27"/>
      <c r="F39" s="34"/>
      <c r="G39" s="34"/>
      <c r="H39" s="34">
        <v>25.71</v>
      </c>
      <c r="I39" s="34"/>
      <c r="J39" s="34"/>
      <c r="K39" s="34"/>
      <c r="L39" s="34"/>
      <c r="M39" s="27"/>
      <c r="N39" s="34"/>
      <c r="O39" s="34"/>
      <c r="P39" s="34"/>
      <c r="Q39" s="34"/>
      <c r="R39" s="34"/>
      <c r="S39" s="34"/>
      <c r="T39" s="34"/>
      <c r="U39" s="34">
        <f t="shared" si="1"/>
        <v>0</v>
      </c>
      <c r="V39" s="5">
        <f t="shared" si="2"/>
        <v>0</v>
      </c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</row>
    <row r="40" spans="1:57">
      <c r="A40" s="27" t="s">
        <v>438</v>
      </c>
      <c r="B40" s="27" t="s">
        <v>389</v>
      </c>
      <c r="C40" s="27"/>
      <c r="D40" s="37">
        <v>83.97</v>
      </c>
      <c r="E40" s="27"/>
      <c r="F40" s="34"/>
      <c r="G40" s="34"/>
      <c r="H40" s="34"/>
      <c r="I40" s="34">
        <v>46</v>
      </c>
      <c r="J40" s="34"/>
      <c r="K40" s="34">
        <v>37.97</v>
      </c>
      <c r="L40" s="38"/>
      <c r="M40" s="34"/>
      <c r="N40" s="34"/>
      <c r="O40" s="34"/>
      <c r="P40" s="34"/>
      <c r="Q40" s="34"/>
      <c r="R40" s="34"/>
      <c r="S40" s="34"/>
      <c r="T40" s="34"/>
      <c r="U40" s="34">
        <f t="shared" si="1"/>
        <v>0</v>
      </c>
      <c r="V40" s="5">
        <f t="shared" si="2"/>
        <v>0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</row>
    <row r="41" spans="1:57">
      <c r="A41" s="27" t="s">
        <v>434</v>
      </c>
      <c r="B41" s="27" t="s">
        <v>353</v>
      </c>
      <c r="C41" s="27"/>
      <c r="D41" s="37">
        <v>70</v>
      </c>
      <c r="E41" s="27"/>
      <c r="F41" s="34"/>
      <c r="G41" s="34"/>
      <c r="H41" s="34"/>
      <c r="I41" s="34"/>
      <c r="J41" s="34">
        <v>47.04</v>
      </c>
      <c r="K41" s="34">
        <v>19.16</v>
      </c>
      <c r="L41" s="34">
        <v>3.8</v>
      </c>
      <c r="M41" s="27" t="s">
        <v>378</v>
      </c>
      <c r="N41" s="34"/>
      <c r="O41" s="34"/>
      <c r="P41" s="34"/>
      <c r="Q41" s="34"/>
      <c r="R41" s="34"/>
      <c r="S41" s="34"/>
      <c r="T41" s="34"/>
      <c r="U41" s="34">
        <f t="shared" si="1"/>
        <v>0</v>
      </c>
      <c r="V41" s="5">
        <f t="shared" si="2"/>
        <v>0</v>
      </c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</row>
    <row r="42" spans="1:57">
      <c r="A42" s="27" t="s">
        <v>441</v>
      </c>
      <c r="B42" s="27" t="s">
        <v>353</v>
      </c>
      <c r="C42" s="27"/>
      <c r="D42" s="37">
        <v>51.26</v>
      </c>
      <c r="E42" s="27"/>
      <c r="F42" s="34"/>
      <c r="G42" s="34"/>
      <c r="H42" s="34"/>
      <c r="I42" s="34"/>
      <c r="J42" s="34">
        <v>51.26</v>
      </c>
      <c r="K42" s="34"/>
      <c r="L42" s="34"/>
      <c r="M42" s="27"/>
      <c r="N42" s="34"/>
      <c r="O42" s="34"/>
      <c r="P42" s="34"/>
      <c r="Q42" s="34"/>
      <c r="R42" s="34"/>
      <c r="S42" s="34"/>
      <c r="T42" s="34"/>
      <c r="U42" s="34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</row>
    <row r="43" spans="1:57">
      <c r="A43" s="27"/>
      <c r="B43" s="27" t="s">
        <v>353</v>
      </c>
      <c r="C43" s="27"/>
      <c r="D43" s="37">
        <v>-4.99</v>
      </c>
      <c r="E43" s="27"/>
      <c r="F43" s="34"/>
      <c r="G43" s="34"/>
      <c r="H43" s="34"/>
      <c r="I43" s="34"/>
      <c r="J43" s="34">
        <v>-4.99</v>
      </c>
      <c r="K43" s="34"/>
      <c r="L43" s="34"/>
      <c r="M43" s="27"/>
      <c r="N43" s="34"/>
      <c r="O43" s="34"/>
      <c r="P43" s="34"/>
      <c r="Q43" s="34"/>
      <c r="R43" s="34"/>
      <c r="S43" s="34"/>
      <c r="T43" s="34"/>
      <c r="U43" s="34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</row>
    <row r="44" spans="1:57">
      <c r="A44" s="27" t="s">
        <v>441</v>
      </c>
      <c r="B44" s="27" t="s">
        <v>442</v>
      </c>
      <c r="C44" s="27"/>
      <c r="D44" s="32">
        <v>-538.59</v>
      </c>
      <c r="E44" s="28"/>
      <c r="F44" s="34"/>
      <c r="G44" s="34"/>
      <c r="H44" s="34"/>
      <c r="I44" s="34"/>
      <c r="J44" s="34"/>
      <c r="K44" s="34"/>
      <c r="L44" s="34"/>
      <c r="M44" s="27"/>
      <c r="N44" s="34"/>
      <c r="O44" s="34"/>
      <c r="P44" s="34"/>
      <c r="Q44" s="34"/>
      <c r="R44" s="34"/>
      <c r="S44" s="34"/>
      <c r="T44" s="34"/>
      <c r="U44" s="34">
        <f t="shared" si="1"/>
        <v>538.59</v>
      </c>
      <c r="V44" s="5">
        <f t="shared" si="2"/>
        <v>0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</row>
    <row r="45" spans="1:57">
      <c r="A45" s="27" t="s">
        <v>443</v>
      </c>
      <c r="B45" s="27" t="s">
        <v>444</v>
      </c>
      <c r="C45" s="27"/>
      <c r="D45" s="38">
        <v>49.22</v>
      </c>
      <c r="E45" s="28"/>
      <c r="F45" s="34"/>
      <c r="G45" s="34"/>
      <c r="H45" s="34"/>
      <c r="I45" s="34"/>
      <c r="J45" s="34"/>
      <c r="K45" s="34"/>
      <c r="L45" s="34"/>
      <c r="M45" s="27"/>
      <c r="N45" s="34"/>
      <c r="O45" s="34"/>
      <c r="P45" s="34"/>
      <c r="Q45" s="34"/>
      <c r="R45" s="34"/>
      <c r="S45" s="34"/>
      <c r="T45" s="34">
        <v>49.22</v>
      </c>
      <c r="U45" s="34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spans="1:57">
      <c r="A46" s="27" t="s">
        <v>443</v>
      </c>
      <c r="B46" s="27" t="s">
        <v>273</v>
      </c>
      <c r="C46" s="27"/>
      <c r="D46" s="37">
        <v>55.97</v>
      </c>
      <c r="E46" s="31"/>
      <c r="F46" s="34"/>
      <c r="G46" s="34"/>
      <c r="H46" s="34"/>
      <c r="I46" s="34"/>
      <c r="J46" s="34"/>
      <c r="K46" s="34">
        <v>55.97</v>
      </c>
      <c r="L46" s="34"/>
      <c r="M46" s="27"/>
      <c r="N46" s="34"/>
      <c r="O46" s="34"/>
      <c r="P46" s="34"/>
      <c r="Q46" s="34"/>
      <c r="R46" s="34"/>
      <c r="S46" s="34"/>
      <c r="T46" s="34"/>
      <c r="U46" s="34">
        <f t="shared" si="1"/>
        <v>0</v>
      </c>
      <c r="V46" s="18">
        <f t="shared" si="2"/>
        <v>0</v>
      </c>
      <c r="W46" s="18"/>
      <c r="X46" s="18"/>
      <c r="Y46" s="18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</row>
    <row r="47" spans="1:57">
      <c r="A47" s="27" t="s">
        <v>449</v>
      </c>
      <c r="B47" s="27" t="s">
        <v>373</v>
      </c>
      <c r="C47" s="27"/>
      <c r="D47" s="37">
        <v>139.99</v>
      </c>
      <c r="E47" s="28"/>
      <c r="F47" s="34"/>
      <c r="G47" s="34"/>
      <c r="H47" s="34"/>
      <c r="I47" s="34">
        <v>84.02</v>
      </c>
      <c r="J47" s="34"/>
      <c r="K47" s="34">
        <v>55.97</v>
      </c>
      <c r="L47" s="34"/>
      <c r="M47" s="27"/>
      <c r="N47" s="34"/>
      <c r="O47" s="34"/>
      <c r="P47" s="34"/>
      <c r="Q47" s="34"/>
      <c r="R47" s="34"/>
      <c r="S47" s="34"/>
      <c r="T47" s="34"/>
      <c r="U47" s="34">
        <f t="shared" si="1"/>
        <v>0</v>
      </c>
      <c r="V47" s="5">
        <f t="shared" si="2"/>
        <v>0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</row>
    <row r="48" spans="1:57">
      <c r="A48" s="27" t="s">
        <v>464</v>
      </c>
      <c r="B48" s="27" t="s">
        <v>465</v>
      </c>
      <c r="C48" s="27"/>
      <c r="D48" s="38">
        <v>109.77</v>
      </c>
      <c r="E48" s="28"/>
      <c r="F48" s="34"/>
      <c r="G48" s="34"/>
      <c r="H48" s="34"/>
      <c r="I48" s="34">
        <v>53.8</v>
      </c>
      <c r="J48" s="34"/>
      <c r="K48" s="34">
        <v>55.97</v>
      </c>
      <c r="L48" s="34"/>
      <c r="M48" s="27"/>
      <c r="N48" s="34"/>
      <c r="O48" s="34"/>
      <c r="P48" s="34"/>
      <c r="Q48" s="34"/>
      <c r="R48" s="34"/>
      <c r="S48" s="34"/>
      <c r="T48" s="34"/>
      <c r="U48" s="34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</row>
    <row r="49" spans="1:57">
      <c r="A49" s="27"/>
      <c r="B49" s="27"/>
      <c r="C49" s="27"/>
      <c r="D49" s="37"/>
      <c r="E49" s="28"/>
      <c r="F49" s="34"/>
      <c r="G49" s="34"/>
      <c r="H49" s="34"/>
      <c r="I49" s="34"/>
      <c r="J49" s="34"/>
      <c r="K49" s="34"/>
      <c r="L49" s="34"/>
      <c r="M49" s="27"/>
      <c r="N49" s="34"/>
      <c r="O49" s="34"/>
      <c r="P49" s="34"/>
      <c r="Q49" s="34"/>
      <c r="R49" s="34"/>
      <c r="S49" s="34"/>
      <c r="T49" s="34"/>
      <c r="U49" s="34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</row>
    <row r="50" spans="1:57">
      <c r="A50" s="27"/>
      <c r="B50" s="27"/>
      <c r="C50" s="27"/>
      <c r="D50" s="37"/>
      <c r="E50" s="28"/>
      <c r="F50" s="34"/>
      <c r="G50" s="34"/>
      <c r="H50" s="34"/>
      <c r="I50" s="34"/>
      <c r="J50" s="34"/>
      <c r="K50" s="34"/>
      <c r="L50" s="34"/>
      <c r="M50" s="27"/>
      <c r="N50" s="34"/>
      <c r="O50" s="34"/>
      <c r="P50" s="34"/>
      <c r="Q50" s="34"/>
      <c r="R50" s="34"/>
      <c r="S50" s="34"/>
      <c r="T50" s="34"/>
      <c r="U50" s="34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</row>
    <row r="51" spans="1:57">
      <c r="A51" s="27"/>
      <c r="B51" s="27"/>
      <c r="C51" s="27"/>
      <c r="D51" s="35"/>
      <c r="E51" s="27"/>
      <c r="F51" s="34"/>
      <c r="G51" s="34"/>
      <c r="H51" s="34"/>
      <c r="I51" s="34"/>
      <c r="J51" s="34"/>
      <c r="K51" s="34"/>
      <c r="L51" s="34"/>
      <c r="M51" s="27"/>
      <c r="N51" s="34"/>
      <c r="O51" s="34"/>
      <c r="P51" s="34"/>
      <c r="Q51" s="34"/>
      <c r="R51" s="34"/>
      <c r="S51" s="34"/>
      <c r="T51" s="34"/>
      <c r="U51" s="34">
        <f t="shared" si="1"/>
        <v>0</v>
      </c>
      <c r="V51" s="26">
        <f t="shared" si="2"/>
        <v>0</v>
      </c>
      <c r="W51" s="26"/>
      <c r="X51" s="26"/>
      <c r="Y51" s="26"/>
      <c r="Z51" s="26"/>
      <c r="AA51" s="26"/>
      <c r="AB51" s="26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</row>
    <row r="52" spans="1:57">
      <c r="A52" s="208"/>
      <c r="B52" s="208"/>
      <c r="C52" s="208"/>
      <c r="D52" s="209"/>
      <c r="E52" s="208"/>
      <c r="F52" s="210">
        <f>SUM(F33:F51)</f>
        <v>4.57</v>
      </c>
      <c r="G52" s="210">
        <f t="shared" ref="G52:L52" si="3">SUM(G33:G51)</f>
        <v>34.5</v>
      </c>
      <c r="H52" s="210">
        <f t="shared" si="3"/>
        <v>35.19</v>
      </c>
      <c r="I52" s="210">
        <f t="shared" si="3"/>
        <v>213.82</v>
      </c>
      <c r="J52" s="210">
        <f t="shared" si="3"/>
        <v>178.17999999999998</v>
      </c>
      <c r="K52" s="210">
        <f t="shared" si="3"/>
        <v>281.01</v>
      </c>
      <c r="L52" s="210">
        <f t="shared" si="3"/>
        <v>7.1</v>
      </c>
      <c r="M52" s="208"/>
      <c r="N52" s="210"/>
      <c r="O52" s="210">
        <f>SUM(O33:O51)</f>
        <v>0</v>
      </c>
      <c r="P52" s="210"/>
      <c r="Q52" s="210">
        <f>SUM(Q33:Q51)</f>
        <v>8.2199999999999989</v>
      </c>
      <c r="R52" s="210"/>
      <c r="S52" s="210">
        <f>SUM(S33:S51)</f>
        <v>0</v>
      </c>
      <c r="T52" s="210">
        <f>SUM(T33:T51)</f>
        <v>54.22</v>
      </c>
      <c r="U52" s="34">
        <f t="shared" si="1"/>
        <v>816.81000000000006</v>
      </c>
      <c r="V52" s="5">
        <f t="shared" si="2"/>
        <v>0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</row>
    <row r="53" spans="1:57">
      <c r="A53" s="27" t="s">
        <v>470</v>
      </c>
      <c r="B53" s="27" t="s">
        <v>209</v>
      </c>
      <c r="C53" s="27"/>
      <c r="D53" s="38">
        <v>34.5</v>
      </c>
      <c r="E53" s="27"/>
      <c r="F53" s="34"/>
      <c r="G53" s="34">
        <v>34.5</v>
      </c>
      <c r="H53" s="34"/>
      <c r="I53" s="34"/>
      <c r="J53" s="34"/>
      <c r="K53" s="34"/>
      <c r="L53" s="34"/>
      <c r="M53" s="27"/>
      <c r="N53" s="34"/>
      <c r="O53" s="34"/>
      <c r="P53" s="34"/>
      <c r="Q53" s="34"/>
      <c r="R53" s="34"/>
      <c r="S53" s="34"/>
      <c r="T53" s="34"/>
      <c r="U53" s="34">
        <f t="shared" si="1"/>
        <v>0</v>
      </c>
      <c r="V53" s="5">
        <f t="shared" si="2"/>
        <v>0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</row>
    <row r="54" spans="1:57">
      <c r="A54" s="27" t="s">
        <v>470</v>
      </c>
      <c r="B54" s="27" t="s">
        <v>482</v>
      </c>
      <c r="C54" s="27"/>
      <c r="D54" s="38">
        <v>49.39</v>
      </c>
      <c r="E54" s="28"/>
      <c r="F54" s="34"/>
      <c r="G54" s="34"/>
      <c r="H54" s="34"/>
      <c r="I54" s="34"/>
      <c r="J54" s="34"/>
      <c r="K54" s="34"/>
      <c r="L54" s="34"/>
      <c r="M54" s="27"/>
      <c r="N54" s="34"/>
      <c r="O54" s="34"/>
      <c r="P54" s="34"/>
      <c r="Q54" s="34">
        <v>49.39</v>
      </c>
      <c r="R54" s="34"/>
      <c r="S54" s="34"/>
      <c r="T54" s="34"/>
      <c r="U54" s="34">
        <f t="shared" si="1"/>
        <v>0</v>
      </c>
      <c r="V54" s="5">
        <f t="shared" si="2"/>
        <v>0</v>
      </c>
      <c r="W54" s="5">
        <f>SUM(I54:U54)</f>
        <v>49.39</v>
      </c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</row>
    <row r="55" spans="1:57">
      <c r="A55" s="30" t="s">
        <v>470</v>
      </c>
      <c r="B55" s="27" t="s">
        <v>483</v>
      </c>
      <c r="C55" s="27"/>
      <c r="D55" s="37">
        <v>-4.8</v>
      </c>
      <c r="E55" s="27"/>
      <c r="F55" s="34"/>
      <c r="G55" s="34"/>
      <c r="H55" s="34"/>
      <c r="I55" s="34"/>
      <c r="J55" s="34"/>
      <c r="K55" s="34">
        <v>-4.8</v>
      </c>
      <c r="L55" s="34"/>
      <c r="M55" s="27" t="s">
        <v>484</v>
      </c>
      <c r="N55" s="34"/>
      <c r="O55" s="34"/>
      <c r="P55" s="34"/>
      <c r="Q55" s="34"/>
      <c r="R55" s="34"/>
      <c r="S55" s="34"/>
      <c r="T55" s="34"/>
      <c r="U55" s="34">
        <f t="shared" si="1"/>
        <v>0</v>
      </c>
      <c r="V55" s="5">
        <f t="shared" si="2"/>
        <v>0</v>
      </c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</row>
    <row r="56" spans="1:57">
      <c r="A56" s="30" t="s">
        <v>481</v>
      </c>
      <c r="B56" s="27" t="s">
        <v>396</v>
      </c>
      <c r="C56" s="27"/>
      <c r="D56" s="32">
        <v>104.37</v>
      </c>
      <c r="E56" s="27"/>
      <c r="F56" s="34"/>
      <c r="G56" s="34"/>
      <c r="H56" s="34"/>
      <c r="I56" s="34">
        <v>52</v>
      </c>
      <c r="J56" s="34"/>
      <c r="K56" s="34">
        <v>52.37</v>
      </c>
      <c r="L56" s="34"/>
      <c r="M56" s="27"/>
      <c r="N56" s="34"/>
      <c r="O56" s="34"/>
      <c r="P56" s="34"/>
      <c r="Q56" s="34"/>
      <c r="R56" s="34"/>
      <c r="S56" s="34"/>
      <c r="T56" s="34"/>
      <c r="U56" s="34">
        <f t="shared" si="1"/>
        <v>0</v>
      </c>
      <c r="V56" s="5">
        <f t="shared" si="2"/>
        <v>0</v>
      </c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</row>
    <row r="57" spans="1:57">
      <c r="A57" s="27" t="s">
        <v>481</v>
      </c>
      <c r="B57" s="27" t="s">
        <v>495</v>
      </c>
      <c r="C57" s="27"/>
      <c r="D57" s="32">
        <v>243.77</v>
      </c>
      <c r="E57" s="27"/>
      <c r="F57" s="34"/>
      <c r="G57" s="34"/>
      <c r="H57" s="34"/>
      <c r="I57" s="34"/>
      <c r="J57" s="34"/>
      <c r="K57" s="34"/>
      <c r="L57" s="34">
        <v>243.77</v>
      </c>
      <c r="M57" s="27" t="s">
        <v>496</v>
      </c>
      <c r="N57" s="34"/>
      <c r="O57" s="34"/>
      <c r="P57" s="34"/>
      <c r="Q57" s="34"/>
      <c r="R57" s="34"/>
      <c r="S57" s="34"/>
      <c r="T57" s="34"/>
      <c r="U57" s="34">
        <f t="shared" si="1"/>
        <v>0</v>
      </c>
      <c r="V57" s="5">
        <f t="shared" si="2"/>
        <v>0</v>
      </c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</row>
    <row r="58" spans="1:57">
      <c r="A58" s="27" t="s">
        <v>497</v>
      </c>
      <c r="B58" s="27" t="s">
        <v>498</v>
      </c>
      <c r="C58" s="27"/>
      <c r="D58" s="40">
        <v>-871.55</v>
      </c>
      <c r="E58" s="41"/>
      <c r="F58" s="34"/>
      <c r="G58" s="34"/>
      <c r="H58" s="34"/>
      <c r="I58" s="34"/>
      <c r="J58" s="34"/>
      <c r="K58" s="34"/>
      <c r="L58" s="34"/>
      <c r="M58" s="33"/>
      <c r="N58" s="34"/>
      <c r="O58" s="34"/>
      <c r="P58" s="34"/>
      <c r="Q58" s="34"/>
      <c r="R58" s="34"/>
      <c r="S58" s="34"/>
      <c r="T58" s="34"/>
      <c r="U58" s="34">
        <f t="shared" si="1"/>
        <v>871.55</v>
      </c>
      <c r="V58" s="5">
        <f t="shared" si="2"/>
        <v>0</v>
      </c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</row>
    <row r="59" spans="1:57">
      <c r="A59" s="27" t="s">
        <v>503</v>
      </c>
      <c r="B59" s="29" t="s">
        <v>505</v>
      </c>
      <c r="C59" s="27"/>
      <c r="D59" s="32">
        <v>107.47</v>
      </c>
      <c r="E59" s="27"/>
      <c r="F59" s="34"/>
      <c r="G59" s="34"/>
      <c r="H59" s="34"/>
      <c r="I59" s="34">
        <v>51.5</v>
      </c>
      <c r="J59" s="34"/>
      <c r="K59" s="34">
        <v>55.97</v>
      </c>
      <c r="L59" s="34"/>
      <c r="M59" s="27"/>
      <c r="N59" s="34"/>
      <c r="O59" s="34"/>
      <c r="P59" s="34"/>
      <c r="Q59" s="34"/>
      <c r="R59" s="34"/>
      <c r="S59" s="34"/>
      <c r="T59" s="34"/>
      <c r="U59" s="34">
        <f t="shared" si="1"/>
        <v>0</v>
      </c>
      <c r="V59" s="5">
        <f t="shared" si="2"/>
        <v>0</v>
      </c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</row>
    <row r="60" spans="1:57">
      <c r="A60" s="27" t="s">
        <v>499</v>
      </c>
      <c r="B60" s="42" t="s">
        <v>396</v>
      </c>
      <c r="C60" s="27"/>
      <c r="D60" s="32">
        <v>109.39</v>
      </c>
      <c r="E60" s="27"/>
      <c r="F60" s="34"/>
      <c r="G60" s="34"/>
      <c r="H60" s="34"/>
      <c r="I60" s="34">
        <v>85.01</v>
      </c>
      <c r="J60" s="34"/>
      <c r="K60" s="34">
        <v>24.38</v>
      </c>
      <c r="L60" s="34"/>
      <c r="M60" s="27"/>
      <c r="N60" s="34"/>
      <c r="O60" s="34"/>
      <c r="P60" s="34"/>
      <c r="Q60" s="34"/>
      <c r="R60" s="34"/>
      <c r="S60" s="34"/>
      <c r="T60" s="34"/>
      <c r="U60" s="34">
        <f t="shared" si="1"/>
        <v>0</v>
      </c>
      <c r="V60" s="5">
        <f t="shared" si="2"/>
        <v>0</v>
      </c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</row>
    <row r="61" spans="1:57">
      <c r="A61" s="27" t="s">
        <v>509</v>
      </c>
      <c r="B61" s="27" t="s">
        <v>377</v>
      </c>
      <c r="C61" s="27"/>
      <c r="D61" s="32">
        <v>58.98</v>
      </c>
      <c r="E61" s="27"/>
      <c r="F61" s="34">
        <v>24.15</v>
      </c>
      <c r="G61" s="34"/>
      <c r="H61" s="34"/>
      <c r="I61" s="34"/>
      <c r="J61" s="34">
        <v>31.35</v>
      </c>
      <c r="K61" s="34"/>
      <c r="L61" s="34">
        <v>3.48</v>
      </c>
      <c r="M61" s="27" t="s">
        <v>378</v>
      </c>
      <c r="N61" s="34"/>
      <c r="O61" s="34"/>
      <c r="P61" s="34"/>
      <c r="Q61" s="34"/>
      <c r="R61" s="34"/>
      <c r="S61" s="34"/>
      <c r="T61" s="34"/>
      <c r="U61" s="34">
        <f t="shared" si="1"/>
        <v>0</v>
      </c>
      <c r="V61" s="5">
        <f t="shared" si="2"/>
        <v>0</v>
      </c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</row>
    <row r="62" spans="1:57">
      <c r="A62" s="27" t="s">
        <v>509</v>
      </c>
      <c r="B62" s="27" t="s">
        <v>370</v>
      </c>
      <c r="C62" s="27"/>
      <c r="D62" s="32">
        <v>70.06</v>
      </c>
      <c r="E62" s="27"/>
      <c r="F62" s="34"/>
      <c r="G62" s="34"/>
      <c r="H62" s="34"/>
      <c r="I62" s="34"/>
      <c r="J62" s="34"/>
      <c r="K62" s="34"/>
      <c r="L62" s="34"/>
      <c r="M62" s="27"/>
      <c r="N62" s="34"/>
      <c r="O62" s="34"/>
      <c r="P62" s="34"/>
      <c r="Q62" s="34">
        <v>70.06</v>
      </c>
      <c r="R62" s="34"/>
      <c r="S62" s="34"/>
      <c r="T62" s="34"/>
      <c r="U62" s="34">
        <f t="shared" si="1"/>
        <v>0</v>
      </c>
      <c r="V62" s="5">
        <f t="shared" si="2"/>
        <v>0</v>
      </c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</row>
    <row r="63" spans="1:57">
      <c r="A63" s="27" t="s">
        <v>509</v>
      </c>
      <c r="B63" s="27" t="s">
        <v>445</v>
      </c>
      <c r="C63" s="27"/>
      <c r="D63" s="32">
        <v>68.569999999999993</v>
      </c>
      <c r="E63" s="27"/>
      <c r="F63" s="34"/>
      <c r="G63" s="34"/>
      <c r="H63" s="34">
        <v>2.5</v>
      </c>
      <c r="I63" s="34"/>
      <c r="J63" s="34">
        <v>66.069999999999993</v>
      </c>
      <c r="K63" s="34"/>
      <c r="L63" s="34"/>
      <c r="M63" s="27"/>
      <c r="N63" s="34"/>
      <c r="O63" s="34"/>
      <c r="P63" s="34"/>
      <c r="Q63" s="34"/>
      <c r="R63" s="34"/>
      <c r="S63" s="34"/>
      <c r="T63" s="34"/>
      <c r="U63" s="34">
        <f t="shared" si="1"/>
        <v>0</v>
      </c>
      <c r="V63" s="5">
        <f t="shared" si="2"/>
        <v>0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</row>
    <row r="64" spans="1:57">
      <c r="A64" s="27"/>
      <c r="B64" s="27"/>
      <c r="C64" s="27"/>
      <c r="D64" s="40"/>
      <c r="E64" s="27"/>
      <c r="F64" s="34"/>
      <c r="G64" s="34"/>
      <c r="H64" s="34"/>
      <c r="I64" s="34"/>
      <c r="J64" s="34"/>
      <c r="K64" s="34"/>
      <c r="L64" s="34"/>
      <c r="M64" s="27"/>
      <c r="N64" s="34"/>
      <c r="O64" s="34"/>
      <c r="P64" s="34"/>
      <c r="Q64" s="34"/>
      <c r="R64" s="34"/>
      <c r="S64" s="34"/>
      <c r="T64" s="34"/>
      <c r="U64" s="34">
        <f t="shared" si="1"/>
        <v>0</v>
      </c>
      <c r="V64" s="5">
        <f t="shared" si="2"/>
        <v>0</v>
      </c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</row>
    <row r="65" spans="1:57">
      <c r="A65" s="27"/>
      <c r="B65" s="27"/>
      <c r="C65" s="27"/>
      <c r="D65" s="40"/>
      <c r="E65" s="28"/>
      <c r="F65" s="34"/>
      <c r="G65" s="34"/>
      <c r="H65" s="34"/>
      <c r="I65" s="34"/>
      <c r="J65" s="34"/>
      <c r="K65" s="34"/>
      <c r="L65" s="34"/>
      <c r="M65" s="27"/>
      <c r="N65" s="34"/>
      <c r="O65" s="34"/>
      <c r="P65" s="34"/>
      <c r="Q65" s="34"/>
      <c r="R65" s="34"/>
      <c r="S65" s="34"/>
      <c r="T65" s="34"/>
      <c r="U65" s="34">
        <f t="shared" si="1"/>
        <v>0</v>
      </c>
      <c r="V65" s="5">
        <f t="shared" si="2"/>
        <v>0</v>
      </c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</row>
    <row r="66" spans="1:57">
      <c r="A66" s="27"/>
      <c r="B66" s="27"/>
      <c r="C66" s="27"/>
      <c r="D66" s="40"/>
      <c r="E66" s="27"/>
      <c r="F66" s="34"/>
      <c r="G66" s="34"/>
      <c r="H66" s="34"/>
      <c r="I66" s="34"/>
      <c r="J66" s="34"/>
      <c r="K66" s="34"/>
      <c r="L66" s="34"/>
      <c r="M66" s="27"/>
      <c r="N66" s="34"/>
      <c r="O66" s="34"/>
      <c r="P66" s="34"/>
      <c r="Q66" s="34"/>
      <c r="R66" s="34"/>
      <c r="S66" s="34"/>
      <c r="T66" s="34"/>
      <c r="U66" s="34">
        <f t="shared" si="1"/>
        <v>0</v>
      </c>
      <c r="V66" s="5">
        <f t="shared" si="2"/>
        <v>0</v>
      </c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</row>
    <row r="67" spans="1:57">
      <c r="A67" s="27"/>
      <c r="B67" s="27"/>
      <c r="C67" s="27"/>
      <c r="D67" s="35"/>
      <c r="E67" s="27"/>
      <c r="F67" s="34"/>
      <c r="G67" s="34"/>
      <c r="H67" s="34"/>
      <c r="I67" s="34"/>
      <c r="J67" s="34"/>
      <c r="K67" s="34"/>
      <c r="L67" s="34"/>
      <c r="M67" s="27"/>
      <c r="N67" s="34"/>
      <c r="O67" s="34"/>
      <c r="P67" s="34"/>
      <c r="Q67" s="34"/>
      <c r="R67" s="34"/>
      <c r="S67" s="34"/>
      <c r="T67" s="34"/>
      <c r="U67" s="34">
        <f t="shared" si="1"/>
        <v>0</v>
      </c>
      <c r="V67" s="5">
        <f t="shared" si="2"/>
        <v>0</v>
      </c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</row>
    <row r="68" spans="1:57">
      <c r="A68" s="27"/>
      <c r="B68" s="27"/>
      <c r="C68" s="27"/>
      <c r="D68" s="40"/>
      <c r="E68" s="27"/>
      <c r="F68" s="34"/>
      <c r="G68" s="34"/>
      <c r="H68" s="34"/>
      <c r="I68" s="34"/>
      <c r="J68" s="34"/>
      <c r="K68" s="34"/>
      <c r="L68" s="34"/>
      <c r="M68" s="27"/>
      <c r="N68" s="34"/>
      <c r="O68" s="34"/>
      <c r="P68" s="34"/>
      <c r="Q68" s="34"/>
      <c r="R68" s="34"/>
      <c r="S68" s="34"/>
      <c r="T68" s="34"/>
      <c r="U68" s="34">
        <f t="shared" si="1"/>
        <v>0</v>
      </c>
      <c r="V68" s="5">
        <f t="shared" si="2"/>
        <v>0</v>
      </c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</row>
    <row r="69" spans="1:57">
      <c r="A69" s="215"/>
      <c r="B69" s="216"/>
      <c r="C69" s="215"/>
      <c r="D69" s="217"/>
      <c r="E69" s="215"/>
      <c r="F69" s="218">
        <f t="shared" ref="F69:L69" si="4">SUM(F53:F68)</f>
        <v>24.15</v>
      </c>
      <c r="G69" s="218">
        <f t="shared" si="4"/>
        <v>34.5</v>
      </c>
      <c r="H69" s="218">
        <f t="shared" si="4"/>
        <v>2.5</v>
      </c>
      <c r="I69" s="218">
        <f t="shared" si="4"/>
        <v>188.51</v>
      </c>
      <c r="J69" s="218">
        <f t="shared" si="4"/>
        <v>97.419999999999987</v>
      </c>
      <c r="K69" s="218">
        <f t="shared" si="4"/>
        <v>127.91999999999999</v>
      </c>
      <c r="L69" s="218">
        <f t="shared" si="4"/>
        <v>247.25</v>
      </c>
      <c r="M69" s="215"/>
      <c r="N69" s="218"/>
      <c r="O69" s="218"/>
      <c r="P69" s="218"/>
      <c r="Q69" s="218">
        <f>SUM(Q53:Q68)</f>
        <v>119.45</v>
      </c>
      <c r="R69" s="218"/>
      <c r="S69" s="218"/>
      <c r="T69" s="218">
        <f>SUM(T54:T68)</f>
        <v>0</v>
      </c>
      <c r="U69" s="34">
        <f t="shared" si="1"/>
        <v>841.7</v>
      </c>
      <c r="V69" s="5">
        <f t="shared" si="2"/>
        <v>0</v>
      </c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</row>
    <row r="70" spans="1:57">
      <c r="A70" s="27" t="s">
        <v>514</v>
      </c>
      <c r="B70" s="42" t="s">
        <v>373</v>
      </c>
      <c r="C70" s="308"/>
      <c r="D70" s="309">
        <v>113.01</v>
      </c>
      <c r="E70" s="310"/>
      <c r="F70" s="34"/>
      <c r="G70" s="34"/>
      <c r="H70" s="34"/>
      <c r="I70" s="34">
        <v>57.04</v>
      </c>
      <c r="J70" s="308"/>
      <c r="K70" s="308">
        <v>55.97</v>
      </c>
      <c r="L70" s="308"/>
      <c r="M70" s="308"/>
      <c r="N70" s="308"/>
      <c r="O70" s="308"/>
      <c r="P70" s="308"/>
      <c r="Q70" s="308"/>
      <c r="R70" s="308"/>
      <c r="S70" s="308"/>
      <c r="T70" s="34"/>
      <c r="U70" s="34">
        <f t="shared" si="1"/>
        <v>0</v>
      </c>
      <c r="V70" s="5">
        <f t="shared" si="2"/>
        <v>0</v>
      </c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</row>
    <row r="71" spans="1:57">
      <c r="A71" s="30" t="s">
        <v>515</v>
      </c>
      <c r="B71" s="29" t="s">
        <v>209</v>
      </c>
      <c r="C71" s="308"/>
      <c r="D71" s="309">
        <v>34.5</v>
      </c>
      <c r="E71" s="310"/>
      <c r="F71" s="34"/>
      <c r="G71" s="34">
        <v>34.5</v>
      </c>
      <c r="H71" s="34"/>
      <c r="I71" s="34"/>
      <c r="J71" s="308"/>
      <c r="K71" s="308"/>
      <c r="L71" s="308"/>
      <c r="M71" s="308"/>
      <c r="N71" s="308"/>
      <c r="O71" s="308"/>
      <c r="P71" s="308"/>
      <c r="Q71" s="308"/>
      <c r="R71" s="308"/>
      <c r="S71" s="308"/>
      <c r="T71" s="34"/>
      <c r="U71" s="34">
        <f t="shared" si="1"/>
        <v>0</v>
      </c>
      <c r="V71" s="5">
        <f t="shared" si="2"/>
        <v>0</v>
      </c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</row>
    <row r="72" spans="1:57">
      <c r="A72" s="27" t="s">
        <v>517</v>
      </c>
      <c r="B72" s="29" t="s">
        <v>518</v>
      </c>
      <c r="C72" s="308"/>
      <c r="D72" s="309">
        <v>25.29</v>
      </c>
      <c r="E72" s="311"/>
      <c r="F72" s="34"/>
      <c r="G72" s="34"/>
      <c r="H72" s="34"/>
      <c r="I72" s="34"/>
      <c r="J72" s="308"/>
      <c r="K72" s="308"/>
      <c r="L72" s="308">
        <v>25.29</v>
      </c>
      <c r="M72" s="308" t="s">
        <v>516</v>
      </c>
      <c r="N72" s="308"/>
      <c r="O72" s="308"/>
      <c r="P72" s="308"/>
      <c r="Q72" s="308"/>
      <c r="R72" s="308"/>
      <c r="S72" s="308"/>
      <c r="T72" s="34"/>
      <c r="U72" s="34">
        <f t="shared" si="1"/>
        <v>0</v>
      </c>
      <c r="V72" s="5">
        <f t="shared" ref="V72:V113" si="5">+C72*1.37</f>
        <v>0</v>
      </c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</row>
    <row r="73" spans="1:57">
      <c r="A73" s="27" t="s">
        <v>519</v>
      </c>
      <c r="B73" s="29" t="s">
        <v>520</v>
      </c>
      <c r="C73" s="308"/>
      <c r="D73" s="314">
        <v>55.46</v>
      </c>
      <c r="E73" s="308"/>
      <c r="F73" s="34">
        <v>39.1</v>
      </c>
      <c r="G73" s="34"/>
      <c r="H73" s="34"/>
      <c r="I73" s="34"/>
      <c r="J73" s="308">
        <v>12.88</v>
      </c>
      <c r="K73" s="308"/>
      <c r="L73" s="308">
        <v>3.48</v>
      </c>
      <c r="M73" s="308" t="s">
        <v>555</v>
      </c>
      <c r="N73" s="308"/>
      <c r="O73" s="308"/>
      <c r="P73" s="308"/>
      <c r="Q73" s="308"/>
      <c r="R73" s="308"/>
      <c r="S73" s="308"/>
      <c r="T73" s="34"/>
      <c r="U73" s="34">
        <f>SUM(F73:T73)-D73</f>
        <v>0</v>
      </c>
      <c r="V73" s="5">
        <f t="shared" si="5"/>
        <v>0</v>
      </c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</row>
    <row r="74" spans="1:57">
      <c r="A74" s="30" t="s">
        <v>517</v>
      </c>
      <c r="B74" s="29" t="s">
        <v>356</v>
      </c>
      <c r="C74" s="308"/>
      <c r="D74" s="309">
        <v>72.959999999999994</v>
      </c>
      <c r="E74" s="308"/>
      <c r="F74" s="34"/>
      <c r="G74" s="34"/>
      <c r="H74" s="34"/>
      <c r="I74" s="34"/>
      <c r="J74" s="308">
        <v>72.959999999999994</v>
      </c>
      <c r="K74" s="308"/>
      <c r="L74" s="308"/>
      <c r="M74" s="308"/>
      <c r="N74" s="308"/>
      <c r="O74" s="308"/>
      <c r="P74" s="308"/>
      <c r="Q74" s="308"/>
      <c r="R74" s="308"/>
      <c r="S74" s="308"/>
      <c r="T74" s="34"/>
      <c r="U74" s="34">
        <f t="shared" si="1"/>
        <v>0</v>
      </c>
      <c r="V74" s="5">
        <f t="shared" si="5"/>
        <v>0</v>
      </c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</row>
    <row r="75" spans="1:57">
      <c r="A75" s="27" t="s">
        <v>523</v>
      </c>
      <c r="B75" s="29" t="s">
        <v>396</v>
      </c>
      <c r="C75" s="308"/>
      <c r="D75" s="40">
        <v>57</v>
      </c>
      <c r="E75" s="308"/>
      <c r="F75" s="34"/>
      <c r="G75" s="34"/>
      <c r="H75" s="34"/>
      <c r="I75" s="34">
        <v>57</v>
      </c>
      <c r="J75" s="308"/>
      <c r="K75" s="308"/>
      <c r="L75" s="308"/>
      <c r="M75" s="308"/>
      <c r="N75" s="308"/>
      <c r="O75" s="308"/>
      <c r="P75" s="308"/>
      <c r="Q75" s="308"/>
      <c r="R75" s="308"/>
      <c r="S75" s="308"/>
      <c r="T75" s="34"/>
      <c r="U75" s="34">
        <f t="shared" si="1"/>
        <v>0</v>
      </c>
      <c r="V75" s="5">
        <f t="shared" si="5"/>
        <v>0</v>
      </c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</row>
    <row r="76" spans="1:57">
      <c r="A76" s="27" t="s">
        <v>530</v>
      </c>
      <c r="B76" s="29" t="s">
        <v>529</v>
      </c>
      <c r="C76" s="308"/>
      <c r="D76" s="314">
        <v>83.99</v>
      </c>
      <c r="E76" s="308"/>
      <c r="F76" s="34"/>
      <c r="G76" s="34"/>
      <c r="H76" s="34"/>
      <c r="I76" s="34">
        <v>56.01</v>
      </c>
      <c r="J76" s="308"/>
      <c r="K76" s="308">
        <v>27.98</v>
      </c>
      <c r="L76" s="308"/>
      <c r="M76" s="308"/>
      <c r="N76" s="308"/>
      <c r="O76" s="308"/>
      <c r="P76" s="308"/>
      <c r="Q76" s="308"/>
      <c r="R76" s="308"/>
      <c r="S76" s="308"/>
      <c r="T76" s="34"/>
      <c r="U76" s="34">
        <f t="shared" si="1"/>
        <v>0</v>
      </c>
      <c r="V76" s="5">
        <f t="shared" si="5"/>
        <v>0</v>
      </c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</row>
    <row r="77" spans="1:57">
      <c r="A77" s="27" t="s">
        <v>531</v>
      </c>
      <c r="B77" s="29" t="s">
        <v>299</v>
      </c>
      <c r="C77" s="313"/>
      <c r="D77" s="314">
        <v>115.48</v>
      </c>
      <c r="E77" s="311"/>
      <c r="F77" s="35"/>
      <c r="G77" s="35"/>
      <c r="H77" s="35"/>
      <c r="I77" s="35"/>
      <c r="J77" s="311"/>
      <c r="K77" s="311"/>
      <c r="L77" s="311"/>
      <c r="M77" s="311" t="s">
        <v>533</v>
      </c>
      <c r="N77" s="311"/>
      <c r="O77" s="311"/>
      <c r="P77" s="311"/>
      <c r="Q77" s="311">
        <v>115.48</v>
      </c>
      <c r="R77" s="311"/>
      <c r="S77" s="311"/>
      <c r="T77" s="35"/>
      <c r="U77" s="34">
        <f t="shared" si="1"/>
        <v>0</v>
      </c>
      <c r="V77" s="5">
        <f t="shared" si="5"/>
        <v>0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</row>
    <row r="78" spans="1:57">
      <c r="A78" s="27" t="s">
        <v>530</v>
      </c>
      <c r="B78" s="29" t="s">
        <v>482</v>
      </c>
      <c r="C78" s="308"/>
      <c r="D78" s="314">
        <v>42.49</v>
      </c>
      <c r="E78" s="308"/>
      <c r="F78" s="34"/>
      <c r="G78" s="34"/>
      <c r="H78" s="34"/>
      <c r="I78" s="34"/>
      <c r="J78" s="312"/>
      <c r="K78" s="308"/>
      <c r="L78" s="308"/>
      <c r="M78" s="308" t="s">
        <v>532</v>
      </c>
      <c r="N78" s="308"/>
      <c r="O78" s="308"/>
      <c r="P78" s="308"/>
      <c r="Q78" s="308">
        <v>42.49</v>
      </c>
      <c r="R78" s="308"/>
      <c r="S78" s="308"/>
      <c r="T78" s="34"/>
      <c r="U78" s="34">
        <f t="shared" si="1"/>
        <v>0</v>
      </c>
      <c r="V78" s="5">
        <f t="shared" si="5"/>
        <v>0</v>
      </c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</row>
    <row r="79" spans="1:57">
      <c r="A79" s="18" t="s">
        <v>530</v>
      </c>
      <c r="B79" s="340" t="s">
        <v>534</v>
      </c>
      <c r="C79" s="341"/>
      <c r="D79" s="343">
        <v>40.200000000000003</v>
      </c>
      <c r="E79" s="341"/>
      <c r="F79" s="21"/>
      <c r="G79" s="21"/>
      <c r="H79" s="21"/>
      <c r="I79" s="21"/>
      <c r="J79" s="341"/>
      <c r="K79" s="341"/>
      <c r="L79" s="341"/>
      <c r="M79" s="341"/>
      <c r="N79" s="341"/>
      <c r="O79" s="341"/>
      <c r="P79" s="341"/>
      <c r="Q79" s="341">
        <v>40.200000000000003</v>
      </c>
      <c r="R79" s="341"/>
      <c r="S79" s="341"/>
      <c r="T79" s="21"/>
      <c r="U79" s="34">
        <f t="shared" si="1"/>
        <v>0</v>
      </c>
      <c r="V79" s="5">
        <f t="shared" si="5"/>
        <v>0</v>
      </c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</row>
    <row r="80" spans="1:57">
      <c r="A80" s="27" t="s">
        <v>535</v>
      </c>
      <c r="B80" s="29" t="s">
        <v>520</v>
      </c>
      <c r="C80" s="308"/>
      <c r="D80" s="309">
        <v>-17.25</v>
      </c>
      <c r="E80" s="308"/>
      <c r="F80" s="34">
        <v>-17.25</v>
      </c>
      <c r="G80" s="34"/>
      <c r="H80" s="34"/>
      <c r="I80" s="34"/>
      <c r="J80" s="308"/>
      <c r="K80" s="308"/>
      <c r="L80" s="308"/>
      <c r="M80" s="308"/>
      <c r="N80" s="308"/>
      <c r="O80" s="308"/>
      <c r="P80" s="308"/>
      <c r="Q80" s="308"/>
      <c r="R80" s="308"/>
      <c r="S80" s="308"/>
      <c r="T80" s="34"/>
      <c r="U80" s="34">
        <f t="shared" si="1"/>
        <v>0</v>
      </c>
      <c r="V80" s="5">
        <f t="shared" si="5"/>
        <v>0</v>
      </c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</row>
    <row r="81" spans="1:57">
      <c r="A81" s="27" t="s">
        <v>536</v>
      </c>
      <c r="B81" s="29" t="s">
        <v>538</v>
      </c>
      <c r="C81" s="308"/>
      <c r="D81" s="312">
        <v>-991.12</v>
      </c>
      <c r="E81" s="312"/>
      <c r="F81" s="34"/>
      <c r="G81" s="34"/>
      <c r="H81" s="34"/>
      <c r="I81" s="34"/>
      <c r="J81" s="308"/>
      <c r="K81" s="308"/>
      <c r="L81" s="308"/>
      <c r="M81" s="308"/>
      <c r="N81" s="308"/>
      <c r="O81" s="308"/>
      <c r="P81" s="308"/>
      <c r="Q81" s="308"/>
      <c r="R81" s="308"/>
      <c r="S81" s="308"/>
      <c r="T81" s="308"/>
      <c r="U81" s="34">
        <f t="shared" si="1"/>
        <v>991.12</v>
      </c>
      <c r="V81" s="5">
        <f t="shared" si="5"/>
        <v>0</v>
      </c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</row>
    <row r="82" spans="1:57">
      <c r="A82" s="27" t="s">
        <v>542</v>
      </c>
      <c r="B82" s="29" t="s">
        <v>543</v>
      </c>
      <c r="C82" s="308"/>
      <c r="D82" s="314">
        <v>86.02</v>
      </c>
      <c r="E82" s="308"/>
      <c r="F82" s="34"/>
      <c r="G82" s="34"/>
      <c r="H82" s="34"/>
      <c r="I82" s="34"/>
      <c r="J82" s="308">
        <v>8.5399999999999991</v>
      </c>
      <c r="K82" s="308">
        <v>64.83</v>
      </c>
      <c r="L82" s="308"/>
      <c r="M82" s="308"/>
      <c r="N82" s="308"/>
      <c r="O82" s="308"/>
      <c r="P82" s="308"/>
      <c r="Q82" s="308">
        <v>12.65</v>
      </c>
      <c r="R82" s="308"/>
      <c r="S82" s="308"/>
      <c r="T82" s="34"/>
      <c r="U82" s="34">
        <f t="shared" si="1"/>
        <v>0</v>
      </c>
      <c r="V82" s="5">
        <f t="shared" si="5"/>
        <v>0</v>
      </c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</row>
    <row r="83" spans="1:57">
      <c r="A83" s="27" t="s">
        <v>544</v>
      </c>
      <c r="B83" s="29" t="s">
        <v>299</v>
      </c>
      <c r="C83" s="308"/>
      <c r="D83" s="314">
        <v>-55.83</v>
      </c>
      <c r="E83" s="308"/>
      <c r="F83" s="34"/>
      <c r="G83" s="34"/>
      <c r="H83" s="34"/>
      <c r="I83" s="34"/>
      <c r="J83" s="308"/>
      <c r="K83" s="308"/>
      <c r="L83" s="308"/>
      <c r="M83" s="308"/>
      <c r="N83" s="308"/>
      <c r="O83" s="308"/>
      <c r="P83" s="308"/>
      <c r="Q83" s="308">
        <v>-55.83</v>
      </c>
      <c r="R83" s="308"/>
      <c r="S83" s="308"/>
      <c r="T83" s="34"/>
      <c r="U83" s="34">
        <f t="shared" si="1"/>
        <v>0</v>
      </c>
      <c r="V83" s="5">
        <f t="shared" si="5"/>
        <v>0</v>
      </c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</row>
    <row r="84" spans="1:57">
      <c r="A84" s="27" t="s">
        <v>548</v>
      </c>
      <c r="B84" s="29" t="s">
        <v>529</v>
      </c>
      <c r="C84" s="308"/>
      <c r="D84" s="314">
        <v>108.62</v>
      </c>
      <c r="E84" s="309"/>
      <c r="F84" s="34"/>
      <c r="G84" s="34"/>
      <c r="H84" s="34"/>
      <c r="I84" s="34">
        <v>55.05</v>
      </c>
      <c r="J84" s="308"/>
      <c r="K84" s="308">
        <v>53.57</v>
      </c>
      <c r="L84" s="308"/>
      <c r="M84" s="308"/>
      <c r="N84" s="308"/>
      <c r="O84" s="308"/>
      <c r="P84" s="308"/>
      <c r="Q84" s="308"/>
      <c r="R84" s="308"/>
      <c r="S84" s="308"/>
      <c r="T84" s="34"/>
      <c r="U84" s="34">
        <f t="shared" si="1"/>
        <v>0</v>
      </c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</row>
    <row r="85" spans="1:57">
      <c r="A85" s="27" t="s">
        <v>548</v>
      </c>
      <c r="B85" s="29" t="s">
        <v>356</v>
      </c>
      <c r="C85" s="308"/>
      <c r="D85" s="314">
        <v>28.95</v>
      </c>
      <c r="E85" s="308"/>
      <c r="F85" s="34"/>
      <c r="G85" s="34"/>
      <c r="H85" s="34"/>
      <c r="I85" s="34"/>
      <c r="J85" s="308">
        <v>28.95</v>
      </c>
      <c r="K85" s="308"/>
      <c r="L85" s="308"/>
      <c r="M85" s="308"/>
      <c r="N85" s="308"/>
      <c r="O85" s="308"/>
      <c r="P85" s="308"/>
      <c r="Q85" s="308"/>
      <c r="R85" s="308"/>
      <c r="S85" s="308"/>
      <c r="T85" s="34"/>
      <c r="U85" s="34">
        <f t="shared" si="1"/>
        <v>0</v>
      </c>
      <c r="V85" s="5">
        <f t="shared" si="5"/>
        <v>0</v>
      </c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</row>
    <row r="86" spans="1:57">
      <c r="A86" s="27" t="s">
        <v>548</v>
      </c>
      <c r="B86" s="29" t="s">
        <v>437</v>
      </c>
      <c r="C86" s="308"/>
      <c r="D86" s="314">
        <v>16.43</v>
      </c>
      <c r="E86" s="310"/>
      <c r="F86" s="34"/>
      <c r="G86" s="34"/>
      <c r="H86" s="34"/>
      <c r="I86" s="34"/>
      <c r="J86" s="308">
        <v>16.43</v>
      </c>
      <c r="K86" s="308"/>
      <c r="L86" s="308"/>
      <c r="M86" s="308"/>
      <c r="N86" s="308"/>
      <c r="O86" s="308"/>
      <c r="P86" s="308"/>
      <c r="Q86" s="308"/>
      <c r="R86" s="308"/>
      <c r="S86" s="308"/>
      <c r="T86" s="34"/>
      <c r="U86" s="34">
        <f t="shared" si="1"/>
        <v>0</v>
      </c>
      <c r="V86" s="5">
        <f t="shared" si="5"/>
        <v>0</v>
      </c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</row>
    <row r="87" spans="1:57">
      <c r="A87" s="29" t="s">
        <v>550</v>
      </c>
      <c r="B87" s="29" t="s">
        <v>551</v>
      </c>
      <c r="C87" s="311"/>
      <c r="D87" s="314">
        <v>24</v>
      </c>
      <c r="E87" s="311"/>
      <c r="F87" s="35"/>
      <c r="G87" s="35"/>
      <c r="H87" s="35"/>
      <c r="I87" s="35"/>
      <c r="J87" s="311"/>
      <c r="K87" s="311"/>
      <c r="L87" s="311">
        <v>24</v>
      </c>
      <c r="M87" s="311" t="s">
        <v>552</v>
      </c>
      <c r="N87" s="311"/>
      <c r="O87" s="311"/>
      <c r="P87" s="311"/>
      <c r="Q87" s="311"/>
      <c r="R87" s="311"/>
      <c r="S87" s="311"/>
      <c r="T87" s="35"/>
      <c r="U87" s="34">
        <f t="shared" si="1"/>
        <v>0</v>
      </c>
      <c r="V87" s="5">
        <f t="shared" si="5"/>
        <v>0</v>
      </c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</row>
    <row r="88" spans="1:57">
      <c r="A88" s="27" t="s">
        <v>553</v>
      </c>
      <c r="B88" s="29" t="s">
        <v>353</v>
      </c>
      <c r="C88" s="308"/>
      <c r="D88" s="314">
        <v>61.26</v>
      </c>
      <c r="E88" s="310"/>
      <c r="F88" s="34"/>
      <c r="G88" s="34"/>
      <c r="H88" s="34"/>
      <c r="I88" s="34"/>
      <c r="J88" s="308">
        <v>43.61</v>
      </c>
      <c r="K88" s="308">
        <v>17.649999999999999</v>
      </c>
      <c r="L88" s="308"/>
      <c r="M88" s="308"/>
      <c r="N88" s="308"/>
      <c r="O88" s="308"/>
      <c r="P88" s="308"/>
      <c r="Q88" s="308"/>
      <c r="R88" s="308"/>
      <c r="S88" s="308"/>
      <c r="T88" s="34"/>
      <c r="U88" s="34">
        <f t="shared" ref="U88:U91" si="6">SUM(F88:T88)-D88</f>
        <v>0</v>
      </c>
      <c r="V88" s="5">
        <f t="shared" si="5"/>
        <v>0</v>
      </c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</row>
    <row r="89" spans="1:57">
      <c r="A89" s="27"/>
      <c r="B89" s="27"/>
      <c r="C89" s="308"/>
      <c r="D89" s="316"/>
      <c r="E89" s="308"/>
      <c r="F89" s="34"/>
      <c r="G89" s="34"/>
      <c r="H89" s="34"/>
      <c r="I89" s="34"/>
      <c r="J89" s="308"/>
      <c r="K89" s="308"/>
      <c r="L89" s="308"/>
      <c r="M89" s="308"/>
      <c r="N89" s="308"/>
      <c r="O89" s="308"/>
      <c r="P89" s="308"/>
      <c r="Q89" s="308"/>
      <c r="R89" s="308"/>
      <c r="S89" s="308"/>
      <c r="T89" s="308"/>
      <c r="U89" s="34">
        <f t="shared" si="6"/>
        <v>0</v>
      </c>
      <c r="V89" s="5">
        <f t="shared" si="5"/>
        <v>0</v>
      </c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</row>
    <row r="90" spans="1:57">
      <c r="A90" s="30"/>
      <c r="B90" s="29"/>
      <c r="C90" s="308"/>
      <c r="D90" s="316"/>
      <c r="E90" s="308"/>
      <c r="F90" s="34"/>
      <c r="G90" s="34"/>
      <c r="H90" s="34"/>
      <c r="I90" s="34"/>
      <c r="J90" s="308"/>
      <c r="K90" s="308"/>
      <c r="L90" s="308"/>
      <c r="M90" s="308"/>
      <c r="N90" s="308"/>
      <c r="O90" s="308"/>
      <c r="P90" s="308"/>
      <c r="Q90" s="308"/>
      <c r="R90" s="308"/>
      <c r="S90" s="308"/>
      <c r="T90" s="308"/>
      <c r="U90" s="34">
        <f t="shared" si="6"/>
        <v>0</v>
      </c>
      <c r="V90" s="5">
        <f t="shared" si="5"/>
        <v>0</v>
      </c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</row>
    <row r="91" spans="1:57">
      <c r="A91" s="30"/>
      <c r="B91" s="29"/>
      <c r="C91" s="308"/>
      <c r="D91" s="317"/>
      <c r="E91" s="308"/>
      <c r="F91" s="34"/>
      <c r="G91" s="34"/>
      <c r="H91" s="34"/>
      <c r="I91" s="34"/>
      <c r="J91" s="308"/>
      <c r="K91" s="308"/>
      <c r="L91" s="308"/>
      <c r="M91" s="308"/>
      <c r="N91" s="308"/>
      <c r="O91" s="308"/>
      <c r="P91" s="308"/>
      <c r="Q91" s="308"/>
      <c r="R91" s="308"/>
      <c r="S91" s="308"/>
      <c r="T91" s="308"/>
      <c r="U91" s="34">
        <f t="shared" si="6"/>
        <v>0</v>
      </c>
      <c r="V91" s="5">
        <f t="shared" si="5"/>
        <v>0</v>
      </c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</row>
    <row r="92" spans="1:57">
      <c r="A92" s="232" t="s">
        <v>269</v>
      </c>
      <c r="B92" s="233"/>
      <c r="C92" s="318"/>
      <c r="D92" s="319"/>
      <c r="E92" s="318"/>
      <c r="F92" s="234">
        <f>SUM(F70:F91)</f>
        <v>21.85</v>
      </c>
      <c r="G92" s="234">
        <v>34.5</v>
      </c>
      <c r="H92" s="234"/>
      <c r="I92" s="234">
        <f>SUM(I70:I91)</f>
        <v>225.09999999999997</v>
      </c>
      <c r="J92" s="318">
        <f>SUM(J70:J91)</f>
        <v>183.37</v>
      </c>
      <c r="K92" s="318">
        <f>SUM(K70:K91)</f>
        <v>220</v>
      </c>
      <c r="L92" s="318">
        <f>SUM(L70:L91)</f>
        <v>52.769999999999996</v>
      </c>
      <c r="M92" s="318"/>
      <c r="N92" s="318"/>
      <c r="O92" s="318"/>
      <c r="P92" s="318"/>
      <c r="Q92" s="318">
        <f>SUM(Q70:Q91)</f>
        <v>154.99</v>
      </c>
      <c r="R92" s="318"/>
      <c r="S92" s="318"/>
      <c r="T92" s="234"/>
      <c r="U92" s="234">
        <f t="shared" ref="U92:U133" si="7">SUM(F92:T92)-D92</f>
        <v>892.57999999999993</v>
      </c>
      <c r="V92" s="5">
        <f t="shared" si="5"/>
        <v>0</v>
      </c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</row>
    <row r="93" spans="1:57">
      <c r="A93" s="27" t="s">
        <v>558</v>
      </c>
      <c r="B93" s="29" t="s">
        <v>209</v>
      </c>
      <c r="C93" s="308"/>
      <c r="D93" s="349">
        <v>34.5</v>
      </c>
      <c r="E93" s="308"/>
      <c r="F93" s="34"/>
      <c r="G93" s="34">
        <v>34.5</v>
      </c>
      <c r="H93" s="34"/>
      <c r="I93" s="34"/>
      <c r="J93" s="308"/>
      <c r="K93" s="308"/>
      <c r="L93" s="308"/>
      <c r="M93" s="308"/>
      <c r="N93" s="308"/>
      <c r="O93" s="308"/>
      <c r="P93" s="308"/>
      <c r="Q93" s="308"/>
      <c r="R93" s="308"/>
      <c r="S93" s="308"/>
      <c r="T93" s="308"/>
      <c r="U93" s="34">
        <f t="shared" si="7"/>
        <v>0</v>
      </c>
      <c r="V93" s="5">
        <f t="shared" si="5"/>
        <v>0</v>
      </c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</row>
    <row r="94" spans="1:57">
      <c r="A94" s="27" t="s">
        <v>561</v>
      </c>
      <c r="B94" s="29" t="s">
        <v>562</v>
      </c>
      <c r="C94" s="308"/>
      <c r="D94" s="314">
        <v>27.84</v>
      </c>
      <c r="E94" s="309">
        <v>726.41</v>
      </c>
      <c r="F94" s="34"/>
      <c r="G94" s="34"/>
      <c r="H94" s="34"/>
      <c r="I94" s="34"/>
      <c r="J94" s="308"/>
      <c r="K94" s="308"/>
      <c r="L94" s="308"/>
      <c r="M94" s="308"/>
      <c r="N94" s="308"/>
      <c r="O94" s="308"/>
      <c r="P94" s="308"/>
      <c r="Q94" s="308">
        <v>27.84</v>
      </c>
      <c r="R94" s="308"/>
      <c r="S94" s="308"/>
      <c r="T94" s="308"/>
      <c r="U94" s="34">
        <f t="shared" si="7"/>
        <v>0</v>
      </c>
      <c r="V94" s="5">
        <f t="shared" si="5"/>
        <v>0</v>
      </c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</row>
    <row r="95" spans="1:57">
      <c r="A95" s="27"/>
      <c r="B95" s="29" t="s">
        <v>572</v>
      </c>
      <c r="C95" s="308"/>
      <c r="D95" s="316"/>
      <c r="E95" s="308"/>
      <c r="F95" s="336"/>
      <c r="G95" s="34"/>
      <c r="H95" s="34"/>
      <c r="I95" s="34"/>
      <c r="J95" s="308"/>
      <c r="K95" s="308"/>
      <c r="L95" s="308"/>
      <c r="M95" s="308"/>
      <c r="N95" s="308"/>
      <c r="O95" s="308"/>
      <c r="P95" s="308"/>
      <c r="Q95" s="308"/>
      <c r="R95" s="308"/>
      <c r="S95" s="308"/>
      <c r="T95" s="308"/>
      <c r="U95" s="34">
        <f t="shared" si="7"/>
        <v>0</v>
      </c>
      <c r="V95" s="5">
        <f t="shared" si="5"/>
        <v>0</v>
      </c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</row>
    <row r="96" spans="1:57">
      <c r="A96" s="27" t="s">
        <v>574</v>
      </c>
      <c r="B96" s="29" t="s">
        <v>373</v>
      </c>
      <c r="C96" s="308"/>
      <c r="D96" s="311">
        <v>112.63</v>
      </c>
      <c r="E96" s="308" t="s">
        <v>623</v>
      </c>
      <c r="F96" s="34"/>
      <c r="G96" s="34"/>
      <c r="H96" s="34"/>
      <c r="I96" s="34">
        <v>55.65</v>
      </c>
      <c r="J96" s="308"/>
      <c r="K96" s="308">
        <v>56.98</v>
      </c>
      <c r="L96" s="34"/>
      <c r="M96" s="308"/>
      <c r="N96" s="308"/>
      <c r="O96" s="308"/>
      <c r="P96" s="308"/>
      <c r="Q96" s="308"/>
      <c r="R96" s="308"/>
      <c r="S96" s="308"/>
      <c r="T96" s="308"/>
      <c r="U96" s="34">
        <f t="shared" si="7"/>
        <v>0</v>
      </c>
      <c r="V96" s="5">
        <f t="shared" si="5"/>
        <v>0</v>
      </c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</row>
    <row r="97" spans="1:57">
      <c r="A97" s="27" t="s">
        <v>574</v>
      </c>
      <c r="B97" s="29" t="s">
        <v>482</v>
      </c>
      <c r="C97" s="308"/>
      <c r="D97" s="349">
        <v>42.49</v>
      </c>
      <c r="E97" s="314"/>
      <c r="F97" s="34"/>
      <c r="G97" s="34"/>
      <c r="H97" s="34"/>
      <c r="I97" s="34"/>
      <c r="J97" s="308"/>
      <c r="K97" s="308"/>
      <c r="L97" s="308"/>
      <c r="M97" s="308"/>
      <c r="N97" s="308"/>
      <c r="O97" s="308"/>
      <c r="P97" s="308"/>
      <c r="Q97" s="308">
        <v>42.49</v>
      </c>
      <c r="R97" s="308"/>
      <c r="S97" s="308"/>
      <c r="T97" s="308"/>
      <c r="U97" s="34">
        <f t="shared" si="7"/>
        <v>0</v>
      </c>
      <c r="V97" s="5">
        <f t="shared" si="5"/>
        <v>0</v>
      </c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</row>
    <row r="98" spans="1:57">
      <c r="A98" s="27" t="s">
        <v>575</v>
      </c>
      <c r="B98" s="29" t="s">
        <v>576</v>
      </c>
      <c r="C98" s="308"/>
      <c r="D98" s="349">
        <v>38.869999999999997</v>
      </c>
      <c r="E98" s="308"/>
      <c r="F98" s="34"/>
      <c r="G98" s="34"/>
      <c r="H98" s="34"/>
      <c r="I98" s="34"/>
      <c r="J98" s="308"/>
      <c r="K98" s="308"/>
      <c r="L98" s="308">
        <v>38.869999999999997</v>
      </c>
      <c r="M98" s="308"/>
      <c r="N98" s="308"/>
      <c r="O98" s="308"/>
      <c r="P98" s="308"/>
      <c r="Q98" s="308"/>
      <c r="R98" s="308"/>
      <c r="S98" s="308"/>
      <c r="T98" s="308"/>
      <c r="U98" s="34">
        <f t="shared" si="7"/>
        <v>0</v>
      </c>
      <c r="V98" s="5">
        <f t="shared" si="5"/>
        <v>0</v>
      </c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</row>
    <row r="99" spans="1:57">
      <c r="A99" s="30" t="s">
        <v>577</v>
      </c>
      <c r="B99" s="29" t="s">
        <v>446</v>
      </c>
      <c r="C99" s="308"/>
      <c r="D99" s="349">
        <v>20.18</v>
      </c>
      <c r="E99" s="308"/>
      <c r="F99" s="34"/>
      <c r="G99" s="34"/>
      <c r="H99" s="34">
        <v>3.2</v>
      </c>
      <c r="I99" s="34"/>
      <c r="J99" s="308">
        <v>12.98</v>
      </c>
      <c r="K99" s="308"/>
      <c r="L99" s="308">
        <v>4</v>
      </c>
      <c r="M99" s="308" t="s">
        <v>378</v>
      </c>
      <c r="N99" s="308"/>
      <c r="O99" s="308"/>
      <c r="P99" s="308"/>
      <c r="Q99" s="308"/>
      <c r="R99" s="308"/>
      <c r="S99" s="308"/>
      <c r="T99" s="308"/>
      <c r="U99" s="34">
        <f t="shared" si="7"/>
        <v>0</v>
      </c>
      <c r="V99" s="5">
        <f t="shared" si="5"/>
        <v>0</v>
      </c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</row>
    <row r="100" spans="1:57">
      <c r="A100" s="27" t="s">
        <v>579</v>
      </c>
      <c r="B100" s="29" t="s">
        <v>273</v>
      </c>
      <c r="C100" s="308"/>
      <c r="D100" s="349">
        <v>60.93</v>
      </c>
      <c r="E100" s="309"/>
      <c r="F100" s="34">
        <v>60.93</v>
      </c>
      <c r="G100" s="34"/>
      <c r="H100" s="34"/>
      <c r="I100" s="34"/>
      <c r="J100" s="308"/>
      <c r="K100" s="308"/>
      <c r="L100" s="308"/>
      <c r="M100" s="308"/>
      <c r="N100" s="308"/>
      <c r="O100" s="308"/>
      <c r="P100" s="308"/>
      <c r="Q100" s="308"/>
      <c r="R100" s="308"/>
      <c r="S100" s="308"/>
      <c r="T100" s="308"/>
      <c r="U100" s="34">
        <f t="shared" si="7"/>
        <v>0</v>
      </c>
      <c r="V100" s="5">
        <f t="shared" si="5"/>
        <v>0</v>
      </c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</row>
    <row r="101" spans="1:57">
      <c r="A101" s="27"/>
      <c r="B101" s="29" t="s">
        <v>396</v>
      </c>
      <c r="C101" s="308"/>
      <c r="D101" s="349">
        <v>87.82</v>
      </c>
      <c r="E101" s="309"/>
      <c r="F101" s="34"/>
      <c r="G101" s="34"/>
      <c r="H101" s="34"/>
      <c r="I101" s="34">
        <v>30.86</v>
      </c>
      <c r="J101" s="308"/>
      <c r="K101" s="308">
        <v>56.96</v>
      </c>
      <c r="L101" s="308"/>
      <c r="M101" s="308"/>
      <c r="N101" s="308"/>
      <c r="O101" s="308"/>
      <c r="P101" s="308"/>
      <c r="Q101" s="308"/>
      <c r="R101" s="308"/>
      <c r="S101" s="308"/>
      <c r="T101" s="308"/>
      <c r="U101" s="34">
        <f t="shared" si="7"/>
        <v>0</v>
      </c>
      <c r="V101" s="5">
        <f t="shared" si="5"/>
        <v>0</v>
      </c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</row>
    <row r="102" spans="1:57">
      <c r="A102" s="27" t="s">
        <v>579</v>
      </c>
      <c r="B102" s="29" t="s">
        <v>580</v>
      </c>
      <c r="C102" s="308"/>
      <c r="D102" s="309">
        <v>-691.91</v>
      </c>
      <c r="E102" s="308"/>
      <c r="F102" s="34"/>
      <c r="G102" s="34"/>
      <c r="H102" s="34"/>
      <c r="I102" s="34"/>
      <c r="J102" s="308"/>
      <c r="K102" s="308"/>
      <c r="L102" s="308"/>
      <c r="M102" s="308"/>
      <c r="N102" s="308"/>
      <c r="O102" s="308"/>
      <c r="P102" s="308"/>
      <c r="Q102" s="308"/>
      <c r="R102" s="308"/>
      <c r="S102" s="308"/>
      <c r="T102" s="308"/>
      <c r="U102" s="34">
        <f t="shared" si="7"/>
        <v>691.91</v>
      </c>
      <c r="V102" s="5">
        <f t="shared" si="5"/>
        <v>0</v>
      </c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</row>
    <row r="103" spans="1:57">
      <c r="A103" s="27" t="s">
        <v>581</v>
      </c>
      <c r="B103" s="29" t="s">
        <v>444</v>
      </c>
      <c r="C103" s="308"/>
      <c r="D103" s="349">
        <v>30.19</v>
      </c>
      <c r="E103" s="308"/>
      <c r="F103" s="35"/>
      <c r="G103" s="34"/>
      <c r="H103" s="34"/>
      <c r="I103" s="34"/>
      <c r="J103" s="308"/>
      <c r="K103" s="308"/>
      <c r="L103" s="308"/>
      <c r="M103" s="308"/>
      <c r="N103" s="308"/>
      <c r="O103" s="308"/>
      <c r="P103" s="308"/>
      <c r="Q103" s="308"/>
      <c r="R103" s="308"/>
      <c r="S103" s="308"/>
      <c r="T103" s="308">
        <v>30.19</v>
      </c>
      <c r="U103" s="34">
        <f t="shared" si="7"/>
        <v>0</v>
      </c>
      <c r="V103" s="5">
        <f t="shared" si="5"/>
        <v>0</v>
      </c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</row>
    <row r="104" spans="1:57">
      <c r="A104" s="27" t="s">
        <v>581</v>
      </c>
      <c r="B104" s="29" t="s">
        <v>396</v>
      </c>
      <c r="C104" s="308"/>
      <c r="D104" s="349">
        <v>94.59</v>
      </c>
      <c r="E104" s="308"/>
      <c r="F104" s="34"/>
      <c r="G104" s="35"/>
      <c r="H104" s="34"/>
      <c r="I104" s="34">
        <v>40.01</v>
      </c>
      <c r="J104" s="308"/>
      <c r="K104" s="308">
        <v>54.58</v>
      </c>
      <c r="L104" s="308"/>
      <c r="M104" s="308"/>
      <c r="N104" s="308"/>
      <c r="O104" s="308"/>
      <c r="P104" s="308"/>
      <c r="Q104" s="308"/>
      <c r="R104" s="308"/>
      <c r="S104" s="308"/>
      <c r="T104" s="308"/>
      <c r="U104" s="34">
        <f t="shared" si="7"/>
        <v>0</v>
      </c>
      <c r="V104" s="5">
        <f t="shared" si="5"/>
        <v>0</v>
      </c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</row>
    <row r="105" spans="1:57">
      <c r="A105" s="27" t="s">
        <v>582</v>
      </c>
      <c r="B105" s="29" t="s">
        <v>396</v>
      </c>
      <c r="C105" s="308"/>
      <c r="D105" s="349">
        <v>93.38</v>
      </c>
      <c r="E105" s="308"/>
      <c r="F105" s="34"/>
      <c r="G105" s="34"/>
      <c r="H105" s="34"/>
      <c r="I105" s="34">
        <v>40</v>
      </c>
      <c r="J105" s="308"/>
      <c r="K105" s="308">
        <v>53.38</v>
      </c>
      <c r="L105" s="308"/>
      <c r="M105" s="308"/>
      <c r="N105" s="308"/>
      <c r="O105" s="308"/>
      <c r="P105" s="308"/>
      <c r="Q105" s="308"/>
      <c r="R105" s="308"/>
      <c r="S105" s="308"/>
      <c r="T105" s="308"/>
      <c r="U105" s="34">
        <f t="shared" si="7"/>
        <v>0</v>
      </c>
      <c r="V105" s="5">
        <f t="shared" si="5"/>
        <v>0</v>
      </c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</row>
    <row r="106" spans="1:57">
      <c r="A106" s="27" t="s">
        <v>558</v>
      </c>
      <c r="B106" s="29" t="s">
        <v>448</v>
      </c>
      <c r="C106" s="308"/>
      <c r="D106" s="349">
        <v>34.9</v>
      </c>
      <c r="E106" s="308"/>
      <c r="F106" s="34"/>
      <c r="G106" s="34"/>
      <c r="H106" s="34">
        <v>3.43</v>
      </c>
      <c r="I106" s="34"/>
      <c r="J106" s="308">
        <v>2.98</v>
      </c>
      <c r="K106" s="308">
        <v>28.49</v>
      </c>
      <c r="L106" s="308"/>
      <c r="M106" s="308"/>
      <c r="N106" s="308"/>
      <c r="O106" s="308"/>
      <c r="P106" s="308"/>
      <c r="Q106" s="308"/>
      <c r="R106" s="308"/>
      <c r="S106" s="308"/>
      <c r="T106" s="308"/>
      <c r="U106" s="34">
        <f t="shared" si="7"/>
        <v>0</v>
      </c>
      <c r="V106" s="5">
        <f t="shared" si="5"/>
        <v>0</v>
      </c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</row>
    <row r="107" spans="1:57">
      <c r="A107" s="27">
        <v>6</v>
      </c>
      <c r="B107" s="29" t="s">
        <v>465</v>
      </c>
      <c r="C107" s="313"/>
      <c r="D107" s="349">
        <v>109.88</v>
      </c>
      <c r="E107" s="309"/>
      <c r="F107" s="337"/>
      <c r="G107" s="338"/>
      <c r="H107" s="338"/>
      <c r="I107" s="32">
        <v>56.5</v>
      </c>
      <c r="J107" s="311"/>
      <c r="K107" s="311">
        <v>53.38</v>
      </c>
      <c r="L107" s="311"/>
      <c r="M107" s="311"/>
      <c r="N107" s="313"/>
      <c r="O107" s="313"/>
      <c r="P107" s="313"/>
      <c r="Q107" s="311"/>
      <c r="R107" s="313"/>
      <c r="S107" s="313"/>
      <c r="T107" s="313"/>
      <c r="U107" s="34">
        <f t="shared" si="7"/>
        <v>0</v>
      </c>
      <c r="V107" s="5">
        <f t="shared" si="5"/>
        <v>0</v>
      </c>
      <c r="W107" s="9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</row>
    <row r="108" spans="1:57">
      <c r="A108" s="27" t="s">
        <v>592</v>
      </c>
      <c r="B108" s="29" t="s">
        <v>593</v>
      </c>
      <c r="C108" s="308"/>
      <c r="D108" s="349">
        <v>31.75</v>
      </c>
      <c r="E108" s="308"/>
      <c r="F108" s="34"/>
      <c r="G108" s="34"/>
      <c r="H108" s="34"/>
      <c r="I108" s="34"/>
      <c r="J108" s="308"/>
      <c r="K108" s="308"/>
      <c r="L108" s="308"/>
      <c r="M108" s="308"/>
      <c r="N108" s="308"/>
      <c r="O108" s="308"/>
      <c r="P108" s="308"/>
      <c r="Q108" s="308">
        <v>31.75</v>
      </c>
      <c r="R108" s="308"/>
      <c r="S108" s="308"/>
      <c r="T108" s="308"/>
      <c r="U108" s="34">
        <f t="shared" si="7"/>
        <v>0</v>
      </c>
      <c r="V108" s="5">
        <f t="shared" si="5"/>
        <v>0</v>
      </c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</row>
    <row r="109" spans="1:57">
      <c r="A109" s="27" t="s">
        <v>592</v>
      </c>
      <c r="B109" s="27" t="s">
        <v>594</v>
      </c>
      <c r="C109" s="308"/>
      <c r="D109" s="349">
        <v>110.01</v>
      </c>
      <c r="E109" s="308"/>
      <c r="F109" s="34"/>
      <c r="G109" s="34"/>
      <c r="H109" s="34"/>
      <c r="I109" s="34">
        <v>53.03</v>
      </c>
      <c r="J109" s="308"/>
      <c r="K109" s="308">
        <v>56.98</v>
      </c>
      <c r="L109" s="308"/>
      <c r="M109" s="308"/>
      <c r="N109" s="308"/>
      <c r="O109" s="308"/>
      <c r="P109" s="308"/>
      <c r="Q109" s="308"/>
      <c r="R109" s="308"/>
      <c r="S109" s="308"/>
      <c r="T109" s="308"/>
      <c r="U109" s="34">
        <f>SUM(I109:T109)</f>
        <v>110.00999999999999</v>
      </c>
      <c r="V109" s="5">
        <f t="shared" si="5"/>
        <v>0</v>
      </c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</row>
    <row r="110" spans="1:57">
      <c r="A110" s="208"/>
      <c r="B110" s="208"/>
      <c r="C110" s="315"/>
      <c r="D110" s="321"/>
      <c r="E110" s="315"/>
      <c r="F110" s="210">
        <f>SUM(F100:F109)</f>
        <v>60.93</v>
      </c>
      <c r="G110" s="210">
        <f t="shared" ref="G110:L110" si="8">SUM(G93:G109)</f>
        <v>34.5</v>
      </c>
      <c r="H110" s="210">
        <f t="shared" si="8"/>
        <v>6.6300000000000008</v>
      </c>
      <c r="I110" s="210">
        <f t="shared" si="8"/>
        <v>276.04999999999995</v>
      </c>
      <c r="J110" s="315">
        <f t="shared" si="8"/>
        <v>15.96</v>
      </c>
      <c r="K110" s="315">
        <f t="shared" si="8"/>
        <v>360.75</v>
      </c>
      <c r="L110" s="315">
        <f t="shared" si="8"/>
        <v>42.87</v>
      </c>
      <c r="M110" s="315"/>
      <c r="N110" s="315"/>
      <c r="O110" s="315">
        <f>SUM(O93:O109)</f>
        <v>0</v>
      </c>
      <c r="P110" s="315"/>
      <c r="Q110" s="315">
        <f>SUM(Q93:Q109)</f>
        <v>102.08</v>
      </c>
      <c r="R110" s="315"/>
      <c r="S110" s="315"/>
      <c r="T110" s="315">
        <f>SUM(T93:T109)</f>
        <v>30.19</v>
      </c>
      <c r="U110" s="210">
        <f t="shared" si="7"/>
        <v>929.96</v>
      </c>
      <c r="V110" s="5">
        <f t="shared" si="5"/>
        <v>0</v>
      </c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</row>
    <row r="111" spans="1:57">
      <c r="A111" s="27" t="s">
        <v>612</v>
      </c>
      <c r="B111" s="27" t="s">
        <v>613</v>
      </c>
      <c r="C111" s="308"/>
      <c r="D111" s="309">
        <v>147.02000000000001</v>
      </c>
      <c r="E111" s="308"/>
      <c r="F111" s="34"/>
      <c r="G111" s="34"/>
      <c r="H111" s="34"/>
      <c r="I111" s="34">
        <v>90.04</v>
      </c>
      <c r="J111" s="308"/>
      <c r="K111" s="308">
        <v>56.98</v>
      </c>
      <c r="L111" s="308"/>
      <c r="M111" s="308"/>
      <c r="N111" s="308"/>
      <c r="O111" s="308"/>
      <c r="P111" s="308"/>
      <c r="Q111" s="308"/>
      <c r="R111" s="308"/>
      <c r="S111" s="308"/>
      <c r="T111" s="308"/>
      <c r="U111" s="34">
        <f t="shared" si="7"/>
        <v>0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</row>
    <row r="112" spans="1:57">
      <c r="A112" s="44" t="s">
        <v>610</v>
      </c>
      <c r="B112" s="27" t="s">
        <v>209</v>
      </c>
      <c r="C112" s="308"/>
      <c r="D112" s="309">
        <v>57.5</v>
      </c>
      <c r="E112" s="308"/>
      <c r="F112" s="34"/>
      <c r="G112" s="34">
        <v>57.5</v>
      </c>
      <c r="H112" s="34"/>
      <c r="I112" s="34"/>
      <c r="J112" s="308"/>
      <c r="K112" s="308"/>
      <c r="L112" s="308"/>
      <c r="M112" s="308"/>
      <c r="N112" s="308"/>
      <c r="O112" s="308"/>
      <c r="P112" s="308"/>
      <c r="Q112" s="308"/>
      <c r="R112" s="308"/>
      <c r="S112" s="308"/>
      <c r="T112" s="308"/>
      <c r="U112" s="34">
        <f t="shared" si="7"/>
        <v>0</v>
      </c>
      <c r="V112" s="24">
        <f t="shared" si="5"/>
        <v>0</v>
      </c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</row>
    <row r="113" spans="1:57">
      <c r="A113" s="27" t="s">
        <v>615</v>
      </c>
      <c r="B113" s="27" t="s">
        <v>495</v>
      </c>
      <c r="C113" s="308"/>
      <c r="D113" s="309">
        <v>202.38</v>
      </c>
      <c r="E113" s="308"/>
      <c r="F113" s="34"/>
      <c r="G113" s="34"/>
      <c r="H113" s="34"/>
      <c r="I113" s="34"/>
      <c r="J113" s="308"/>
      <c r="K113" s="308"/>
      <c r="L113" s="308">
        <v>195.49</v>
      </c>
      <c r="M113" s="308" t="s">
        <v>616</v>
      </c>
      <c r="N113" s="308"/>
      <c r="O113" s="308">
        <v>6.89</v>
      </c>
      <c r="P113" s="308" t="s">
        <v>646</v>
      </c>
      <c r="Q113" s="308">
        <f>SUM(L113:P113)</f>
        <v>202.38</v>
      </c>
      <c r="R113" s="308"/>
      <c r="S113" s="308"/>
      <c r="T113" s="308"/>
      <c r="U113" s="34">
        <f t="shared" si="7"/>
        <v>202.38</v>
      </c>
      <c r="V113" s="5">
        <f t="shared" si="5"/>
        <v>0</v>
      </c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</row>
    <row r="114" spans="1:57">
      <c r="A114" s="27" t="s">
        <v>615</v>
      </c>
      <c r="B114" s="27" t="s">
        <v>495</v>
      </c>
      <c r="C114" s="308"/>
      <c r="D114" s="309">
        <v>91.99</v>
      </c>
      <c r="E114" s="308"/>
      <c r="F114" s="34"/>
      <c r="G114" s="34"/>
      <c r="H114" s="34"/>
      <c r="I114" s="34"/>
      <c r="J114" s="308"/>
      <c r="K114" s="308"/>
      <c r="L114" s="308">
        <v>91.99</v>
      </c>
      <c r="M114" s="308" t="s">
        <v>617</v>
      </c>
      <c r="N114" s="308"/>
      <c r="O114" s="308"/>
      <c r="P114" s="308"/>
      <c r="Q114" s="308"/>
      <c r="R114" s="308"/>
      <c r="S114" s="308"/>
      <c r="T114" s="308"/>
      <c r="U114" s="34">
        <f t="shared" si="7"/>
        <v>0</v>
      </c>
      <c r="V114" s="9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</row>
    <row r="115" spans="1:57">
      <c r="A115" s="27" t="s">
        <v>624</v>
      </c>
      <c r="B115" s="27" t="s">
        <v>440</v>
      </c>
      <c r="C115" s="34"/>
      <c r="D115" s="32">
        <v>756.7</v>
      </c>
      <c r="E115" s="308"/>
      <c r="F115" s="34"/>
      <c r="G115" s="34"/>
      <c r="H115" s="34"/>
      <c r="I115" s="34"/>
      <c r="J115" s="308"/>
      <c r="K115" s="308"/>
      <c r="L115" s="308">
        <v>756.7</v>
      </c>
      <c r="M115" s="308" t="s">
        <v>625</v>
      </c>
      <c r="N115" s="308"/>
      <c r="O115" s="308"/>
      <c r="P115" s="308"/>
      <c r="Q115" s="308"/>
      <c r="R115" s="308"/>
      <c r="S115" s="308"/>
      <c r="T115" s="308"/>
      <c r="U115" s="34">
        <f t="shared" si="7"/>
        <v>0</v>
      </c>
      <c r="V115" s="9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</row>
    <row r="116" spans="1:57">
      <c r="A116" s="27" t="s">
        <v>622</v>
      </c>
      <c r="B116" s="27" t="s">
        <v>629</v>
      </c>
      <c r="C116" s="34"/>
      <c r="D116" s="32">
        <v>57</v>
      </c>
      <c r="E116" s="317"/>
      <c r="F116" s="34"/>
      <c r="G116" s="34"/>
      <c r="H116" s="34"/>
      <c r="I116" s="34">
        <v>57</v>
      </c>
      <c r="J116" s="308"/>
      <c r="K116" s="308"/>
      <c r="L116" s="308"/>
      <c r="M116" s="308"/>
      <c r="N116" s="308"/>
      <c r="O116" s="308"/>
      <c r="P116" s="308"/>
      <c r="Q116" s="308"/>
      <c r="R116" s="308"/>
      <c r="S116" s="308"/>
      <c r="T116" s="308"/>
      <c r="U116" s="34">
        <f t="shared" si="7"/>
        <v>0</v>
      </c>
      <c r="V116" s="9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</row>
    <row r="117" spans="1:57">
      <c r="A117" s="27" t="s">
        <v>630</v>
      </c>
      <c r="B117" s="27" t="s">
        <v>373</v>
      </c>
      <c r="C117" s="34"/>
      <c r="D117" s="32">
        <v>117.1</v>
      </c>
      <c r="E117" s="317"/>
      <c r="F117" s="34"/>
      <c r="G117" s="34"/>
      <c r="H117" s="34"/>
      <c r="I117" s="34">
        <v>60.12</v>
      </c>
      <c r="J117" s="308"/>
      <c r="K117" s="308">
        <v>56.98</v>
      </c>
      <c r="L117" s="308"/>
      <c r="M117" s="308"/>
      <c r="N117" s="308"/>
      <c r="O117" s="308"/>
      <c r="P117" s="308"/>
      <c r="Q117" s="308"/>
      <c r="R117" s="308"/>
      <c r="S117" s="308"/>
      <c r="T117" s="308"/>
      <c r="U117" s="34">
        <f t="shared" si="7"/>
        <v>0</v>
      </c>
      <c r="V117" s="9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</row>
    <row r="118" spans="1:57">
      <c r="A118" s="27" t="s">
        <v>631</v>
      </c>
      <c r="B118" s="27" t="s">
        <v>632</v>
      </c>
      <c r="C118" s="34"/>
      <c r="D118" s="351">
        <v>-789.49</v>
      </c>
      <c r="E118" s="317"/>
      <c r="F118" s="32"/>
      <c r="G118" s="34"/>
      <c r="H118" s="34"/>
      <c r="I118" s="34"/>
      <c r="J118" s="308"/>
      <c r="K118" s="308"/>
      <c r="L118" s="308"/>
      <c r="M118" s="308"/>
      <c r="N118" s="308"/>
      <c r="O118" s="308"/>
      <c r="P118" s="308"/>
      <c r="Q118" s="308"/>
      <c r="R118" s="308"/>
      <c r="S118" s="308"/>
      <c r="T118" s="308"/>
      <c r="U118" s="34">
        <f t="shared" si="7"/>
        <v>789.49</v>
      </c>
      <c r="V118" s="9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</row>
    <row r="119" spans="1:57">
      <c r="A119" s="27" t="s">
        <v>634</v>
      </c>
      <c r="B119" s="27" t="s">
        <v>633</v>
      </c>
      <c r="C119" s="34"/>
      <c r="D119" s="37">
        <v>-112.63</v>
      </c>
      <c r="E119" s="308"/>
      <c r="F119" s="34"/>
      <c r="G119" s="34"/>
      <c r="H119" s="34"/>
      <c r="I119" s="34">
        <v>-55.65</v>
      </c>
      <c r="J119" s="308"/>
      <c r="K119" s="308">
        <v>-56.98</v>
      </c>
      <c r="L119" s="308"/>
      <c r="M119" s="308" t="s">
        <v>88</v>
      </c>
      <c r="N119" s="308"/>
      <c r="O119" s="308"/>
      <c r="P119" s="308"/>
      <c r="Q119" s="308"/>
      <c r="R119" s="308"/>
      <c r="S119" s="308"/>
      <c r="T119" s="308"/>
      <c r="U119" s="34">
        <f t="shared" si="7"/>
        <v>0</v>
      </c>
      <c r="V119" s="9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</row>
    <row r="120" spans="1:57">
      <c r="A120" s="27">
        <v>23</v>
      </c>
      <c r="B120" s="27" t="s">
        <v>640</v>
      </c>
      <c r="C120" s="350"/>
      <c r="D120" s="32">
        <v>28.49</v>
      </c>
      <c r="E120" s="310"/>
      <c r="F120" s="34"/>
      <c r="G120" s="34"/>
      <c r="H120" s="34"/>
      <c r="I120" s="34"/>
      <c r="J120" s="308"/>
      <c r="K120" s="308">
        <v>28.49</v>
      </c>
      <c r="L120" s="308"/>
      <c r="M120" s="308"/>
      <c r="N120" s="308"/>
      <c r="O120" s="308"/>
      <c r="P120" s="308"/>
      <c r="Q120" s="308"/>
      <c r="R120" s="308"/>
      <c r="S120" s="308"/>
      <c r="T120" s="308"/>
      <c r="U120" s="34">
        <f t="shared" si="7"/>
        <v>0</v>
      </c>
      <c r="V120" s="9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</row>
    <row r="121" spans="1:57">
      <c r="A121" s="27" t="s">
        <v>641</v>
      </c>
      <c r="B121" s="27" t="s">
        <v>396</v>
      </c>
      <c r="C121" s="350"/>
      <c r="D121" s="32">
        <v>111.58</v>
      </c>
      <c r="E121" s="308"/>
      <c r="F121" s="34"/>
      <c r="G121" s="34"/>
      <c r="H121" s="34"/>
      <c r="I121" s="34">
        <v>57</v>
      </c>
      <c r="J121" s="308"/>
      <c r="K121" s="308">
        <v>54.58</v>
      </c>
      <c r="L121" s="308"/>
      <c r="M121" s="308"/>
      <c r="N121" s="308"/>
      <c r="O121" s="308"/>
      <c r="P121" s="308"/>
      <c r="Q121" s="308"/>
      <c r="R121" s="308"/>
      <c r="S121" s="308"/>
      <c r="T121" s="308"/>
      <c r="U121" s="34">
        <f t="shared" si="7"/>
        <v>0</v>
      </c>
      <c r="V121" s="9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</row>
    <row r="122" spans="1:57">
      <c r="A122" s="27" t="s">
        <v>641</v>
      </c>
      <c r="B122" s="27" t="s">
        <v>495</v>
      </c>
      <c r="C122" s="350"/>
      <c r="D122" s="32">
        <v>-195.49</v>
      </c>
      <c r="E122" s="309"/>
      <c r="F122" s="34"/>
      <c r="G122" s="34"/>
      <c r="H122" s="34"/>
      <c r="I122" s="34"/>
      <c r="J122" s="308"/>
      <c r="K122" s="308"/>
      <c r="L122" s="308">
        <v>-195.49</v>
      </c>
      <c r="M122" s="308" t="s">
        <v>645</v>
      </c>
      <c r="N122" s="308"/>
      <c r="O122" s="308"/>
      <c r="P122" s="308"/>
      <c r="Q122" s="308"/>
      <c r="R122" s="308"/>
      <c r="S122" s="308"/>
      <c r="T122" s="308"/>
      <c r="U122" s="34">
        <f t="shared" si="7"/>
        <v>0</v>
      </c>
      <c r="V122" s="9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</row>
    <row r="123" spans="1:57">
      <c r="A123" s="27"/>
      <c r="B123" s="29"/>
      <c r="C123" s="253"/>
      <c r="D123" s="253"/>
      <c r="E123" s="322"/>
      <c r="F123" s="253">
        <f>SUM(F111:F122)</f>
        <v>0</v>
      </c>
      <c r="G123" s="253">
        <f>SUM(G111:G122)</f>
        <v>57.5</v>
      </c>
      <c r="H123" s="253"/>
      <c r="I123" s="253">
        <f>SUM(I111:I122)</f>
        <v>208.51000000000002</v>
      </c>
      <c r="J123" s="322"/>
      <c r="K123" s="322">
        <f>SUM(K111:K122)</f>
        <v>140.05000000000001</v>
      </c>
      <c r="L123" s="322">
        <f>SUM(L113:L122)</f>
        <v>848.69</v>
      </c>
      <c r="M123" s="322"/>
      <c r="N123" s="322"/>
      <c r="O123" s="322">
        <f>SUM(O113:O122)</f>
        <v>6.89</v>
      </c>
      <c r="P123" s="322"/>
      <c r="Q123" s="322">
        <f>SUM(Q111:Q122)</f>
        <v>202.38</v>
      </c>
      <c r="R123" s="322"/>
      <c r="S123" s="322"/>
      <c r="T123" s="322"/>
      <c r="U123" s="253">
        <f>SUM(F123:T123)</f>
        <v>1464.02</v>
      </c>
      <c r="V123" s="9"/>
      <c r="W123" s="9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</row>
    <row r="124" spans="1:57">
      <c r="A124" s="27" t="s">
        <v>655</v>
      </c>
      <c r="B124" s="27" t="s">
        <v>209</v>
      </c>
      <c r="C124" s="34"/>
      <c r="D124" s="38">
        <v>17.25</v>
      </c>
      <c r="E124" s="314"/>
      <c r="F124" s="34"/>
      <c r="G124" s="34">
        <v>17.25</v>
      </c>
      <c r="H124" s="34"/>
      <c r="I124" s="34"/>
      <c r="J124" s="308"/>
      <c r="K124" s="308"/>
      <c r="L124" s="308"/>
      <c r="M124" s="308"/>
      <c r="N124" s="308"/>
      <c r="O124" s="308"/>
      <c r="P124" s="308"/>
      <c r="Q124" s="308"/>
      <c r="R124" s="308"/>
      <c r="S124" s="308"/>
      <c r="T124" s="34"/>
      <c r="U124" s="34">
        <f t="shared" si="7"/>
        <v>0</v>
      </c>
      <c r="V124" s="9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</row>
    <row r="125" spans="1:57">
      <c r="A125" s="30" t="s">
        <v>662</v>
      </c>
      <c r="B125" s="27" t="s">
        <v>370</v>
      </c>
      <c r="C125" s="34"/>
      <c r="D125" s="38">
        <v>60.94</v>
      </c>
      <c r="E125" s="308"/>
      <c r="F125" s="34"/>
      <c r="G125" s="34"/>
      <c r="H125" s="34"/>
      <c r="I125" s="34"/>
      <c r="J125" s="310"/>
      <c r="K125" s="308"/>
      <c r="L125" s="308"/>
      <c r="M125" s="308"/>
      <c r="N125" s="308"/>
      <c r="O125" s="308"/>
      <c r="P125" s="308"/>
      <c r="Q125" s="308">
        <v>60.94</v>
      </c>
      <c r="R125" s="308"/>
      <c r="S125" s="308"/>
      <c r="T125" s="34"/>
      <c r="U125" s="34">
        <f>SUM(G125:T125)</f>
        <v>60.94</v>
      </c>
      <c r="V125" s="9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</row>
    <row r="126" spans="1:57">
      <c r="A126" s="30" t="s">
        <v>665</v>
      </c>
      <c r="B126" s="27" t="s">
        <v>667</v>
      </c>
      <c r="C126" s="34"/>
      <c r="D126" s="32">
        <v>-1374.27</v>
      </c>
      <c r="E126" s="309"/>
      <c r="F126" s="34"/>
      <c r="G126" s="34"/>
      <c r="H126" s="34"/>
      <c r="I126" s="34"/>
      <c r="J126" s="310"/>
      <c r="K126" s="308"/>
      <c r="L126" s="308"/>
      <c r="M126" s="308"/>
      <c r="N126" s="308"/>
      <c r="O126" s="308"/>
      <c r="P126" s="308"/>
      <c r="Q126" s="308"/>
      <c r="R126" s="308"/>
      <c r="S126" s="308"/>
      <c r="T126" s="308"/>
      <c r="U126" s="34">
        <f>SUM(I126:T126)</f>
        <v>0</v>
      </c>
      <c r="V126" s="9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</row>
    <row r="127" spans="1:57">
      <c r="A127" s="27" t="s">
        <v>665</v>
      </c>
      <c r="B127" s="27" t="s">
        <v>668</v>
      </c>
      <c r="C127" s="53"/>
      <c r="D127" s="88">
        <v>110.32</v>
      </c>
      <c r="E127" s="324"/>
      <c r="F127" s="83"/>
      <c r="G127" s="93"/>
      <c r="H127" s="85"/>
      <c r="I127" s="34"/>
      <c r="J127" s="323"/>
      <c r="K127" s="323"/>
      <c r="L127" s="323"/>
      <c r="M127" s="323"/>
      <c r="N127" s="323"/>
      <c r="O127" s="323"/>
      <c r="P127" s="308"/>
      <c r="Q127" s="308"/>
      <c r="R127" s="308">
        <v>110.32</v>
      </c>
      <c r="S127" s="308"/>
      <c r="T127" s="34"/>
      <c r="U127" s="34">
        <f>SUM(J127:T127)</f>
        <v>110.32</v>
      </c>
      <c r="V127" s="9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</row>
    <row r="128" spans="1:57">
      <c r="A128" s="27"/>
      <c r="B128" s="27"/>
      <c r="C128" s="34"/>
      <c r="D128" s="351"/>
      <c r="E128" s="308"/>
      <c r="F128" s="34"/>
      <c r="G128" s="40"/>
      <c r="H128" s="34"/>
      <c r="I128" s="34"/>
      <c r="J128" s="308"/>
      <c r="K128" s="308"/>
      <c r="L128" s="308"/>
      <c r="M128" s="308"/>
      <c r="N128" s="308"/>
      <c r="O128" s="308"/>
      <c r="P128" s="308"/>
      <c r="Q128" s="308"/>
      <c r="R128" s="308"/>
      <c r="S128" s="308"/>
      <c r="T128" s="308"/>
      <c r="U128" s="34">
        <f t="shared" si="7"/>
        <v>0</v>
      </c>
      <c r="V128" s="34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</row>
    <row r="129" spans="1:57">
      <c r="A129" s="30" t="s">
        <v>670</v>
      </c>
      <c r="B129" s="27" t="s">
        <v>396</v>
      </c>
      <c r="C129" s="34"/>
      <c r="D129" s="363">
        <v>53.38</v>
      </c>
      <c r="E129" s="334"/>
      <c r="F129" s="34"/>
      <c r="G129" s="34"/>
      <c r="H129" s="34"/>
      <c r="I129" s="34"/>
      <c r="J129" s="308"/>
      <c r="K129" s="308">
        <v>53.38</v>
      </c>
      <c r="L129" s="308"/>
      <c r="M129" s="308"/>
      <c r="N129" s="308"/>
      <c r="O129" s="308"/>
      <c r="P129" s="308"/>
      <c r="Q129" s="308"/>
      <c r="R129" s="308"/>
      <c r="S129" s="308"/>
      <c r="T129" s="34"/>
      <c r="U129" s="34">
        <f t="shared" si="7"/>
        <v>0</v>
      </c>
      <c r="V129" s="9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</row>
    <row r="130" spans="1:57">
      <c r="A130" s="30" t="s">
        <v>674</v>
      </c>
      <c r="B130" s="27" t="s">
        <v>594</v>
      </c>
      <c r="C130" s="34"/>
      <c r="D130" s="38">
        <v>109.08</v>
      </c>
      <c r="E130" s="308"/>
      <c r="F130" s="34"/>
      <c r="G130" s="34"/>
      <c r="H130" s="34"/>
      <c r="I130" s="34">
        <v>52.1</v>
      </c>
      <c r="J130" s="308"/>
      <c r="K130" s="308">
        <v>56.98</v>
      </c>
      <c r="L130" s="308"/>
      <c r="M130" s="308"/>
      <c r="N130" s="308"/>
      <c r="O130" s="308"/>
      <c r="P130" s="308"/>
      <c r="Q130" s="308"/>
      <c r="R130" s="308"/>
      <c r="S130" s="308"/>
      <c r="T130" s="34"/>
      <c r="U130" s="34">
        <f t="shared" si="7"/>
        <v>0</v>
      </c>
      <c r="V130" s="9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</row>
    <row r="131" spans="1:57">
      <c r="A131" s="30"/>
      <c r="B131" s="27"/>
      <c r="C131" s="34"/>
      <c r="D131" s="35"/>
      <c r="E131" s="308"/>
      <c r="F131" s="34"/>
      <c r="G131" s="34"/>
      <c r="H131" s="34"/>
      <c r="I131" s="34"/>
      <c r="J131" s="308"/>
      <c r="K131" s="308"/>
      <c r="L131" s="308"/>
      <c r="M131" s="308"/>
      <c r="N131" s="308"/>
      <c r="O131" s="308"/>
      <c r="P131" s="308"/>
      <c r="Q131" s="308"/>
      <c r="R131" s="308"/>
      <c r="S131" s="308"/>
      <c r="T131" s="308"/>
      <c r="U131" s="34">
        <f t="shared" si="7"/>
        <v>0</v>
      </c>
      <c r="V131" s="9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</row>
    <row r="132" spans="1:57">
      <c r="A132" s="30"/>
      <c r="B132" s="27"/>
      <c r="C132" s="34"/>
      <c r="D132" s="35"/>
      <c r="E132" s="308"/>
      <c r="F132" s="34"/>
      <c r="G132" s="34"/>
      <c r="H132" s="34"/>
      <c r="I132" s="34"/>
      <c r="J132" s="308"/>
      <c r="K132" s="308"/>
      <c r="L132" s="308"/>
      <c r="M132" s="308"/>
      <c r="N132" s="308"/>
      <c r="O132" s="308"/>
      <c r="P132" s="308"/>
      <c r="Q132" s="308"/>
      <c r="R132" s="308"/>
      <c r="S132" s="308"/>
      <c r="T132" s="308"/>
      <c r="U132" s="34">
        <f t="shared" si="7"/>
        <v>0</v>
      </c>
      <c r="V132" s="9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</row>
    <row r="133" spans="1:57">
      <c r="A133" s="357" t="s">
        <v>711</v>
      </c>
      <c r="B133" s="208"/>
      <c r="C133" s="210"/>
      <c r="D133" s="360"/>
      <c r="E133" s="315"/>
      <c r="F133" s="210"/>
      <c r="G133" s="210">
        <f>SUM(G124:G132)</f>
        <v>17.25</v>
      </c>
      <c r="H133" s="210"/>
      <c r="I133" s="210">
        <f>SUM(I124:I132)</f>
        <v>52.1</v>
      </c>
      <c r="J133" s="315"/>
      <c r="K133" s="315">
        <f>SUM(K124:K132)</f>
        <v>110.36</v>
      </c>
      <c r="L133" s="315"/>
      <c r="M133" s="315"/>
      <c r="N133" s="315"/>
      <c r="O133" s="315"/>
      <c r="P133" s="315"/>
      <c r="Q133" s="315">
        <f>SUM(Q124:Q132)</f>
        <v>60.94</v>
      </c>
      <c r="R133" s="315">
        <f>SUM(R124:R132)</f>
        <v>110.32</v>
      </c>
      <c r="S133" s="315"/>
      <c r="T133" s="210"/>
      <c r="U133" s="210">
        <f t="shared" si="7"/>
        <v>350.96999999999997</v>
      </c>
      <c r="V133" s="9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</row>
    <row r="134" spans="1:57">
      <c r="A134" s="361"/>
      <c r="B134" s="18" t="s">
        <v>701</v>
      </c>
      <c r="C134" s="21"/>
      <c r="D134" s="364">
        <v>31.94</v>
      </c>
      <c r="E134" s="341"/>
      <c r="F134" s="21"/>
      <c r="G134" s="21"/>
      <c r="H134" s="21"/>
      <c r="I134" s="21"/>
      <c r="J134" s="341">
        <v>3.45</v>
      </c>
      <c r="K134" s="341">
        <v>28.49</v>
      </c>
      <c r="L134" s="341"/>
      <c r="M134" s="341"/>
      <c r="N134" s="341"/>
      <c r="O134" s="341"/>
      <c r="P134" s="341"/>
      <c r="Q134" s="341"/>
      <c r="R134" s="341"/>
      <c r="S134" s="341"/>
      <c r="T134" s="21"/>
      <c r="U134" s="21">
        <f>SUM(J134:T134)</f>
        <v>31.939999999999998</v>
      </c>
      <c r="V134" s="9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</row>
    <row r="135" spans="1:57">
      <c r="A135" s="361" t="s">
        <v>712</v>
      </c>
      <c r="B135" s="18" t="s">
        <v>705</v>
      </c>
      <c r="C135" s="21"/>
      <c r="D135" s="364">
        <v>33.42</v>
      </c>
      <c r="E135" s="341"/>
      <c r="F135" s="21"/>
      <c r="G135" s="21"/>
      <c r="H135" s="21"/>
      <c r="I135" s="21"/>
      <c r="J135" s="341">
        <v>4.93</v>
      </c>
      <c r="K135" s="341">
        <v>28.49</v>
      </c>
      <c r="L135" s="341"/>
      <c r="M135" s="341"/>
      <c r="N135" s="341"/>
      <c r="O135" s="341"/>
      <c r="P135" s="341"/>
      <c r="Q135" s="341"/>
      <c r="R135" s="341"/>
      <c r="S135" s="341"/>
      <c r="T135" s="21"/>
      <c r="U135" s="21">
        <f>SUM(J135:T135)</f>
        <v>33.42</v>
      </c>
      <c r="V135" s="9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</row>
    <row r="136" spans="1:57">
      <c r="A136" s="361" t="s">
        <v>697</v>
      </c>
      <c r="B136" s="18" t="s">
        <v>702</v>
      </c>
      <c r="C136" s="21"/>
      <c r="D136" s="364">
        <v>85.37</v>
      </c>
      <c r="E136" s="341"/>
      <c r="F136" s="21"/>
      <c r="G136" s="21"/>
      <c r="H136" s="21"/>
      <c r="I136" s="21">
        <v>31.69</v>
      </c>
      <c r="J136" s="341"/>
      <c r="K136" s="341">
        <v>53.68</v>
      </c>
      <c r="L136" s="341"/>
      <c r="M136" s="341"/>
      <c r="N136" s="21"/>
      <c r="O136" s="341"/>
      <c r="P136" s="341"/>
      <c r="Q136" s="341"/>
      <c r="R136" s="341"/>
      <c r="S136" s="341"/>
      <c r="T136" s="21"/>
      <c r="U136" s="21"/>
      <c r="V136" s="9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</row>
    <row r="137" spans="1:57">
      <c r="A137" s="361" t="s">
        <v>699</v>
      </c>
      <c r="B137" s="18" t="s">
        <v>698</v>
      </c>
      <c r="C137" s="21"/>
      <c r="D137" s="364">
        <v>-3.3</v>
      </c>
      <c r="E137" s="365">
        <v>498.4</v>
      </c>
      <c r="F137" s="21"/>
      <c r="G137" s="21"/>
      <c r="H137" s="21"/>
      <c r="I137" s="21"/>
      <c r="J137" s="341"/>
      <c r="K137" s="341">
        <v>-3.3</v>
      </c>
      <c r="L137" s="341"/>
      <c r="M137" s="341"/>
      <c r="N137" s="341"/>
      <c r="O137" s="341"/>
      <c r="P137" s="341"/>
      <c r="Q137" s="341"/>
      <c r="R137" s="341"/>
      <c r="S137" s="341"/>
      <c r="T137" s="21"/>
      <c r="U137" s="21"/>
      <c r="V137" s="9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</row>
    <row r="138" spans="1:57">
      <c r="A138" s="361"/>
      <c r="B138" s="18"/>
      <c r="C138" s="21"/>
      <c r="D138" s="362"/>
      <c r="E138" s="341"/>
      <c r="F138" s="21"/>
      <c r="G138" s="21"/>
      <c r="H138" s="21"/>
      <c r="I138" s="21"/>
      <c r="J138" s="341"/>
      <c r="K138" s="341"/>
      <c r="L138" s="341"/>
      <c r="M138" s="341"/>
      <c r="N138" s="341"/>
      <c r="O138" s="341"/>
      <c r="P138" s="341"/>
      <c r="Q138" s="341"/>
      <c r="R138" s="341"/>
      <c r="S138" s="341"/>
      <c r="T138" s="21"/>
      <c r="U138" s="21"/>
      <c r="V138" s="9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</row>
    <row r="139" spans="1:57">
      <c r="A139" s="30" t="s">
        <v>688</v>
      </c>
      <c r="B139" s="27" t="s">
        <v>209</v>
      </c>
      <c r="C139" s="34"/>
      <c r="D139" s="32">
        <v>57.5</v>
      </c>
      <c r="E139" s="308"/>
      <c r="F139" s="34"/>
      <c r="G139" s="34">
        <v>57.5</v>
      </c>
      <c r="H139" s="34"/>
      <c r="I139" s="34"/>
      <c r="J139" s="308"/>
      <c r="K139" s="308"/>
      <c r="L139" s="308"/>
      <c r="M139" s="308"/>
      <c r="N139" s="308"/>
      <c r="O139" s="308"/>
      <c r="P139" s="308"/>
      <c r="Q139" s="308"/>
      <c r="R139" s="308"/>
      <c r="S139" s="308"/>
      <c r="T139" s="308"/>
      <c r="U139" s="34"/>
      <c r="V139" s="9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</row>
    <row r="140" spans="1:57">
      <c r="A140" s="30" t="s">
        <v>695</v>
      </c>
      <c r="B140" s="27" t="s">
        <v>696</v>
      </c>
      <c r="C140" s="34"/>
      <c r="D140" s="32">
        <v>104.59</v>
      </c>
      <c r="E140" s="308"/>
      <c r="F140" s="34"/>
      <c r="G140" s="34"/>
      <c r="H140" s="34"/>
      <c r="I140" s="34">
        <v>50.01</v>
      </c>
      <c r="J140" s="308"/>
      <c r="K140" s="308">
        <v>54.58</v>
      </c>
      <c r="L140" s="308"/>
      <c r="M140" s="308"/>
      <c r="N140" s="308"/>
      <c r="O140" s="308"/>
      <c r="P140" s="308"/>
      <c r="Q140" s="308"/>
      <c r="R140" s="308"/>
      <c r="S140" s="308"/>
      <c r="T140" s="308"/>
      <c r="U140" s="34">
        <f>SUM(I140:T140)</f>
        <v>104.59</v>
      </c>
      <c r="V140" s="9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</row>
    <row r="141" spans="1:57">
      <c r="A141" s="30" t="s">
        <v>689</v>
      </c>
      <c r="B141" s="27" t="s">
        <v>680</v>
      </c>
      <c r="C141" s="308"/>
      <c r="D141" s="32">
        <v>32.51</v>
      </c>
      <c r="E141" s="308"/>
      <c r="F141" s="34"/>
      <c r="G141" s="34"/>
      <c r="H141" s="34"/>
      <c r="I141" s="34"/>
      <c r="J141" s="308"/>
      <c r="K141" s="308">
        <v>28.51</v>
      </c>
      <c r="L141" s="308">
        <v>4</v>
      </c>
      <c r="M141" s="308" t="s">
        <v>378</v>
      </c>
      <c r="N141" s="308"/>
      <c r="O141" s="308"/>
      <c r="P141" s="308"/>
      <c r="Q141" s="308"/>
      <c r="R141" s="308"/>
      <c r="S141" s="308"/>
      <c r="T141" s="308"/>
      <c r="U141" s="34">
        <f t="shared" ref="U141:U142" si="9">SUM(F141:T141)-D141</f>
        <v>0</v>
      </c>
      <c r="V141" s="3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</row>
    <row r="142" spans="1:57">
      <c r="A142" s="30" t="s">
        <v>690</v>
      </c>
      <c r="B142" s="27" t="s">
        <v>352</v>
      </c>
      <c r="C142" s="308"/>
      <c r="D142" s="367">
        <v>25.04</v>
      </c>
      <c r="E142" s="309"/>
      <c r="F142" s="34"/>
      <c r="G142" s="34"/>
      <c r="H142" s="34"/>
      <c r="I142" s="34"/>
      <c r="J142" s="308">
        <v>25.04</v>
      </c>
      <c r="K142" s="308"/>
      <c r="L142" s="308"/>
      <c r="M142" s="308"/>
      <c r="N142" s="308"/>
      <c r="O142" s="308"/>
      <c r="P142" s="308"/>
      <c r="Q142" s="308"/>
      <c r="R142" s="308"/>
      <c r="S142" s="308"/>
      <c r="T142" s="308"/>
      <c r="U142" s="34">
        <f t="shared" si="9"/>
        <v>0</v>
      </c>
      <c r="V142" s="3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</row>
    <row r="143" spans="1:57">
      <c r="A143" s="27" t="s">
        <v>700</v>
      </c>
      <c r="B143" s="27" t="s">
        <v>520</v>
      </c>
      <c r="C143" s="308"/>
      <c r="D143" s="32">
        <v>15.91</v>
      </c>
      <c r="E143" s="308"/>
      <c r="F143" s="34"/>
      <c r="G143" s="34"/>
      <c r="H143" s="34"/>
      <c r="I143" s="34"/>
      <c r="J143" s="308">
        <v>11.91</v>
      </c>
      <c r="K143" s="308"/>
      <c r="L143" s="308">
        <v>4</v>
      </c>
      <c r="M143" s="308" t="s">
        <v>378</v>
      </c>
      <c r="N143" s="308"/>
      <c r="O143" s="308"/>
      <c r="P143" s="308"/>
      <c r="Q143" s="308"/>
      <c r="R143" s="308"/>
      <c r="S143" s="308"/>
      <c r="T143" s="308"/>
      <c r="U143" s="34">
        <f>SUM(F143:T143)-D143</f>
        <v>0</v>
      </c>
      <c r="V143" s="34"/>
      <c r="W143" s="9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</row>
    <row r="144" spans="1:57">
      <c r="A144" s="27" t="s">
        <v>690</v>
      </c>
      <c r="B144" s="27" t="s">
        <v>543</v>
      </c>
      <c r="C144" s="308"/>
      <c r="D144" s="32">
        <v>65.400000000000006</v>
      </c>
      <c r="E144" s="308"/>
      <c r="F144" s="34"/>
      <c r="G144" s="34"/>
      <c r="H144" s="34"/>
      <c r="I144" s="34"/>
      <c r="J144" s="308"/>
      <c r="K144" s="308">
        <v>50.4</v>
      </c>
      <c r="L144" s="308"/>
      <c r="M144" s="308"/>
      <c r="N144" s="308"/>
      <c r="O144" s="308"/>
      <c r="P144" s="308"/>
      <c r="Q144" s="308"/>
      <c r="R144" s="308"/>
      <c r="S144" s="308">
        <v>15</v>
      </c>
      <c r="T144" s="308"/>
      <c r="U144" s="34">
        <f t="shared" ref="U144:U169" si="10">SUM(F144:T144)-D144</f>
        <v>0</v>
      </c>
      <c r="V144" s="3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</row>
    <row r="145" spans="1:57">
      <c r="A145" s="27" t="s">
        <v>700</v>
      </c>
      <c r="B145" s="27" t="s">
        <v>640</v>
      </c>
      <c r="C145" s="308"/>
      <c r="D145" s="32">
        <v>56.98</v>
      </c>
      <c r="E145" s="308"/>
      <c r="F145" s="34"/>
      <c r="G145" s="34"/>
      <c r="H145" s="34"/>
      <c r="I145" s="34"/>
      <c r="J145" s="308"/>
      <c r="K145" s="308">
        <v>56.98</v>
      </c>
      <c r="L145" s="308"/>
      <c r="M145" s="308"/>
      <c r="N145" s="308"/>
      <c r="O145" s="308"/>
      <c r="P145" s="308"/>
      <c r="Q145" s="308"/>
      <c r="R145" s="308"/>
      <c r="S145" s="308"/>
      <c r="T145" s="308"/>
      <c r="U145" s="34"/>
      <c r="V145" s="3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</row>
    <row r="146" spans="1:57">
      <c r="A146" s="27" t="s">
        <v>703</v>
      </c>
      <c r="B146" s="27" t="s">
        <v>396</v>
      </c>
      <c r="C146" s="308"/>
      <c r="D146" s="32">
        <v>104.19</v>
      </c>
      <c r="E146" s="308"/>
      <c r="F146" s="34"/>
      <c r="G146" s="34"/>
      <c r="H146" s="34"/>
      <c r="I146" s="34">
        <v>52.01</v>
      </c>
      <c r="J146" s="308"/>
      <c r="K146" s="308">
        <v>52.18</v>
      </c>
      <c r="L146" s="328"/>
      <c r="M146" s="308"/>
      <c r="N146" s="308"/>
      <c r="O146" s="308"/>
      <c r="P146" s="308"/>
      <c r="Q146" s="308"/>
      <c r="R146" s="308"/>
      <c r="S146" s="308"/>
      <c r="T146" s="308"/>
      <c r="U146" s="34">
        <f t="shared" si="10"/>
        <v>0</v>
      </c>
      <c r="V146" s="3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</row>
    <row r="147" spans="1:57">
      <c r="A147" s="29" t="s">
        <v>703</v>
      </c>
      <c r="B147" s="27" t="s">
        <v>444</v>
      </c>
      <c r="C147" s="308"/>
      <c r="D147" s="32">
        <v>17.2</v>
      </c>
      <c r="E147" s="308"/>
      <c r="F147" s="34"/>
      <c r="G147" s="34"/>
      <c r="H147" s="34"/>
      <c r="I147" s="34"/>
      <c r="J147" s="308"/>
      <c r="K147" s="308"/>
      <c r="L147" s="308"/>
      <c r="M147" s="308"/>
      <c r="N147" s="308"/>
      <c r="O147" s="308"/>
      <c r="P147" s="308"/>
      <c r="Q147" s="308"/>
      <c r="R147" s="308"/>
      <c r="S147" s="308"/>
      <c r="T147" s="308">
        <v>17.2</v>
      </c>
      <c r="U147" s="34">
        <f t="shared" si="10"/>
        <v>0</v>
      </c>
      <c r="V147" s="3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</row>
    <row r="148" spans="1:57">
      <c r="A148" s="27" t="s">
        <v>700</v>
      </c>
      <c r="B148" s="27" t="s">
        <v>352</v>
      </c>
      <c r="C148" s="308"/>
      <c r="D148" s="32">
        <v>45.71</v>
      </c>
      <c r="E148" s="308"/>
      <c r="F148" s="34"/>
      <c r="G148" s="34"/>
      <c r="H148" s="34"/>
      <c r="I148" s="34"/>
      <c r="J148" s="308">
        <v>26.61</v>
      </c>
      <c r="K148" s="308">
        <v>19.100000000000001</v>
      </c>
      <c r="L148" s="308"/>
      <c r="M148" s="308"/>
      <c r="N148" s="308"/>
      <c r="O148" s="308"/>
      <c r="P148" s="308"/>
      <c r="Q148" s="308"/>
      <c r="R148" s="308"/>
      <c r="S148" s="308"/>
      <c r="T148" s="308"/>
      <c r="U148" s="34">
        <f t="shared" si="10"/>
        <v>0</v>
      </c>
      <c r="V148" s="3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</row>
    <row r="149" spans="1:57">
      <c r="A149" s="27" t="s">
        <v>706</v>
      </c>
      <c r="B149" s="27" t="s">
        <v>707</v>
      </c>
      <c r="C149" s="308"/>
      <c r="D149" s="38">
        <v>-498.4</v>
      </c>
      <c r="E149" s="308"/>
      <c r="F149" s="34"/>
      <c r="G149" s="34"/>
      <c r="H149" s="34"/>
      <c r="I149" s="34"/>
      <c r="J149" s="308"/>
      <c r="K149" s="308"/>
      <c r="L149" s="308"/>
      <c r="M149" s="308"/>
      <c r="N149" s="308"/>
      <c r="O149" s="308"/>
      <c r="P149" s="308"/>
      <c r="Q149" s="308"/>
      <c r="R149" s="308"/>
      <c r="S149" s="308"/>
      <c r="T149" s="308"/>
      <c r="U149" s="34">
        <f t="shared" si="10"/>
        <v>498.4</v>
      </c>
      <c r="V149" s="3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</row>
    <row r="150" spans="1:57">
      <c r="A150" s="27" t="s">
        <v>713</v>
      </c>
      <c r="B150" s="27" t="s">
        <v>714</v>
      </c>
      <c r="C150" s="308"/>
      <c r="D150" s="32">
        <v>32.51</v>
      </c>
      <c r="E150" s="308">
        <v>557.54</v>
      </c>
      <c r="F150" s="34"/>
      <c r="G150" s="34"/>
      <c r="H150" s="34"/>
      <c r="I150" s="34"/>
      <c r="J150" s="308"/>
      <c r="K150" s="308">
        <v>28.49</v>
      </c>
      <c r="L150" s="308">
        <v>4.0199999999999996</v>
      </c>
      <c r="M150" s="308" t="s">
        <v>378</v>
      </c>
      <c r="N150" s="308"/>
      <c r="O150" s="308"/>
      <c r="P150" s="308"/>
      <c r="Q150" s="308"/>
      <c r="R150" s="308"/>
      <c r="S150" s="308"/>
      <c r="T150" s="308"/>
      <c r="U150" s="34">
        <f t="shared" si="10"/>
        <v>0</v>
      </c>
      <c r="V150" s="3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</row>
    <row r="151" spans="1:57">
      <c r="A151" s="27"/>
      <c r="B151" s="27"/>
      <c r="C151" s="308"/>
      <c r="D151" s="35"/>
      <c r="E151" s="308"/>
      <c r="F151" s="34"/>
      <c r="G151" s="34"/>
      <c r="H151" s="34"/>
      <c r="I151" s="34"/>
      <c r="J151" s="308"/>
      <c r="K151" s="308"/>
      <c r="L151" s="308"/>
      <c r="M151" s="308"/>
      <c r="N151" s="308"/>
      <c r="O151" s="308"/>
      <c r="P151" s="308"/>
      <c r="Q151" s="308"/>
      <c r="R151" s="308"/>
      <c r="S151" s="308"/>
      <c r="T151" s="308"/>
      <c r="U151" s="34"/>
      <c r="V151" s="3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</row>
    <row r="152" spans="1:57">
      <c r="A152" s="41" t="s">
        <v>718</v>
      </c>
      <c r="B152" s="27" t="s">
        <v>719</v>
      </c>
      <c r="C152" s="308"/>
      <c r="D152" s="32">
        <v>89</v>
      </c>
      <c r="E152" s="308"/>
      <c r="F152" s="34"/>
      <c r="G152" s="34"/>
      <c r="H152" s="34"/>
      <c r="I152" s="34"/>
      <c r="J152" s="308"/>
      <c r="K152" s="308"/>
      <c r="L152" s="308">
        <v>89</v>
      </c>
      <c r="M152" s="308" t="s">
        <v>720</v>
      </c>
      <c r="N152" s="308"/>
      <c r="O152" s="308"/>
      <c r="P152" s="308"/>
      <c r="Q152" s="308"/>
      <c r="R152" s="308"/>
      <c r="S152" s="308"/>
      <c r="T152" s="308"/>
      <c r="U152" s="34">
        <f>SUM(G152:T152)</f>
        <v>89</v>
      </c>
      <c r="V152" s="3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</row>
    <row r="153" spans="1:57">
      <c r="A153" s="27" t="s">
        <v>718</v>
      </c>
      <c r="B153" s="27" t="s">
        <v>209</v>
      </c>
      <c r="C153" s="308"/>
      <c r="D153" s="32">
        <v>17.25</v>
      </c>
      <c r="E153" s="308"/>
      <c r="F153" s="34"/>
      <c r="G153" s="34">
        <v>17.25</v>
      </c>
      <c r="H153" s="34"/>
      <c r="I153" s="34"/>
      <c r="J153" s="308"/>
      <c r="K153" s="308"/>
      <c r="L153" s="308"/>
      <c r="M153" s="308"/>
      <c r="N153" s="308"/>
      <c r="O153" s="308"/>
      <c r="P153" s="308"/>
      <c r="Q153" s="308"/>
      <c r="R153" s="308"/>
      <c r="S153" s="308"/>
      <c r="T153" s="308"/>
      <c r="U153" s="34">
        <f t="shared" si="10"/>
        <v>0</v>
      </c>
      <c r="V153" s="3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</row>
    <row r="154" spans="1:57">
      <c r="A154" s="27" t="s">
        <v>721</v>
      </c>
      <c r="B154" s="27" t="s">
        <v>356</v>
      </c>
      <c r="C154" s="308"/>
      <c r="D154" s="32">
        <v>31.9</v>
      </c>
      <c r="E154" s="314"/>
      <c r="F154" s="34"/>
      <c r="G154" s="34"/>
      <c r="H154" s="34"/>
      <c r="I154" s="34"/>
      <c r="J154" s="308">
        <v>31.9</v>
      </c>
      <c r="K154" s="308"/>
      <c r="L154" s="308"/>
      <c r="M154" s="308"/>
      <c r="N154" s="308"/>
      <c r="O154" s="308"/>
      <c r="P154" s="308"/>
      <c r="Q154" s="308"/>
      <c r="R154" s="308"/>
      <c r="S154" s="308"/>
      <c r="T154" s="308"/>
      <c r="U154" s="34">
        <f t="shared" si="10"/>
        <v>0</v>
      </c>
      <c r="V154" s="3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</row>
    <row r="155" spans="1:57">
      <c r="A155" s="27" t="s">
        <v>721</v>
      </c>
      <c r="B155" s="27" t="s">
        <v>505</v>
      </c>
      <c r="C155" s="308"/>
      <c r="D155" s="309">
        <v>111.24</v>
      </c>
      <c r="E155" s="309">
        <v>806.93</v>
      </c>
      <c r="F155" s="34"/>
      <c r="G155" s="34"/>
      <c r="H155" s="339"/>
      <c r="I155" s="34">
        <v>57.01</v>
      </c>
      <c r="J155" s="308">
        <v>54.23</v>
      </c>
      <c r="K155" s="308"/>
      <c r="L155" s="308"/>
      <c r="M155" s="308"/>
      <c r="N155" s="308"/>
      <c r="O155" s="308"/>
      <c r="P155" s="308"/>
      <c r="Q155" s="308"/>
      <c r="R155" s="308"/>
      <c r="S155" s="308"/>
      <c r="T155" s="308"/>
      <c r="U155" s="34">
        <f t="shared" si="10"/>
        <v>0</v>
      </c>
      <c r="V155" s="3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</row>
    <row r="156" spans="1:57">
      <c r="A156" s="208"/>
      <c r="B156" s="208"/>
      <c r="C156" s="315"/>
      <c r="D156" s="325"/>
      <c r="E156" s="315"/>
      <c r="F156" s="210"/>
      <c r="G156" s="210">
        <f>SUM(G134:G155)</f>
        <v>74.75</v>
      </c>
      <c r="H156" s="210"/>
      <c r="I156" s="210">
        <f>SUM(I134:I155)</f>
        <v>190.72</v>
      </c>
      <c r="J156" s="315">
        <f>SUM(J134:J155)</f>
        <v>158.07</v>
      </c>
      <c r="K156" s="315">
        <f>SUM(K134:K155)</f>
        <v>397.6</v>
      </c>
      <c r="L156" s="315">
        <f>SUM(L139:L155)</f>
        <v>101.02</v>
      </c>
      <c r="M156" s="315"/>
      <c r="N156" s="315"/>
      <c r="O156" s="315"/>
      <c r="P156" s="315"/>
      <c r="Q156" s="315">
        <f>SUM(Q144:Q155)</f>
        <v>0</v>
      </c>
      <c r="R156" s="315">
        <f>SUM(R144:R155)</f>
        <v>0</v>
      </c>
      <c r="S156" s="315">
        <f>SUM(S144:S155)</f>
        <v>15</v>
      </c>
      <c r="T156" s="315">
        <f>SUM(T144:T155)</f>
        <v>17.2</v>
      </c>
      <c r="U156" s="210">
        <f t="shared" si="10"/>
        <v>954.36000000000013</v>
      </c>
      <c r="V156" s="3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</row>
    <row r="157" spans="1:57">
      <c r="A157" s="27" t="s">
        <v>725</v>
      </c>
      <c r="B157" s="27" t="s">
        <v>373</v>
      </c>
      <c r="C157" s="308"/>
      <c r="D157" s="312">
        <v>117.4</v>
      </c>
      <c r="E157" s="308"/>
      <c r="F157" s="34"/>
      <c r="G157" s="34"/>
      <c r="H157" s="34"/>
      <c r="I157" s="34">
        <v>64.02</v>
      </c>
      <c r="J157" s="308"/>
      <c r="K157" s="308">
        <v>53.38</v>
      </c>
      <c r="L157" s="308"/>
      <c r="M157" s="308"/>
      <c r="N157" s="308"/>
      <c r="O157" s="308"/>
      <c r="P157" s="308"/>
      <c r="Q157" s="308"/>
      <c r="R157" s="308"/>
      <c r="S157" s="308"/>
      <c r="T157" s="34"/>
      <c r="U157" s="34">
        <f t="shared" si="10"/>
        <v>0</v>
      </c>
      <c r="V157" s="3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</row>
    <row r="158" spans="1:57">
      <c r="A158" s="27" t="s">
        <v>725</v>
      </c>
      <c r="B158" s="27" t="s">
        <v>727</v>
      </c>
      <c r="C158" s="308"/>
      <c r="D158" s="312">
        <v>40.119999999999997</v>
      </c>
      <c r="E158" s="308"/>
      <c r="F158" s="34"/>
      <c r="G158" s="34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>
        <v>40.119999999999997</v>
      </c>
      <c r="R158" s="308"/>
      <c r="S158" s="308"/>
      <c r="T158" s="34"/>
      <c r="U158" s="34">
        <f t="shared" si="10"/>
        <v>0</v>
      </c>
      <c r="V158" s="3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</row>
    <row r="159" spans="1:57">
      <c r="A159" s="27" t="s">
        <v>732</v>
      </c>
      <c r="B159" s="27" t="s">
        <v>353</v>
      </c>
      <c r="C159" s="308"/>
      <c r="D159" s="312">
        <v>25.63</v>
      </c>
      <c r="E159" s="308"/>
      <c r="F159" s="34"/>
      <c r="G159" s="34"/>
      <c r="H159" s="308"/>
      <c r="I159" s="308"/>
      <c r="J159" s="308">
        <v>25.63</v>
      </c>
      <c r="K159" s="308"/>
      <c r="L159" s="308"/>
      <c r="M159" s="308"/>
      <c r="N159" s="308"/>
      <c r="O159" s="308"/>
      <c r="P159" s="308"/>
      <c r="Q159" s="308"/>
      <c r="R159" s="308"/>
      <c r="S159" s="308"/>
      <c r="T159" s="34"/>
      <c r="U159" s="34">
        <f t="shared" si="10"/>
        <v>0</v>
      </c>
      <c r="V159" s="3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</row>
    <row r="160" spans="1:57">
      <c r="A160" s="27" t="s">
        <v>725</v>
      </c>
      <c r="B160" s="27" t="s">
        <v>299</v>
      </c>
      <c r="C160" s="308"/>
      <c r="D160" s="312">
        <v>45.85</v>
      </c>
      <c r="E160" s="309"/>
      <c r="F160" s="34"/>
      <c r="G160" s="34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>
        <v>45.85</v>
      </c>
      <c r="R160" s="308"/>
      <c r="S160" s="308"/>
      <c r="T160" s="34"/>
      <c r="U160" s="34"/>
      <c r="V160" s="3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</row>
    <row r="161" spans="1:57">
      <c r="A161" s="30" t="s">
        <v>725</v>
      </c>
      <c r="B161" s="27" t="s">
        <v>445</v>
      </c>
      <c r="C161" s="308"/>
      <c r="D161" s="312">
        <v>57.17</v>
      </c>
      <c r="E161" s="312"/>
      <c r="F161" s="34"/>
      <c r="G161" s="34"/>
      <c r="H161" s="308"/>
      <c r="I161" s="308"/>
      <c r="J161" s="308">
        <v>46.16</v>
      </c>
      <c r="K161" s="308">
        <v>11.01</v>
      </c>
      <c r="L161" s="308"/>
      <c r="M161" s="308"/>
      <c r="N161" s="308"/>
      <c r="O161" s="308"/>
      <c r="P161" s="308"/>
      <c r="Q161" s="308"/>
      <c r="R161" s="308"/>
      <c r="S161" s="308"/>
      <c r="T161" s="34"/>
      <c r="U161" s="34">
        <f t="shared" si="10"/>
        <v>0</v>
      </c>
      <c r="V161" s="3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</row>
    <row r="162" spans="1:57">
      <c r="A162" s="27" t="s">
        <v>745</v>
      </c>
      <c r="B162" s="27" t="s">
        <v>444</v>
      </c>
      <c r="C162" s="308"/>
      <c r="D162" s="312">
        <v>20.86</v>
      </c>
      <c r="E162" s="312"/>
      <c r="F162" s="34"/>
      <c r="G162" s="34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  <c r="R162" s="308"/>
      <c r="S162" s="308"/>
      <c r="T162" s="308">
        <v>20.86</v>
      </c>
      <c r="U162" s="34">
        <f t="shared" si="10"/>
        <v>0</v>
      </c>
      <c r="V162" s="3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</row>
    <row r="163" spans="1:57">
      <c r="A163" s="27" t="s">
        <v>740</v>
      </c>
      <c r="B163" s="27" t="s">
        <v>743</v>
      </c>
      <c r="C163" s="308"/>
      <c r="D163" s="311">
        <v>-806.93</v>
      </c>
      <c r="E163" s="312"/>
      <c r="F163" s="34"/>
      <c r="G163" s="34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  <c r="R163" s="308"/>
      <c r="S163" s="308"/>
      <c r="T163" s="308"/>
      <c r="U163" s="34">
        <f t="shared" si="10"/>
        <v>806.93</v>
      </c>
      <c r="V163" s="3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</row>
    <row r="164" spans="1:57">
      <c r="A164" s="30" t="s">
        <v>745</v>
      </c>
      <c r="B164" s="27" t="s">
        <v>373</v>
      </c>
      <c r="C164" s="308"/>
      <c r="D164" s="312">
        <v>56.98</v>
      </c>
      <c r="E164" s="312"/>
      <c r="F164" s="34"/>
      <c r="G164" s="34"/>
      <c r="H164" s="308"/>
      <c r="I164" s="308"/>
      <c r="J164" s="308"/>
      <c r="K164" s="308">
        <v>56.98</v>
      </c>
      <c r="L164" s="308"/>
      <c r="M164" s="308"/>
      <c r="N164" s="308"/>
      <c r="O164" s="308"/>
      <c r="P164" s="308"/>
      <c r="Q164" s="308"/>
      <c r="R164" s="308"/>
      <c r="S164" s="308"/>
      <c r="T164" s="34"/>
      <c r="U164" s="34">
        <f t="shared" si="10"/>
        <v>0</v>
      </c>
      <c r="V164" s="3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</row>
    <row r="165" spans="1:57">
      <c r="A165" s="33" t="s">
        <v>746</v>
      </c>
      <c r="B165" s="27" t="s">
        <v>396</v>
      </c>
      <c r="C165" s="308"/>
      <c r="D165" s="312">
        <v>28.49</v>
      </c>
      <c r="E165" s="311"/>
      <c r="F165" s="34"/>
      <c r="G165" s="34"/>
      <c r="H165" s="308"/>
      <c r="I165" s="308"/>
      <c r="J165" s="308"/>
      <c r="K165" s="308">
        <v>28.49</v>
      </c>
      <c r="L165" s="308"/>
      <c r="M165" s="308"/>
      <c r="N165" s="308"/>
      <c r="O165" s="308"/>
      <c r="P165" s="308"/>
      <c r="Q165" s="308"/>
      <c r="R165" s="308"/>
      <c r="S165" s="308"/>
      <c r="T165" s="34"/>
      <c r="U165" s="34">
        <f t="shared" si="10"/>
        <v>0</v>
      </c>
      <c r="V165" s="3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</row>
    <row r="166" spans="1:57">
      <c r="A166" s="27" t="s">
        <v>746</v>
      </c>
      <c r="B166" s="27" t="s">
        <v>445</v>
      </c>
      <c r="C166" s="308"/>
      <c r="D166" s="312">
        <v>43.62</v>
      </c>
      <c r="E166" s="311"/>
      <c r="F166" s="34"/>
      <c r="G166" s="34"/>
      <c r="H166" s="308"/>
      <c r="I166" s="308"/>
      <c r="J166" s="308">
        <v>43.62</v>
      </c>
      <c r="K166" s="308"/>
      <c r="L166" s="308"/>
      <c r="M166" s="308"/>
      <c r="N166" s="308"/>
      <c r="O166" s="308"/>
      <c r="P166" s="308"/>
      <c r="Q166" s="308"/>
      <c r="R166" s="311"/>
      <c r="S166" s="308"/>
      <c r="T166" s="34"/>
      <c r="U166" s="34">
        <f t="shared" si="10"/>
        <v>0</v>
      </c>
      <c r="V166" s="3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</row>
    <row r="167" spans="1:57">
      <c r="A167" s="27" t="s">
        <v>746</v>
      </c>
      <c r="B167" s="27" t="s">
        <v>444</v>
      </c>
      <c r="C167" s="308"/>
      <c r="D167" s="312">
        <v>34.03</v>
      </c>
      <c r="E167" s="312"/>
      <c r="F167" s="34"/>
      <c r="G167" s="34"/>
      <c r="H167" s="308">
        <v>11.79</v>
      </c>
      <c r="I167" s="308"/>
      <c r="J167" s="308">
        <v>22.24</v>
      </c>
      <c r="K167" s="308"/>
      <c r="L167" s="308"/>
      <c r="M167" s="308"/>
      <c r="N167" s="308"/>
      <c r="O167" s="308"/>
      <c r="P167" s="308"/>
      <c r="Q167" s="308"/>
      <c r="R167" s="311"/>
      <c r="S167" s="308"/>
      <c r="T167" s="34"/>
      <c r="U167" s="34">
        <f>SUM(F167:T167)</f>
        <v>34.03</v>
      </c>
      <c r="V167" s="3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</row>
    <row r="168" spans="1:57">
      <c r="A168" s="30" t="s">
        <v>746</v>
      </c>
      <c r="B168" s="27" t="s">
        <v>353</v>
      </c>
      <c r="C168" s="308"/>
      <c r="D168" s="312">
        <v>63.45</v>
      </c>
      <c r="E168" s="312"/>
      <c r="F168" s="34"/>
      <c r="G168" s="34"/>
      <c r="H168" s="308"/>
      <c r="I168" s="308"/>
      <c r="J168" s="308">
        <v>43.72</v>
      </c>
      <c r="K168" s="308">
        <v>19.73</v>
      </c>
      <c r="L168" s="308"/>
      <c r="M168" s="308"/>
      <c r="N168" s="308"/>
      <c r="O168" s="308"/>
      <c r="P168" s="308"/>
      <c r="Q168" s="308"/>
      <c r="R168" s="311"/>
      <c r="S168" s="308"/>
      <c r="T168" s="34"/>
      <c r="U168" s="34">
        <f t="shared" si="10"/>
        <v>0</v>
      </c>
      <c r="V168" s="3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</row>
    <row r="169" spans="1:57">
      <c r="A169" s="30" t="s">
        <v>748</v>
      </c>
      <c r="B169" s="27" t="s">
        <v>384</v>
      </c>
      <c r="C169" s="308"/>
      <c r="D169" s="312">
        <v>54.04</v>
      </c>
      <c r="E169" s="312"/>
      <c r="F169" s="35"/>
      <c r="G169" s="35"/>
      <c r="H169" s="311"/>
      <c r="I169" s="311"/>
      <c r="J169" s="311">
        <v>54.04</v>
      </c>
      <c r="K169" s="311"/>
      <c r="L169" s="311"/>
      <c r="M169" s="309"/>
      <c r="N169" s="313"/>
      <c r="O169" s="313"/>
      <c r="P169" s="313"/>
      <c r="Q169" s="313"/>
      <c r="R169" s="311"/>
      <c r="S169" s="313"/>
      <c r="T169" s="309"/>
      <c r="U169" s="34">
        <f t="shared" si="10"/>
        <v>0</v>
      </c>
      <c r="V169" s="3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</row>
    <row r="170" spans="1:57">
      <c r="A170" s="27" t="s">
        <v>748</v>
      </c>
      <c r="B170" s="27" t="s">
        <v>373</v>
      </c>
      <c r="C170" s="308"/>
      <c r="D170" s="312">
        <v>30.01</v>
      </c>
      <c r="E170" s="310"/>
      <c r="F170" s="34"/>
      <c r="G170" s="34"/>
      <c r="H170" s="308"/>
      <c r="I170" s="308">
        <v>30.01</v>
      </c>
      <c r="J170" s="308"/>
      <c r="K170" s="308"/>
      <c r="L170" s="308"/>
      <c r="M170" s="308"/>
      <c r="N170" s="308"/>
      <c r="O170" s="308"/>
      <c r="P170" s="308"/>
      <c r="Q170" s="308"/>
      <c r="R170" s="308"/>
      <c r="S170" s="308"/>
      <c r="T170" s="34"/>
      <c r="U170" s="34">
        <f t="shared" ref="U170:U232" si="11">SUM(F170:T170)-D170</f>
        <v>0</v>
      </c>
      <c r="V170" s="3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</row>
    <row r="171" spans="1:57">
      <c r="A171" s="27" t="s">
        <v>749</v>
      </c>
      <c r="B171" s="27" t="s">
        <v>445</v>
      </c>
      <c r="C171" s="308"/>
      <c r="D171" s="312">
        <v>22.36</v>
      </c>
      <c r="E171" s="312"/>
      <c r="F171" s="34"/>
      <c r="G171" s="34"/>
      <c r="H171" s="308"/>
      <c r="I171" s="308"/>
      <c r="J171" s="308">
        <v>22.36</v>
      </c>
      <c r="K171" s="308"/>
      <c r="L171" s="308"/>
      <c r="M171" s="308"/>
      <c r="N171" s="308"/>
      <c r="O171" s="308"/>
      <c r="P171" s="308"/>
      <c r="Q171" s="308"/>
      <c r="R171" s="308"/>
      <c r="S171" s="308"/>
      <c r="T171" s="34"/>
      <c r="U171" s="34"/>
      <c r="V171" s="3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</row>
    <row r="172" spans="1:57">
      <c r="A172" s="27" t="s">
        <v>749</v>
      </c>
      <c r="B172" s="27" t="s">
        <v>396</v>
      </c>
      <c r="C172" s="308"/>
      <c r="D172" s="312">
        <v>77.290000000000006</v>
      </c>
      <c r="E172" s="312"/>
      <c r="F172" s="34"/>
      <c r="G172" s="34"/>
      <c r="H172" s="308"/>
      <c r="I172" s="308">
        <v>48.8</v>
      </c>
      <c r="J172" s="308"/>
      <c r="K172" s="308">
        <v>28.49</v>
      </c>
      <c r="L172" s="311"/>
      <c r="M172" s="323"/>
      <c r="N172" s="308"/>
      <c r="O172" s="308"/>
      <c r="P172" s="308"/>
      <c r="Q172" s="308"/>
      <c r="R172" s="308"/>
      <c r="S172" s="308"/>
      <c r="T172" s="308"/>
      <c r="U172" s="34"/>
      <c r="V172" s="34"/>
      <c r="W172" s="5" t="s">
        <v>260</v>
      </c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</row>
    <row r="173" spans="1:57">
      <c r="A173" s="27" t="s">
        <v>749</v>
      </c>
      <c r="B173" s="27" t="s">
        <v>750</v>
      </c>
      <c r="C173" s="308"/>
      <c r="D173" s="312">
        <v>778.5</v>
      </c>
      <c r="E173" s="312"/>
      <c r="F173" s="34"/>
      <c r="G173" s="34"/>
      <c r="H173" s="308"/>
      <c r="I173" s="308"/>
      <c r="J173" s="308"/>
      <c r="K173" s="308"/>
      <c r="L173" s="308">
        <v>758.98</v>
      </c>
      <c r="M173" s="308" t="s">
        <v>657</v>
      </c>
      <c r="N173" s="308"/>
      <c r="O173" s="308"/>
      <c r="P173" s="308"/>
      <c r="Q173" s="308">
        <v>19.52</v>
      </c>
      <c r="R173" s="308"/>
      <c r="S173" s="308"/>
      <c r="T173" s="34"/>
      <c r="U173" s="34">
        <f t="shared" si="11"/>
        <v>0</v>
      </c>
      <c r="V173" s="3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</row>
    <row r="174" spans="1:57">
      <c r="A174" s="27"/>
      <c r="B174" s="27"/>
      <c r="C174" s="308"/>
      <c r="D174" s="311"/>
      <c r="E174" s="312"/>
      <c r="F174" s="34"/>
      <c r="G174" s="34"/>
      <c r="H174" s="308"/>
      <c r="I174" s="308"/>
      <c r="J174" s="308"/>
      <c r="K174" s="308"/>
      <c r="L174" s="308"/>
      <c r="M174" s="308"/>
      <c r="N174" s="308"/>
      <c r="O174" s="308"/>
      <c r="P174" s="308"/>
      <c r="Q174" s="308"/>
      <c r="R174" s="308"/>
      <c r="S174" s="308"/>
      <c r="T174" s="308"/>
      <c r="U174" s="34">
        <f t="shared" si="11"/>
        <v>0</v>
      </c>
      <c r="V174" s="3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</row>
    <row r="175" spans="1:57">
      <c r="A175" s="27"/>
      <c r="B175" s="27"/>
      <c r="C175" s="308"/>
      <c r="D175" s="311"/>
      <c r="E175" s="312"/>
      <c r="F175" s="34"/>
      <c r="G175" s="34"/>
      <c r="H175" s="308"/>
      <c r="I175" s="308"/>
      <c r="J175" s="308"/>
      <c r="K175" s="308"/>
      <c r="L175" s="308"/>
      <c r="M175" s="308"/>
      <c r="N175" s="308"/>
      <c r="O175" s="308"/>
      <c r="P175" s="308"/>
      <c r="Q175" s="308"/>
      <c r="R175" s="308"/>
      <c r="S175" s="308"/>
      <c r="T175" s="308"/>
      <c r="U175" s="34"/>
      <c r="V175" s="3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</row>
    <row r="176" spans="1:57">
      <c r="A176" s="27"/>
      <c r="B176" s="27"/>
      <c r="C176" s="308"/>
      <c r="D176" s="311"/>
      <c r="E176" s="312"/>
      <c r="F176" s="34"/>
      <c r="G176" s="34"/>
      <c r="H176" s="308"/>
      <c r="I176" s="308"/>
      <c r="J176" s="308"/>
      <c r="K176" s="308"/>
      <c r="L176" s="308"/>
      <c r="M176" s="308"/>
      <c r="N176" s="308"/>
      <c r="O176" s="308"/>
      <c r="P176" s="308"/>
      <c r="Q176" s="308"/>
      <c r="R176" s="308"/>
      <c r="S176" s="308"/>
      <c r="T176" s="308"/>
      <c r="U176" s="34">
        <f t="shared" si="11"/>
        <v>0</v>
      </c>
      <c r="V176" s="3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</row>
    <row r="177" spans="1:57">
      <c r="A177" s="27"/>
      <c r="B177" s="27" t="s">
        <v>765</v>
      </c>
      <c r="C177" s="308"/>
      <c r="D177" s="311"/>
      <c r="E177" s="312">
        <v>1498.2</v>
      </c>
      <c r="F177" s="34"/>
      <c r="G177" s="34"/>
      <c r="H177" s="308"/>
      <c r="I177" s="308"/>
      <c r="J177" s="308"/>
      <c r="K177" s="308"/>
      <c r="L177" s="308"/>
      <c r="M177" s="308"/>
      <c r="N177" s="308"/>
      <c r="O177" s="308"/>
      <c r="P177" s="308"/>
      <c r="Q177" s="308"/>
      <c r="R177" s="308"/>
      <c r="S177" s="308"/>
      <c r="T177" s="308"/>
      <c r="U177" s="34">
        <f t="shared" si="11"/>
        <v>0</v>
      </c>
      <c r="V177" s="34"/>
      <c r="W177" s="18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</row>
    <row r="178" spans="1:57">
      <c r="A178" s="27"/>
      <c r="B178" s="27"/>
      <c r="C178" s="326"/>
      <c r="D178" s="326"/>
      <c r="E178" s="326"/>
      <c r="F178" s="210"/>
      <c r="G178" s="210">
        <f t="shared" ref="G178:L178" si="12">SUM(G157:G177)</f>
        <v>0</v>
      </c>
      <c r="H178" s="210">
        <f t="shared" si="12"/>
        <v>11.79</v>
      </c>
      <c r="I178" s="315">
        <f t="shared" si="12"/>
        <v>142.82999999999998</v>
      </c>
      <c r="J178" s="315">
        <f t="shared" si="12"/>
        <v>257.77</v>
      </c>
      <c r="K178" s="315">
        <f t="shared" si="12"/>
        <v>198.08</v>
      </c>
      <c r="L178" s="315">
        <f t="shared" si="12"/>
        <v>758.98</v>
      </c>
      <c r="M178" s="315"/>
      <c r="N178" s="315"/>
      <c r="O178" s="315">
        <f>SUM(O157:O177)</f>
        <v>0</v>
      </c>
      <c r="P178" s="315"/>
      <c r="Q178" s="315">
        <f>SUM(Q157:Q177)</f>
        <v>105.49</v>
      </c>
      <c r="R178" s="315">
        <f>SUM(R157:R177)</f>
        <v>0</v>
      </c>
      <c r="S178" s="315"/>
      <c r="T178" s="210"/>
      <c r="U178" s="210">
        <f t="shared" si="11"/>
        <v>1474.94</v>
      </c>
      <c r="V178" s="3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</row>
    <row r="179" spans="1:57">
      <c r="A179" s="27"/>
      <c r="B179" s="27" t="s">
        <v>772</v>
      </c>
      <c r="C179" s="308"/>
      <c r="D179" s="309">
        <v>292.29000000000002</v>
      </c>
      <c r="E179" s="312" t="s">
        <v>223</v>
      </c>
      <c r="F179" s="34"/>
      <c r="G179" s="34"/>
      <c r="H179" s="308"/>
      <c r="I179" s="308"/>
      <c r="J179" s="308"/>
      <c r="K179" s="308">
        <v>56.98</v>
      </c>
      <c r="L179" s="308">
        <v>235.31</v>
      </c>
      <c r="M179" s="308" t="s">
        <v>260</v>
      </c>
      <c r="N179" s="308"/>
      <c r="O179" s="308"/>
      <c r="P179" s="308"/>
      <c r="Q179" s="308"/>
      <c r="R179" s="308"/>
      <c r="S179" s="308"/>
      <c r="T179" s="308"/>
      <c r="U179" s="34">
        <f t="shared" si="11"/>
        <v>0</v>
      </c>
      <c r="V179" s="3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</row>
    <row r="180" spans="1:57">
      <c r="A180" s="27" t="s">
        <v>759</v>
      </c>
      <c r="B180" s="27" t="s">
        <v>760</v>
      </c>
      <c r="C180" s="308"/>
      <c r="D180" s="309">
        <v>113.8</v>
      </c>
      <c r="E180" s="308" t="s">
        <v>223</v>
      </c>
      <c r="F180" s="34"/>
      <c r="G180" s="34"/>
      <c r="H180" s="308"/>
      <c r="I180" s="308"/>
      <c r="J180" s="308"/>
      <c r="K180" s="308"/>
      <c r="L180" s="308"/>
      <c r="M180" s="308"/>
      <c r="N180" s="308"/>
      <c r="O180" s="308"/>
      <c r="P180" s="308"/>
      <c r="Q180" s="308"/>
      <c r="R180" s="308">
        <v>113.8</v>
      </c>
      <c r="S180" s="308"/>
      <c r="T180" s="308"/>
      <c r="U180" s="34">
        <f t="shared" si="11"/>
        <v>0</v>
      </c>
      <c r="V180" s="3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</row>
    <row r="181" spans="1:57">
      <c r="A181" s="27" t="s">
        <v>761</v>
      </c>
      <c r="B181" s="27" t="s">
        <v>353</v>
      </c>
      <c r="C181" s="308"/>
      <c r="D181" s="309">
        <v>34.93</v>
      </c>
      <c r="E181" s="308" t="s">
        <v>223</v>
      </c>
      <c r="F181" s="34"/>
      <c r="G181" s="34"/>
      <c r="H181" s="308"/>
      <c r="I181" s="308"/>
      <c r="J181" s="308">
        <v>34.93</v>
      </c>
      <c r="K181" s="308"/>
      <c r="L181" s="308"/>
      <c r="M181" s="308"/>
      <c r="N181" s="308"/>
      <c r="O181" s="308"/>
      <c r="P181" s="308"/>
      <c r="Q181" s="308"/>
      <c r="R181" s="308"/>
      <c r="S181" s="308"/>
      <c r="T181" s="308"/>
      <c r="U181" s="34">
        <f t="shared" si="11"/>
        <v>0</v>
      </c>
      <c r="V181" s="3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</row>
    <row r="182" spans="1:57">
      <c r="A182" s="27" t="s">
        <v>759</v>
      </c>
      <c r="B182" s="27" t="s">
        <v>543</v>
      </c>
      <c r="C182" s="308"/>
      <c r="D182" s="376">
        <v>129.63</v>
      </c>
      <c r="E182" s="309" t="s">
        <v>223</v>
      </c>
      <c r="F182" s="34"/>
      <c r="G182" s="34"/>
      <c r="H182" s="308"/>
      <c r="I182" s="308">
        <v>50</v>
      </c>
      <c r="J182" s="308"/>
      <c r="K182" s="308">
        <v>79.63</v>
      </c>
      <c r="L182" s="308"/>
      <c r="M182" s="308"/>
      <c r="N182" s="308"/>
      <c r="O182" s="308"/>
      <c r="P182" s="308"/>
      <c r="Q182" s="308"/>
      <c r="R182" s="308"/>
      <c r="S182" s="308"/>
      <c r="T182" s="308"/>
      <c r="U182" s="34">
        <f t="shared" si="11"/>
        <v>0</v>
      </c>
      <c r="V182" s="3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</row>
    <row r="183" spans="1:57">
      <c r="A183" s="27" t="s">
        <v>758</v>
      </c>
      <c r="B183" s="27" t="s">
        <v>209</v>
      </c>
      <c r="C183" s="308"/>
      <c r="D183" s="309"/>
      <c r="E183" s="308"/>
      <c r="F183" s="32"/>
      <c r="G183" s="34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  <c r="R183" s="308"/>
      <c r="S183" s="308"/>
      <c r="T183" s="308"/>
      <c r="U183" s="34">
        <f t="shared" si="11"/>
        <v>0</v>
      </c>
      <c r="V183" s="3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</row>
    <row r="184" spans="1:57">
      <c r="A184" s="27" t="s">
        <v>762</v>
      </c>
      <c r="B184" s="27" t="s">
        <v>733</v>
      </c>
      <c r="C184" s="308"/>
      <c r="D184" s="309">
        <v>23.88</v>
      </c>
      <c r="E184" s="308" t="s">
        <v>223</v>
      </c>
      <c r="F184" s="34"/>
      <c r="G184" s="34"/>
      <c r="H184" s="308"/>
      <c r="I184" s="308">
        <v>20</v>
      </c>
      <c r="J184" s="308">
        <v>1.58</v>
      </c>
      <c r="K184" s="308"/>
      <c r="L184" s="308"/>
      <c r="M184" s="308"/>
      <c r="N184" s="308"/>
      <c r="O184" s="308"/>
      <c r="P184" s="308"/>
      <c r="Q184" s="308"/>
      <c r="R184" s="308"/>
      <c r="S184" s="308">
        <v>2.2999999999999998</v>
      </c>
      <c r="T184" s="308"/>
      <c r="U184" s="34">
        <f t="shared" si="11"/>
        <v>0</v>
      </c>
      <c r="V184" s="34"/>
      <c r="W184" s="5"/>
      <c r="X184" s="5"/>
      <c r="Y184" s="5"/>
      <c r="Z184" s="9">
        <f t="shared" ref="Z184:Z208" si="13">SUM(F184:Y184)</f>
        <v>23.88</v>
      </c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</row>
    <row r="185" spans="1:57">
      <c r="A185" s="27"/>
      <c r="B185" s="27" t="s">
        <v>764</v>
      </c>
      <c r="C185" s="308"/>
      <c r="D185" s="309">
        <v>2.4</v>
      </c>
      <c r="E185" s="308"/>
      <c r="F185" s="34"/>
      <c r="G185" s="34"/>
      <c r="H185" s="308"/>
      <c r="I185" s="308"/>
      <c r="J185" s="308">
        <v>2.4</v>
      </c>
      <c r="K185" s="308"/>
      <c r="L185" s="308"/>
      <c r="M185" s="308"/>
      <c r="N185" s="308"/>
      <c r="O185" s="308"/>
      <c r="P185" s="308"/>
      <c r="Q185" s="308"/>
      <c r="R185" s="308"/>
      <c r="S185" s="308"/>
      <c r="T185" s="308"/>
      <c r="U185" s="34">
        <f t="shared" si="11"/>
        <v>0</v>
      </c>
      <c r="V185" s="34"/>
      <c r="W185" s="5"/>
      <c r="X185" s="5"/>
      <c r="Y185" s="5"/>
      <c r="Z185" s="9">
        <f t="shared" si="13"/>
        <v>2.4</v>
      </c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</row>
    <row r="186" spans="1:57">
      <c r="A186" s="27" t="s">
        <v>766</v>
      </c>
      <c r="B186" s="27" t="s">
        <v>629</v>
      </c>
      <c r="C186" s="308"/>
      <c r="D186" s="309">
        <v>107.8</v>
      </c>
      <c r="E186" s="308" t="s">
        <v>223</v>
      </c>
      <c r="F186" s="34"/>
      <c r="G186" s="34"/>
      <c r="H186" s="308"/>
      <c r="I186" s="308">
        <v>79.31</v>
      </c>
      <c r="J186" s="308"/>
      <c r="K186" s="308">
        <v>28.49</v>
      </c>
      <c r="L186" s="308"/>
      <c r="M186" s="308"/>
      <c r="N186" s="308"/>
      <c r="O186" s="308"/>
      <c r="P186" s="308"/>
      <c r="Q186" s="308"/>
      <c r="R186" s="308"/>
      <c r="S186" s="308"/>
      <c r="T186" s="308"/>
      <c r="U186" s="34">
        <f t="shared" si="11"/>
        <v>0</v>
      </c>
      <c r="V186" s="34"/>
      <c r="W186" s="9"/>
      <c r="X186" s="5"/>
      <c r="Y186" s="5"/>
      <c r="Z186" s="9">
        <f t="shared" si="13"/>
        <v>107.8</v>
      </c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</row>
    <row r="187" spans="1:57">
      <c r="A187" s="27" t="s">
        <v>767</v>
      </c>
      <c r="B187" s="27" t="s">
        <v>445</v>
      </c>
      <c r="C187" s="308"/>
      <c r="D187" s="309">
        <v>19.88</v>
      </c>
      <c r="E187" s="308" t="s">
        <v>223</v>
      </c>
      <c r="F187" s="34"/>
      <c r="G187" s="34"/>
      <c r="H187" s="308"/>
      <c r="I187" s="308"/>
      <c r="J187" s="308">
        <v>19.88</v>
      </c>
      <c r="K187" s="308"/>
      <c r="L187" s="308"/>
      <c r="M187" s="308"/>
      <c r="N187" s="308"/>
      <c r="O187" s="308"/>
      <c r="P187" s="308"/>
      <c r="Q187" s="308"/>
      <c r="R187" s="308"/>
      <c r="S187" s="308"/>
      <c r="T187" s="308"/>
      <c r="U187" s="34">
        <f t="shared" si="11"/>
        <v>0</v>
      </c>
      <c r="V187" s="34"/>
      <c r="W187" s="5"/>
      <c r="X187" s="5"/>
      <c r="Y187" s="5"/>
      <c r="Z187" s="9">
        <f t="shared" si="13"/>
        <v>19.88</v>
      </c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</row>
    <row r="188" spans="1:57">
      <c r="A188" s="27" t="s">
        <v>770</v>
      </c>
      <c r="B188" s="27" t="s">
        <v>771</v>
      </c>
      <c r="C188" s="308"/>
      <c r="D188" s="312">
        <v>-1498.2</v>
      </c>
      <c r="E188" s="308"/>
      <c r="F188" s="34"/>
      <c r="G188" s="34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  <c r="R188" s="308"/>
      <c r="S188" s="308"/>
      <c r="T188" s="308"/>
      <c r="U188" s="34">
        <f t="shared" si="11"/>
        <v>1498.2</v>
      </c>
      <c r="V188" s="34"/>
      <c r="W188" s="5"/>
      <c r="X188" s="5"/>
      <c r="Y188" s="5"/>
      <c r="Z188" s="9">
        <f t="shared" si="13"/>
        <v>1498.2</v>
      </c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</row>
    <row r="189" spans="1:57">
      <c r="A189" s="27" t="s">
        <v>757</v>
      </c>
      <c r="B189" s="27" t="s">
        <v>773</v>
      </c>
      <c r="C189" s="308"/>
      <c r="D189" s="309">
        <v>34.5</v>
      </c>
      <c r="E189" s="308" t="s">
        <v>223</v>
      </c>
      <c r="F189" s="34"/>
      <c r="G189" s="34">
        <v>34.5</v>
      </c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  <c r="R189" s="308"/>
      <c r="S189" s="308"/>
      <c r="T189" s="308"/>
      <c r="U189" s="34">
        <f t="shared" si="11"/>
        <v>0</v>
      </c>
      <c r="V189" s="34"/>
      <c r="W189" s="5" t="s">
        <v>261</v>
      </c>
      <c r="X189" s="5" t="s">
        <v>262</v>
      </c>
      <c r="Y189" s="5"/>
      <c r="Z189" s="9">
        <f t="shared" si="13"/>
        <v>34.5</v>
      </c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</row>
    <row r="190" spans="1:57">
      <c r="A190" s="27" t="s">
        <v>781</v>
      </c>
      <c r="B190" s="27" t="s">
        <v>445</v>
      </c>
      <c r="C190" s="308"/>
      <c r="D190" s="309">
        <v>30.89</v>
      </c>
      <c r="E190" s="308" t="s">
        <v>223</v>
      </c>
      <c r="F190" s="34"/>
      <c r="G190" s="34"/>
      <c r="H190" s="308"/>
      <c r="I190" s="308"/>
      <c r="J190" s="308">
        <v>30.89</v>
      </c>
      <c r="K190" s="308"/>
      <c r="L190" s="308"/>
      <c r="M190" s="308"/>
      <c r="N190" s="308"/>
      <c r="O190" s="308"/>
      <c r="P190" s="308"/>
      <c r="Q190" s="308"/>
      <c r="R190" s="308"/>
      <c r="S190" s="308"/>
      <c r="T190" s="308"/>
      <c r="U190" s="34">
        <f t="shared" si="11"/>
        <v>0</v>
      </c>
      <c r="V190" s="34"/>
      <c r="W190" s="5"/>
      <c r="X190" s="5"/>
      <c r="Y190" s="5"/>
      <c r="Z190" s="9">
        <f t="shared" si="13"/>
        <v>30.89</v>
      </c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</row>
    <row r="191" spans="1:57">
      <c r="A191" s="27" t="s">
        <v>781</v>
      </c>
      <c r="B191" s="27" t="s">
        <v>638</v>
      </c>
      <c r="C191" s="308"/>
      <c r="D191" s="309">
        <v>32.35</v>
      </c>
      <c r="E191" s="308" t="s">
        <v>223</v>
      </c>
      <c r="F191" s="34"/>
      <c r="G191" s="34"/>
      <c r="H191" s="308"/>
      <c r="I191" s="308"/>
      <c r="J191" s="308">
        <v>27.79</v>
      </c>
      <c r="K191" s="308"/>
      <c r="L191" s="308"/>
      <c r="M191" s="308"/>
      <c r="N191" s="308"/>
      <c r="O191" s="308"/>
      <c r="P191" s="308"/>
      <c r="Q191" s="308"/>
      <c r="R191" s="308"/>
      <c r="S191" s="308"/>
      <c r="T191" s="308">
        <v>4.5599999999999996</v>
      </c>
      <c r="U191" s="34">
        <f t="shared" si="11"/>
        <v>0</v>
      </c>
      <c r="V191" s="34"/>
      <c r="W191" s="5"/>
      <c r="X191" s="5"/>
      <c r="Y191" s="5"/>
      <c r="Z191" s="9">
        <f t="shared" si="13"/>
        <v>32.35</v>
      </c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</row>
    <row r="192" spans="1:57">
      <c r="A192" s="49" t="s">
        <v>781</v>
      </c>
      <c r="B192" s="27" t="s">
        <v>750</v>
      </c>
      <c r="C192" s="308"/>
      <c r="D192" s="309">
        <v>663.19</v>
      </c>
      <c r="E192" s="308" t="s">
        <v>223</v>
      </c>
      <c r="F192" s="34"/>
      <c r="G192" s="34"/>
      <c r="H192" s="308"/>
      <c r="I192" s="308"/>
      <c r="J192" s="308"/>
      <c r="K192" s="308"/>
      <c r="L192" s="308">
        <v>663.19</v>
      </c>
      <c r="M192" s="308" t="s">
        <v>783</v>
      </c>
      <c r="N192" s="308"/>
      <c r="O192" s="308"/>
      <c r="P192" s="308"/>
      <c r="Q192" s="308"/>
      <c r="R192" s="308"/>
      <c r="S192" s="308"/>
      <c r="T192" s="308"/>
      <c r="U192" s="34">
        <f t="shared" si="11"/>
        <v>0</v>
      </c>
      <c r="V192" s="34"/>
      <c r="W192" s="5"/>
      <c r="X192" s="5"/>
      <c r="Y192" s="5"/>
      <c r="Z192" s="9">
        <f t="shared" si="13"/>
        <v>663.19</v>
      </c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</row>
    <row r="193" spans="1:57">
      <c r="A193" s="27">
        <v>1126</v>
      </c>
      <c r="B193" s="27" t="s">
        <v>396</v>
      </c>
      <c r="C193" s="308"/>
      <c r="D193" s="309">
        <v>117.98</v>
      </c>
      <c r="E193" s="308" t="s">
        <v>223</v>
      </c>
      <c r="F193" s="34"/>
      <c r="G193" s="34"/>
      <c r="H193" s="308"/>
      <c r="I193" s="308">
        <v>61</v>
      </c>
      <c r="J193" s="308"/>
      <c r="K193" s="314">
        <v>56.98</v>
      </c>
      <c r="L193" s="308"/>
      <c r="M193" s="308"/>
      <c r="N193" s="308"/>
      <c r="O193" s="308"/>
      <c r="P193" s="308"/>
      <c r="Q193" s="308"/>
      <c r="R193" s="308"/>
      <c r="S193" s="308"/>
      <c r="T193" s="308"/>
      <c r="U193" s="34">
        <f t="shared" si="11"/>
        <v>0</v>
      </c>
      <c r="V193" s="34"/>
      <c r="W193" s="18"/>
      <c r="X193" s="5"/>
      <c r="Y193" s="5"/>
      <c r="Z193" s="9">
        <f t="shared" si="13"/>
        <v>117.97999999999999</v>
      </c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</row>
    <row r="194" spans="1:57">
      <c r="A194" s="27"/>
      <c r="B194" s="27" t="s">
        <v>760</v>
      </c>
      <c r="C194" s="308"/>
      <c r="D194" s="309">
        <v>15</v>
      </c>
      <c r="E194" s="308" t="s">
        <v>223</v>
      </c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>
        <v>15</v>
      </c>
      <c r="R194" s="308"/>
      <c r="S194" s="308"/>
      <c r="T194" s="308"/>
      <c r="U194" s="34">
        <f t="shared" si="11"/>
        <v>0</v>
      </c>
      <c r="V194" s="34"/>
      <c r="W194" s="5"/>
      <c r="X194" s="5"/>
      <c r="Y194" s="5"/>
      <c r="Z194" s="9">
        <f t="shared" si="13"/>
        <v>15</v>
      </c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</row>
    <row r="195" spans="1:57">
      <c r="A195" s="27" t="s">
        <v>779</v>
      </c>
      <c r="B195" s="27" t="s">
        <v>384</v>
      </c>
      <c r="C195" s="308"/>
      <c r="D195" s="309">
        <v>18.27</v>
      </c>
      <c r="E195" s="308" t="s">
        <v>223</v>
      </c>
      <c r="F195" s="308"/>
      <c r="G195" s="308"/>
      <c r="H195" s="308"/>
      <c r="I195" s="308"/>
      <c r="J195" s="308">
        <v>18.27</v>
      </c>
      <c r="K195" s="308"/>
      <c r="L195" s="308"/>
      <c r="M195" s="308"/>
      <c r="N195" s="308"/>
      <c r="O195" s="308"/>
      <c r="P195" s="308"/>
      <c r="Q195" s="308"/>
      <c r="R195" s="308"/>
      <c r="S195" s="308"/>
      <c r="T195" s="308"/>
      <c r="U195" s="34">
        <f t="shared" si="11"/>
        <v>0</v>
      </c>
      <c r="V195" s="34"/>
      <c r="W195" s="5"/>
      <c r="X195" s="5"/>
      <c r="Y195" s="5"/>
      <c r="Z195" s="9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</row>
    <row r="196" spans="1:57">
      <c r="A196" s="27" t="s">
        <v>779</v>
      </c>
      <c r="B196" s="27" t="s">
        <v>785</v>
      </c>
      <c r="C196" s="308" t="s">
        <v>223</v>
      </c>
      <c r="D196" s="309">
        <v>43.66</v>
      </c>
      <c r="E196" s="309">
        <v>1678.05</v>
      </c>
      <c r="F196" s="308"/>
      <c r="G196" s="308"/>
      <c r="H196" s="308">
        <v>8.3800000000000008</v>
      </c>
      <c r="I196" s="308"/>
      <c r="J196" s="308"/>
      <c r="K196" s="308">
        <v>28.4</v>
      </c>
      <c r="L196" s="308"/>
      <c r="M196" s="308"/>
      <c r="N196" s="308"/>
      <c r="O196" s="308"/>
      <c r="P196" s="308"/>
      <c r="Q196" s="308"/>
      <c r="R196" s="308"/>
      <c r="S196" s="308">
        <v>6.88</v>
      </c>
      <c r="T196" s="308"/>
      <c r="U196" s="34">
        <f t="shared" si="11"/>
        <v>0</v>
      </c>
      <c r="V196" s="38"/>
      <c r="W196" s="5"/>
      <c r="X196" s="5"/>
      <c r="Y196" s="5"/>
      <c r="Z196" s="9">
        <f t="shared" si="13"/>
        <v>43.660000000000004</v>
      </c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</row>
    <row r="197" spans="1:57">
      <c r="A197" s="27"/>
      <c r="B197" s="27"/>
      <c r="C197" s="308"/>
      <c r="D197" s="311"/>
      <c r="E197" s="315"/>
      <c r="F197" s="315"/>
      <c r="G197" s="315">
        <f t="shared" ref="G197:L197" si="14">SUM(G179:G196)</f>
        <v>34.5</v>
      </c>
      <c r="H197" s="315">
        <f t="shared" si="14"/>
        <v>8.3800000000000008</v>
      </c>
      <c r="I197" s="315">
        <f t="shared" si="14"/>
        <v>210.31</v>
      </c>
      <c r="J197" s="315">
        <f t="shared" si="14"/>
        <v>135.74</v>
      </c>
      <c r="K197" s="315">
        <f t="shared" si="14"/>
        <v>250.48</v>
      </c>
      <c r="L197" s="315">
        <f t="shared" si="14"/>
        <v>898.5</v>
      </c>
      <c r="M197" s="315"/>
      <c r="N197" s="315"/>
      <c r="O197" s="315"/>
      <c r="P197" s="315"/>
      <c r="Q197" s="315">
        <f>SUM(Q179:Q196)</f>
        <v>15</v>
      </c>
      <c r="R197" s="315">
        <f>SUM(R179:R196)</f>
        <v>113.8</v>
      </c>
      <c r="S197" s="315">
        <f>SUM(S179:S196)</f>
        <v>9.18</v>
      </c>
      <c r="T197" s="315">
        <f>SUM(T179:T196)</f>
        <v>4.5599999999999996</v>
      </c>
      <c r="U197" s="34">
        <f t="shared" si="11"/>
        <v>1680.4499999999998</v>
      </c>
      <c r="V197" s="38"/>
      <c r="W197" s="5"/>
      <c r="X197" s="5"/>
      <c r="Y197" s="5"/>
      <c r="Z197" s="9">
        <f t="shared" si="13"/>
        <v>3360.8999999999996</v>
      </c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</row>
    <row r="198" spans="1:57">
      <c r="A198" s="27" t="s">
        <v>799</v>
      </c>
      <c r="B198" s="27" t="s">
        <v>209</v>
      </c>
      <c r="C198" s="308"/>
      <c r="D198" s="383">
        <v>34.5</v>
      </c>
      <c r="E198" s="308"/>
      <c r="F198" s="308"/>
      <c r="G198" s="308">
        <v>34.5</v>
      </c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  <c r="R198" s="308"/>
      <c r="S198" s="308"/>
      <c r="T198" s="308"/>
      <c r="U198" s="34">
        <f t="shared" si="11"/>
        <v>0</v>
      </c>
      <c r="V198" s="50"/>
      <c r="W198" s="5"/>
      <c r="X198" s="5"/>
      <c r="Y198" s="5"/>
      <c r="Z198" s="9">
        <f t="shared" si="13"/>
        <v>34.5</v>
      </c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</row>
    <row r="199" spans="1:57">
      <c r="A199" s="27" t="s">
        <v>800</v>
      </c>
      <c r="B199" s="27" t="s">
        <v>520</v>
      </c>
      <c r="C199" s="308"/>
      <c r="D199" s="383">
        <v>14.2</v>
      </c>
      <c r="E199" s="310"/>
      <c r="F199" s="308"/>
      <c r="G199" s="308"/>
      <c r="H199" s="308"/>
      <c r="I199" s="308"/>
      <c r="J199" s="308">
        <v>14.2</v>
      </c>
      <c r="K199" s="308"/>
      <c r="L199" s="308"/>
      <c r="M199" s="308"/>
      <c r="N199" s="308"/>
      <c r="O199" s="308"/>
      <c r="P199" s="308"/>
      <c r="Q199" s="308"/>
      <c r="R199" s="308"/>
      <c r="S199" s="308"/>
      <c r="T199" s="308"/>
      <c r="U199" s="34">
        <f t="shared" si="11"/>
        <v>0</v>
      </c>
      <c r="V199" s="38"/>
      <c r="W199" s="5"/>
      <c r="X199" s="5"/>
      <c r="Y199" s="5"/>
      <c r="Z199" s="9">
        <f t="shared" si="13"/>
        <v>14.2</v>
      </c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</row>
    <row r="200" spans="1:57">
      <c r="A200" s="27" t="s">
        <v>800</v>
      </c>
      <c r="B200" s="27" t="s">
        <v>520</v>
      </c>
      <c r="C200" s="308"/>
      <c r="D200" s="383">
        <v>53.9</v>
      </c>
      <c r="E200" s="308"/>
      <c r="F200" s="308"/>
      <c r="G200" s="308"/>
      <c r="H200" s="308"/>
      <c r="I200" s="308"/>
      <c r="J200" s="308">
        <v>53.9</v>
      </c>
      <c r="K200" s="308"/>
      <c r="L200" s="308"/>
      <c r="M200" s="308"/>
      <c r="N200" s="308"/>
      <c r="O200" s="308"/>
      <c r="P200" s="308"/>
      <c r="Q200" s="308"/>
      <c r="R200" s="308"/>
      <c r="S200" s="308"/>
      <c r="T200" s="308"/>
      <c r="U200" s="34"/>
      <c r="V200" s="38"/>
      <c r="W200" s="5"/>
      <c r="X200" s="5"/>
      <c r="Y200" s="5"/>
      <c r="Z200" s="9">
        <f t="shared" si="13"/>
        <v>53.9</v>
      </c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</row>
    <row r="201" spans="1:57">
      <c r="A201" s="27" t="s">
        <v>801</v>
      </c>
      <c r="B201" s="27" t="s">
        <v>529</v>
      </c>
      <c r="C201" s="308"/>
      <c r="D201" s="383">
        <v>118.99</v>
      </c>
      <c r="E201" s="308"/>
      <c r="F201" s="308"/>
      <c r="G201" s="308"/>
      <c r="H201" s="308"/>
      <c r="I201" s="308">
        <v>62.01</v>
      </c>
      <c r="J201" s="308"/>
      <c r="K201" s="308">
        <v>56.98</v>
      </c>
      <c r="L201" s="308"/>
      <c r="M201" s="308"/>
      <c r="N201" s="308"/>
      <c r="O201" s="308"/>
      <c r="P201" s="308"/>
      <c r="Q201" s="308"/>
      <c r="R201" s="308"/>
      <c r="S201" s="308"/>
      <c r="T201" s="308"/>
      <c r="U201" s="34">
        <f t="shared" si="11"/>
        <v>0</v>
      </c>
      <c r="V201" s="38"/>
      <c r="W201" s="5"/>
      <c r="X201" s="5"/>
      <c r="Y201" s="5"/>
      <c r="Z201" s="9">
        <f t="shared" si="13"/>
        <v>118.99</v>
      </c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</row>
    <row r="202" spans="1:57">
      <c r="A202" s="27" t="s">
        <v>801</v>
      </c>
      <c r="B202" s="27" t="s">
        <v>803</v>
      </c>
      <c r="C202" s="308"/>
      <c r="D202" s="383">
        <v>218.49</v>
      </c>
      <c r="E202" s="308"/>
      <c r="F202" s="308"/>
      <c r="G202" s="308"/>
      <c r="H202" s="308"/>
      <c r="I202" s="308"/>
      <c r="J202" s="308"/>
      <c r="K202" s="308"/>
      <c r="L202" s="308">
        <v>218.49</v>
      </c>
      <c r="M202" s="308" t="s">
        <v>804</v>
      </c>
      <c r="N202" s="308"/>
      <c r="O202" s="308"/>
      <c r="P202" s="308"/>
      <c r="Q202" s="308"/>
      <c r="R202" s="308"/>
      <c r="S202" s="308"/>
      <c r="T202" s="308"/>
      <c r="U202" s="34">
        <f>SUM(F202:T202)-D202</f>
        <v>0</v>
      </c>
      <c r="V202" s="38"/>
      <c r="W202" s="5"/>
      <c r="X202" s="5"/>
      <c r="Y202" s="5"/>
      <c r="Z202" s="9">
        <f t="shared" si="13"/>
        <v>218.49</v>
      </c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</row>
    <row r="203" spans="1:57">
      <c r="A203" s="27" t="s">
        <v>805</v>
      </c>
      <c r="B203" s="27" t="s">
        <v>273</v>
      </c>
      <c r="C203" s="308"/>
      <c r="D203" s="383">
        <v>84.51</v>
      </c>
      <c r="E203" s="308"/>
      <c r="F203" s="308"/>
      <c r="G203" s="308"/>
      <c r="H203" s="308"/>
      <c r="I203" s="308">
        <v>56.02</v>
      </c>
      <c r="J203" s="308"/>
      <c r="K203" s="308">
        <v>28.49</v>
      </c>
      <c r="L203" s="308"/>
      <c r="M203" s="308"/>
      <c r="N203" s="308"/>
      <c r="O203" s="308"/>
      <c r="P203" s="308"/>
      <c r="Q203" s="308"/>
      <c r="R203" s="308"/>
      <c r="S203" s="308"/>
      <c r="T203" s="308"/>
      <c r="U203" s="34">
        <f t="shared" si="11"/>
        <v>0</v>
      </c>
      <c r="V203" s="38"/>
      <c r="W203" s="5"/>
      <c r="X203" s="5"/>
      <c r="Y203" s="5"/>
      <c r="Z203" s="9">
        <f t="shared" si="13"/>
        <v>84.51</v>
      </c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</row>
    <row r="204" spans="1:57">
      <c r="A204" s="27" t="s">
        <v>806</v>
      </c>
      <c r="B204" s="27" t="s">
        <v>807</v>
      </c>
      <c r="C204" s="308"/>
      <c r="D204" s="383">
        <v>40.619999999999997</v>
      </c>
      <c r="E204" s="34"/>
      <c r="F204" s="308"/>
      <c r="G204" s="308"/>
      <c r="H204" s="308"/>
      <c r="I204" s="308"/>
      <c r="J204" s="308">
        <v>12.13</v>
      </c>
      <c r="K204" s="308">
        <v>28.49</v>
      </c>
      <c r="L204" s="308"/>
      <c r="M204" s="308"/>
      <c r="N204" s="308"/>
      <c r="O204" s="308"/>
      <c r="P204" s="308"/>
      <c r="Q204" s="308"/>
      <c r="R204" s="308"/>
      <c r="S204" s="308"/>
      <c r="T204" s="311"/>
      <c r="U204" s="34">
        <f t="shared" si="11"/>
        <v>0</v>
      </c>
      <c r="V204" s="35"/>
      <c r="W204" s="5"/>
      <c r="X204" s="5"/>
      <c r="Y204" s="5"/>
      <c r="Z204" s="9">
        <f t="shared" si="13"/>
        <v>40.619999999999997</v>
      </c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</row>
    <row r="205" spans="1:57">
      <c r="A205" s="27" t="s">
        <v>810</v>
      </c>
      <c r="B205" s="27" t="s">
        <v>352</v>
      </c>
      <c r="C205" s="308"/>
      <c r="D205" s="384">
        <v>50.87</v>
      </c>
      <c r="E205" s="309"/>
      <c r="F205" s="308"/>
      <c r="G205" s="308"/>
      <c r="H205" s="308"/>
      <c r="I205" s="308"/>
      <c r="J205" s="308">
        <v>43.03</v>
      </c>
      <c r="K205" s="308">
        <v>7.84</v>
      </c>
      <c r="L205" s="308"/>
      <c r="M205" s="308"/>
      <c r="N205" s="308"/>
      <c r="O205" s="308"/>
      <c r="P205" s="308"/>
      <c r="Q205" s="308"/>
      <c r="R205" s="308"/>
      <c r="S205" s="308"/>
      <c r="T205" s="308"/>
      <c r="U205" s="34">
        <f t="shared" si="11"/>
        <v>0</v>
      </c>
      <c r="V205" s="38"/>
      <c r="W205" s="5"/>
      <c r="X205" s="5"/>
      <c r="Y205" s="5"/>
      <c r="Z205" s="9">
        <f t="shared" si="13"/>
        <v>50.870000000000005</v>
      </c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</row>
    <row r="206" spans="1:57">
      <c r="A206" s="27" t="s">
        <v>813</v>
      </c>
      <c r="B206" s="27" t="s">
        <v>814</v>
      </c>
      <c r="C206" s="308"/>
      <c r="D206" s="383">
        <v>126.87</v>
      </c>
      <c r="E206" s="308"/>
      <c r="F206" s="308"/>
      <c r="G206" s="308"/>
      <c r="H206" s="308"/>
      <c r="I206" s="308">
        <v>92</v>
      </c>
      <c r="J206" s="308"/>
      <c r="K206" s="308">
        <v>34.869999999999997</v>
      </c>
      <c r="L206" s="308"/>
      <c r="M206" s="308"/>
      <c r="N206" s="308"/>
      <c r="O206" s="308"/>
      <c r="P206" s="308"/>
      <c r="Q206" s="308"/>
      <c r="R206" s="308"/>
      <c r="S206" s="308"/>
      <c r="T206" s="308"/>
      <c r="U206" s="34">
        <f t="shared" si="11"/>
        <v>0</v>
      </c>
      <c r="V206" s="38"/>
      <c r="W206" s="5"/>
      <c r="X206" s="5"/>
      <c r="Y206" s="5"/>
      <c r="Z206" s="9">
        <f t="shared" si="13"/>
        <v>126.87</v>
      </c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</row>
    <row r="207" spans="1:57">
      <c r="A207" s="27" t="s">
        <v>815</v>
      </c>
      <c r="B207" s="27" t="s">
        <v>445</v>
      </c>
      <c r="C207" s="308"/>
      <c r="D207" s="383">
        <v>58.97</v>
      </c>
      <c r="E207" s="308"/>
      <c r="F207" s="308"/>
      <c r="G207" s="308"/>
      <c r="H207" s="308"/>
      <c r="I207" s="308"/>
      <c r="J207" s="308">
        <v>58.97</v>
      </c>
      <c r="K207" s="308"/>
      <c r="L207" s="308"/>
      <c r="M207" s="308"/>
      <c r="N207" s="308"/>
      <c r="O207" s="308"/>
      <c r="P207" s="308"/>
      <c r="Q207" s="308"/>
      <c r="R207" s="308"/>
      <c r="S207" s="308"/>
      <c r="T207" s="308"/>
      <c r="U207" s="34">
        <f t="shared" si="11"/>
        <v>0</v>
      </c>
      <c r="V207" s="35"/>
      <c r="W207" s="5"/>
      <c r="X207" s="5"/>
      <c r="Y207" s="5"/>
      <c r="Z207" s="9">
        <f t="shared" si="13"/>
        <v>58.97</v>
      </c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</row>
    <row r="208" spans="1:57">
      <c r="A208" s="27" t="s">
        <v>811</v>
      </c>
      <c r="B208" s="27" t="s">
        <v>816</v>
      </c>
      <c r="C208" s="308"/>
      <c r="D208" s="383">
        <v>61</v>
      </c>
      <c r="E208" s="308"/>
      <c r="F208" s="308"/>
      <c r="G208" s="308"/>
      <c r="H208" s="308"/>
      <c r="I208" s="308"/>
      <c r="J208" s="308"/>
      <c r="K208" s="308">
        <v>57</v>
      </c>
      <c r="L208" s="308">
        <v>4</v>
      </c>
      <c r="M208" s="308" t="s">
        <v>378</v>
      </c>
      <c r="N208" s="308"/>
      <c r="O208" s="308"/>
      <c r="P208" s="308"/>
      <c r="Q208" s="308"/>
      <c r="R208" s="308"/>
      <c r="S208" s="308"/>
      <c r="T208" s="308"/>
      <c r="U208" s="34">
        <f t="shared" si="11"/>
        <v>0</v>
      </c>
      <c r="V208" s="35"/>
      <c r="W208" s="5"/>
      <c r="X208" s="5"/>
      <c r="Y208" s="5"/>
      <c r="Z208" s="9">
        <f t="shared" si="13"/>
        <v>61</v>
      </c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</row>
    <row r="209" spans="1:57">
      <c r="A209" s="27" t="s">
        <v>811</v>
      </c>
      <c r="B209" s="27" t="s">
        <v>353</v>
      </c>
      <c r="C209" s="308"/>
      <c r="D209" s="383">
        <v>31.14</v>
      </c>
      <c r="E209" s="308"/>
      <c r="F209" s="308"/>
      <c r="G209" s="308"/>
      <c r="H209" s="308"/>
      <c r="I209" s="308"/>
      <c r="J209" s="308">
        <v>11.22</v>
      </c>
      <c r="K209" s="308">
        <v>19.920000000000002</v>
      </c>
      <c r="L209" s="308"/>
      <c r="M209" s="308"/>
      <c r="N209" s="308"/>
      <c r="O209" s="308"/>
      <c r="P209" s="308"/>
      <c r="Q209" s="308"/>
      <c r="R209" s="308"/>
      <c r="S209" s="308"/>
      <c r="T209" s="308"/>
      <c r="U209" s="34">
        <f>SUM(F209:T209)</f>
        <v>31.14</v>
      </c>
      <c r="V209" s="38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</row>
    <row r="210" spans="1:57">
      <c r="A210" s="27" t="s">
        <v>809</v>
      </c>
      <c r="B210" s="27" t="s">
        <v>817</v>
      </c>
      <c r="C210" s="308"/>
      <c r="D210" s="38">
        <v>-1678.05</v>
      </c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  <c r="R210" s="308"/>
      <c r="S210" s="308"/>
      <c r="T210" s="308"/>
      <c r="U210" s="34">
        <f t="shared" si="11"/>
        <v>1678.05</v>
      </c>
      <c r="V210" s="35"/>
      <c r="W210" s="5"/>
      <c r="X210" s="5"/>
      <c r="Y210" s="5"/>
      <c r="Z210" s="9">
        <f>SUM(F210:Y210)</f>
        <v>1678.05</v>
      </c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</row>
    <row r="211" spans="1:57">
      <c r="A211" s="27" t="s">
        <v>823</v>
      </c>
      <c r="B211" s="27" t="s">
        <v>702</v>
      </c>
      <c r="C211" s="308"/>
      <c r="D211" s="383">
        <v>58.1</v>
      </c>
      <c r="E211" s="308"/>
      <c r="F211" s="308"/>
      <c r="G211" s="308"/>
      <c r="H211" s="308"/>
      <c r="I211" s="308">
        <v>29.61</v>
      </c>
      <c r="J211" s="308"/>
      <c r="K211" s="308">
        <v>28.49</v>
      </c>
      <c r="L211" s="308"/>
      <c r="M211" s="382"/>
      <c r="N211" s="308"/>
      <c r="O211" s="308"/>
      <c r="P211" s="308"/>
      <c r="Q211" s="308"/>
      <c r="R211" s="308"/>
      <c r="S211" s="308"/>
      <c r="T211" s="308"/>
      <c r="U211" s="34">
        <f>SUM(F211:T211)</f>
        <v>58.099999999999994</v>
      </c>
      <c r="V211" s="35"/>
      <c r="W211" s="5"/>
      <c r="X211" s="5"/>
      <c r="Y211" s="5"/>
      <c r="Z211" s="9">
        <f>SUM(F211:Y211)</f>
        <v>116.19999999999999</v>
      </c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</row>
    <row r="212" spans="1:57">
      <c r="A212" s="30" t="s">
        <v>823</v>
      </c>
      <c r="B212" s="27" t="s">
        <v>356</v>
      </c>
      <c r="C212" s="308"/>
      <c r="D212" s="383">
        <v>71.400000000000006</v>
      </c>
      <c r="E212" s="308"/>
      <c r="F212" s="308"/>
      <c r="G212" s="308"/>
      <c r="H212" s="308"/>
      <c r="I212" s="308"/>
      <c r="J212" s="308">
        <v>56.41</v>
      </c>
      <c r="K212" s="308"/>
      <c r="L212" s="308"/>
      <c r="M212" s="308"/>
      <c r="N212" s="308"/>
      <c r="O212" s="308"/>
      <c r="P212" s="308"/>
      <c r="Q212" s="308"/>
      <c r="R212" s="308"/>
      <c r="S212" s="308">
        <v>14.99</v>
      </c>
      <c r="T212" s="308"/>
      <c r="U212" s="34">
        <f t="shared" si="11"/>
        <v>0</v>
      </c>
      <c r="V212" s="38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</row>
    <row r="213" spans="1:57">
      <c r="A213" s="30" t="s">
        <v>828</v>
      </c>
      <c r="B213" s="27" t="s">
        <v>829</v>
      </c>
      <c r="C213" s="308"/>
      <c r="D213" s="383">
        <v>87.38</v>
      </c>
      <c r="E213" s="308"/>
      <c r="F213" s="308"/>
      <c r="G213" s="308"/>
      <c r="H213" s="308"/>
      <c r="I213" s="308"/>
      <c r="J213" s="308"/>
      <c r="K213" s="308"/>
      <c r="L213" s="308"/>
      <c r="M213" s="308" t="s">
        <v>830</v>
      </c>
      <c r="N213" s="308"/>
      <c r="O213" s="308"/>
      <c r="P213" s="308"/>
      <c r="Q213" s="308"/>
      <c r="R213" s="308">
        <v>87.38</v>
      </c>
      <c r="S213" s="308"/>
      <c r="T213" s="308"/>
      <c r="U213" s="34">
        <f>SUM(F213:T213)</f>
        <v>87.38</v>
      </c>
      <c r="V213" s="38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</row>
    <row r="214" spans="1:57">
      <c r="A214" s="27"/>
      <c r="B214" s="27" t="s">
        <v>834</v>
      </c>
      <c r="C214" s="308"/>
      <c r="D214" s="314">
        <v>1</v>
      </c>
      <c r="E214" s="308"/>
      <c r="F214" s="308"/>
      <c r="G214" s="308"/>
      <c r="H214" s="308"/>
      <c r="I214" s="308"/>
      <c r="J214" s="308"/>
      <c r="K214" s="308"/>
      <c r="L214" s="308">
        <v>1</v>
      </c>
      <c r="M214" s="308" t="s">
        <v>141</v>
      </c>
      <c r="N214" s="308"/>
      <c r="O214" s="308"/>
      <c r="P214" s="308"/>
      <c r="Q214" s="308"/>
      <c r="R214" s="308"/>
      <c r="S214" s="308"/>
      <c r="T214" s="308"/>
      <c r="U214" s="34">
        <f t="shared" si="11"/>
        <v>0</v>
      </c>
      <c r="V214" s="3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</row>
    <row r="215" spans="1:57">
      <c r="A215" s="27"/>
      <c r="B215" s="27"/>
      <c r="C215" s="308"/>
      <c r="D215" s="314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  <c r="R215" s="308"/>
      <c r="S215" s="308"/>
      <c r="T215" s="308"/>
      <c r="U215" s="34">
        <f t="shared" si="11"/>
        <v>0</v>
      </c>
      <c r="V215" s="34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</row>
    <row r="216" spans="1:57">
      <c r="A216" s="27"/>
      <c r="B216" s="27"/>
      <c r="C216" s="308"/>
      <c r="D216" s="330"/>
      <c r="E216" s="377"/>
      <c r="F216" s="315"/>
      <c r="G216" s="315">
        <f>SUM(G198:G215)</f>
        <v>34.5</v>
      </c>
      <c r="H216" s="315"/>
      <c r="I216" s="315">
        <f>SUM(I198:I215)</f>
        <v>239.64</v>
      </c>
      <c r="J216" s="315">
        <f>SUM(J198:J215)</f>
        <v>249.85999999999999</v>
      </c>
      <c r="K216" s="315">
        <f>SUM(K198:K215)</f>
        <v>262.08</v>
      </c>
      <c r="L216" s="315">
        <f>SUM(L198:L215)</f>
        <v>223.49</v>
      </c>
      <c r="M216" s="315"/>
      <c r="N216" s="315"/>
      <c r="O216" s="315"/>
      <c r="P216" s="315"/>
      <c r="Q216" s="315"/>
      <c r="R216" s="315">
        <f>SUM(R213:R215)</f>
        <v>87.38</v>
      </c>
      <c r="S216" s="315">
        <f>SUM(S198:S215)</f>
        <v>14.99</v>
      </c>
      <c r="T216" s="315"/>
      <c r="U216" s="210">
        <f>SUM(G216:T216)</f>
        <v>1111.9399999999998</v>
      </c>
      <c r="V216" s="34"/>
      <c r="W216" s="9">
        <f>SUM(U216:V216)</f>
        <v>1111.9399999999998</v>
      </c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</row>
    <row r="217" spans="1:57">
      <c r="A217" s="27"/>
      <c r="B217" s="27"/>
      <c r="C217" s="308"/>
      <c r="D217" s="330"/>
      <c r="E217" s="311"/>
      <c r="F217" s="308"/>
      <c r="G217" s="308"/>
      <c r="H217" s="308"/>
      <c r="I217" s="309"/>
      <c r="J217" s="308"/>
      <c r="K217" s="308"/>
      <c r="L217" s="308"/>
      <c r="M217" s="308"/>
      <c r="N217" s="308"/>
      <c r="O217" s="308"/>
      <c r="P217" s="308"/>
      <c r="Q217" s="308"/>
      <c r="R217" s="308"/>
      <c r="S217" s="308"/>
      <c r="T217" s="308"/>
      <c r="U217" s="34">
        <f t="shared" si="11"/>
        <v>0</v>
      </c>
      <c r="V217" s="34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</row>
    <row r="218" spans="1:57">
      <c r="A218" s="27"/>
      <c r="B218" s="27"/>
      <c r="C218" s="308"/>
      <c r="D218" s="330"/>
      <c r="E218" s="311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  <c r="R218" s="308"/>
      <c r="S218" s="308"/>
      <c r="T218" s="308"/>
      <c r="U218" s="34">
        <f t="shared" si="11"/>
        <v>0</v>
      </c>
      <c r="V218" s="34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</row>
    <row r="219" spans="1:57">
      <c r="A219" s="27"/>
      <c r="B219" s="27"/>
      <c r="C219" s="308"/>
      <c r="D219" s="330"/>
      <c r="E219" s="311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  <c r="R219" s="308"/>
      <c r="S219" s="308"/>
      <c r="T219" s="308"/>
      <c r="U219" s="34">
        <f t="shared" si="11"/>
        <v>0</v>
      </c>
      <c r="V219" s="34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</row>
    <row r="220" spans="1:57">
      <c r="A220" s="27"/>
      <c r="B220" s="27"/>
      <c r="C220" s="308"/>
      <c r="D220" s="330"/>
      <c r="E220" s="311"/>
      <c r="F220" s="308"/>
      <c r="G220" s="308"/>
      <c r="H220" s="308"/>
      <c r="I220" s="309"/>
      <c r="J220" s="308"/>
      <c r="K220" s="314"/>
      <c r="L220" s="308"/>
      <c r="M220" s="308"/>
      <c r="N220" s="308"/>
      <c r="O220" s="308"/>
      <c r="P220" s="308"/>
      <c r="Q220" s="308"/>
      <c r="R220" s="308"/>
      <c r="S220" s="308"/>
      <c r="T220" s="308"/>
      <c r="U220" s="34">
        <f t="shared" si="11"/>
        <v>0</v>
      </c>
      <c r="V220" s="34" t="s">
        <v>135</v>
      </c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</row>
    <row r="221" spans="1:57">
      <c r="A221" s="27"/>
      <c r="B221" s="27"/>
      <c r="C221" s="308"/>
      <c r="D221" s="330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  <c r="R221" s="308"/>
      <c r="S221" s="308"/>
      <c r="T221" s="308"/>
      <c r="U221" s="34">
        <f>SUM(F221:T221)-D213</f>
        <v>-87.38</v>
      </c>
      <c r="V221" s="34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</row>
    <row r="222" spans="1:57">
      <c r="A222" s="30"/>
      <c r="B222" s="27"/>
      <c r="C222" s="308"/>
      <c r="D222" s="330"/>
      <c r="E222" s="314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  <c r="R222" s="308"/>
      <c r="S222" s="308"/>
      <c r="T222" s="308"/>
      <c r="U222" s="34">
        <f t="shared" si="11"/>
        <v>0</v>
      </c>
      <c r="V222" s="34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</row>
    <row r="223" spans="1:57">
      <c r="A223" s="27"/>
      <c r="B223" s="27"/>
      <c r="C223" s="308"/>
      <c r="D223" s="331"/>
      <c r="E223" s="311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  <c r="R223" s="308"/>
      <c r="S223" s="308"/>
      <c r="T223" s="308"/>
      <c r="U223" s="34">
        <f t="shared" si="11"/>
        <v>0</v>
      </c>
      <c r="V223" s="34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</row>
    <row r="224" spans="1:57">
      <c r="A224" s="27"/>
      <c r="B224" s="27"/>
      <c r="C224" s="308"/>
      <c r="D224" s="330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  <c r="R224" s="308"/>
      <c r="S224" s="308"/>
      <c r="T224" s="308"/>
      <c r="U224" s="34">
        <f t="shared" si="11"/>
        <v>0</v>
      </c>
      <c r="V224" s="51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</row>
    <row r="225" spans="1:57">
      <c r="A225" s="27"/>
      <c r="B225" s="27"/>
      <c r="C225" s="308"/>
      <c r="D225" s="330"/>
      <c r="E225" s="308"/>
      <c r="F225" s="308"/>
      <c r="G225" s="308"/>
      <c r="H225" s="308"/>
      <c r="I225" s="308"/>
      <c r="J225" s="308"/>
      <c r="K225" s="308"/>
      <c r="L225" s="308"/>
      <c r="M225" s="332"/>
      <c r="N225" s="308"/>
      <c r="O225" s="308"/>
      <c r="P225" s="308"/>
      <c r="Q225" s="308"/>
      <c r="R225" s="308"/>
      <c r="S225" s="308"/>
      <c r="T225" s="308"/>
      <c r="U225" s="34">
        <f t="shared" si="11"/>
        <v>0</v>
      </c>
      <c r="V225" s="27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</row>
    <row r="226" spans="1:57">
      <c r="A226" s="27"/>
      <c r="B226" s="27"/>
      <c r="C226" s="308"/>
      <c r="D226" s="333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  <c r="R226" s="308"/>
      <c r="S226" s="308"/>
      <c r="T226" s="308"/>
      <c r="U226" s="34">
        <f t="shared" si="11"/>
        <v>0</v>
      </c>
      <c r="V226" s="51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</row>
    <row r="227" spans="1:57">
      <c r="A227" s="27"/>
      <c r="B227" s="27"/>
      <c r="C227" s="308"/>
      <c r="D227" s="314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  <c r="R227" s="308"/>
      <c r="S227" s="308"/>
      <c r="T227" s="308"/>
      <c r="U227" s="34">
        <f t="shared" si="11"/>
        <v>0</v>
      </c>
      <c r="V227" s="51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</row>
    <row r="228" spans="1:57">
      <c r="A228" s="27"/>
      <c r="B228" s="27"/>
      <c r="C228" s="308"/>
      <c r="D228" s="333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  <c r="R228" s="308"/>
      <c r="S228" s="308"/>
      <c r="T228" s="308"/>
      <c r="U228" s="34">
        <f t="shared" si="11"/>
        <v>0</v>
      </c>
      <c r="V228" s="34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</row>
    <row r="229" spans="1:57">
      <c r="A229" s="27"/>
      <c r="B229" s="27"/>
      <c r="C229" s="308"/>
      <c r="D229" s="333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4">
        <f t="shared" si="11"/>
        <v>0</v>
      </c>
      <c r="V229" s="34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</row>
    <row r="230" spans="1:57">
      <c r="A230" s="27"/>
      <c r="B230" s="27"/>
      <c r="C230" s="308"/>
      <c r="D230" s="333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  <c r="R230" s="308"/>
      <c r="S230" s="308"/>
      <c r="T230" s="308"/>
      <c r="U230" s="34">
        <f t="shared" si="11"/>
        <v>0</v>
      </c>
      <c r="V230" s="34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</row>
    <row r="231" spans="1:57">
      <c r="A231" s="27"/>
      <c r="B231" s="27"/>
      <c r="C231" s="308"/>
      <c r="D231" s="333"/>
      <c r="E231" s="334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  <c r="R231" s="308"/>
      <c r="S231" s="308"/>
      <c r="T231" s="308"/>
      <c r="U231" s="34">
        <f t="shared" si="11"/>
        <v>0</v>
      </c>
      <c r="V231" s="34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</row>
    <row r="232" spans="1:57">
      <c r="A232" s="30"/>
      <c r="B232" s="27"/>
      <c r="C232" s="308"/>
      <c r="D232" s="311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  <c r="R232" s="308"/>
      <c r="S232" s="308"/>
      <c r="T232" s="308"/>
      <c r="U232" s="34">
        <f t="shared" si="11"/>
        <v>0</v>
      </c>
      <c r="V232" s="34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</row>
    <row r="233" spans="1:57">
      <c r="A233" s="27"/>
      <c r="B233" s="27"/>
      <c r="C233" s="308"/>
      <c r="D233" s="312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  <c r="R233" s="308"/>
      <c r="S233" s="308"/>
      <c r="T233" s="308"/>
      <c r="U233" s="34">
        <f>SUM(G233:T233)</f>
        <v>0</v>
      </c>
      <c r="V233" s="34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</row>
    <row r="234" spans="1:57">
      <c r="A234" s="27"/>
      <c r="B234" s="27"/>
      <c r="C234" s="320"/>
      <c r="D234" s="320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  <c r="R234" s="308"/>
      <c r="S234" s="308"/>
      <c r="T234" s="308"/>
      <c r="U234" s="34">
        <f t="shared" ref="U234:U298" si="15">SUM(F234:T234)-D234</f>
        <v>0</v>
      </c>
      <c r="V234" s="34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</row>
    <row r="235" spans="1:57">
      <c r="A235" s="27"/>
      <c r="B235" s="27"/>
      <c r="C235" s="308"/>
      <c r="D235" s="320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4">
        <f t="shared" si="15"/>
        <v>0</v>
      </c>
      <c r="V235" s="34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</row>
    <row r="236" spans="1:57">
      <c r="A236" s="27"/>
      <c r="B236" s="27"/>
      <c r="C236" s="308"/>
      <c r="D236" s="320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  <c r="R236" s="308"/>
      <c r="S236" s="308"/>
      <c r="T236" s="308"/>
      <c r="U236" s="34">
        <f t="shared" si="15"/>
        <v>0</v>
      </c>
      <c r="V236" s="34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</row>
    <row r="237" spans="1:57">
      <c r="A237" s="27"/>
      <c r="B237" s="27"/>
      <c r="C237" s="308"/>
      <c r="D237" s="320"/>
      <c r="E237" s="311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  <c r="R237" s="308"/>
      <c r="S237" s="308"/>
      <c r="T237" s="308"/>
      <c r="U237" s="34">
        <f t="shared" si="15"/>
        <v>0</v>
      </c>
      <c r="V237" s="34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</row>
    <row r="238" spans="1:57">
      <c r="A238" s="27"/>
      <c r="B238" s="27"/>
      <c r="C238" s="308"/>
      <c r="D238" s="329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  <c r="R238" s="308"/>
      <c r="S238" s="308"/>
      <c r="T238" s="308"/>
      <c r="U238" s="34">
        <f t="shared" si="15"/>
        <v>0</v>
      </c>
      <c r="V238" s="34" t="s">
        <v>231</v>
      </c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</row>
    <row r="239" spans="1:57">
      <c r="A239" s="27"/>
      <c r="B239" s="27"/>
      <c r="C239" s="308"/>
      <c r="D239" s="329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  <c r="R239" s="308"/>
      <c r="S239" s="308"/>
      <c r="T239" s="308"/>
      <c r="U239" s="34">
        <f t="shared" si="15"/>
        <v>0</v>
      </c>
      <c r="V239" s="34">
        <f>+C239*1.36</f>
        <v>0</v>
      </c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</row>
    <row r="240" spans="1:57">
      <c r="A240" s="27"/>
      <c r="B240" s="27"/>
      <c r="C240" s="308"/>
      <c r="D240" s="329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  <c r="R240" s="308"/>
      <c r="S240" s="308"/>
      <c r="T240" s="308"/>
      <c r="U240" s="34">
        <f t="shared" si="15"/>
        <v>0</v>
      </c>
      <c r="V240" s="34">
        <f t="shared" ref="V240:V304" si="16">+C240*1.36</f>
        <v>0</v>
      </c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</row>
    <row r="241" spans="1:57">
      <c r="A241" s="52"/>
      <c r="B241" s="27"/>
      <c r="C241" s="308"/>
      <c r="D241" s="329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4">
        <f t="shared" si="15"/>
        <v>0</v>
      </c>
      <c r="V241" s="34">
        <f t="shared" si="16"/>
        <v>0</v>
      </c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</row>
    <row r="242" spans="1:57">
      <c r="A242" s="27"/>
      <c r="B242" s="27"/>
      <c r="C242" s="308"/>
      <c r="D242" s="329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  <c r="R242" s="308"/>
      <c r="S242" s="308"/>
      <c r="T242" s="308"/>
      <c r="U242" s="34">
        <f>SUM(F242:T242)</f>
        <v>0</v>
      </c>
      <c r="V242" s="34">
        <f t="shared" si="16"/>
        <v>0</v>
      </c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</row>
    <row r="243" spans="1:57">
      <c r="A243" s="27"/>
      <c r="B243" s="27"/>
      <c r="C243" s="308"/>
      <c r="D243" s="329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  <c r="R243" s="308"/>
      <c r="S243" s="308"/>
      <c r="T243" s="308"/>
      <c r="U243" s="34">
        <f t="shared" si="15"/>
        <v>0</v>
      </c>
      <c r="V243" s="34">
        <f t="shared" si="16"/>
        <v>0</v>
      </c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</row>
    <row r="244" spans="1:57">
      <c r="A244" s="27"/>
      <c r="B244" s="27"/>
      <c r="C244" s="308"/>
      <c r="D244" s="329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  <c r="R244" s="308"/>
      <c r="S244" s="308"/>
      <c r="T244" s="308"/>
      <c r="U244" s="34">
        <f t="shared" si="15"/>
        <v>0</v>
      </c>
      <c r="V244" s="34">
        <f t="shared" si="16"/>
        <v>0</v>
      </c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</row>
    <row r="245" spans="1:57">
      <c r="A245" s="27"/>
      <c r="B245" s="27"/>
      <c r="C245" s="308"/>
      <c r="D245" s="329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  <c r="R245" s="308"/>
      <c r="S245" s="308"/>
      <c r="T245" s="308"/>
      <c r="U245" s="34">
        <f t="shared" si="15"/>
        <v>0</v>
      </c>
      <c r="V245" s="34">
        <f t="shared" si="16"/>
        <v>0</v>
      </c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</row>
    <row r="246" spans="1:57">
      <c r="A246" s="27"/>
      <c r="B246" s="27"/>
      <c r="C246" s="310"/>
      <c r="D246" s="329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  <c r="R246" s="308"/>
      <c r="S246" s="308"/>
      <c r="T246" s="308"/>
      <c r="U246" s="34">
        <f t="shared" si="15"/>
        <v>0</v>
      </c>
      <c r="V246" s="34">
        <f t="shared" si="16"/>
        <v>0</v>
      </c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</row>
    <row r="247" spans="1:57">
      <c r="A247" s="27"/>
      <c r="B247" s="27"/>
      <c r="C247" s="308"/>
      <c r="D247" s="329"/>
      <c r="E247" s="308"/>
      <c r="F247" s="308"/>
      <c r="G247" s="308"/>
      <c r="H247" s="308"/>
      <c r="I247" s="308"/>
      <c r="J247" s="308"/>
      <c r="K247" s="308"/>
      <c r="L247" s="308"/>
      <c r="M247" s="308"/>
      <c r="N247" s="308"/>
      <c r="O247" s="308"/>
      <c r="P247" s="308"/>
      <c r="Q247" s="308"/>
      <c r="R247" s="308"/>
      <c r="S247" s="308"/>
      <c r="T247" s="308"/>
      <c r="U247" s="34">
        <f t="shared" si="15"/>
        <v>0</v>
      </c>
      <c r="V247" s="34">
        <f t="shared" si="16"/>
        <v>0</v>
      </c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</row>
    <row r="248" spans="1:57">
      <c r="A248" s="27"/>
      <c r="B248" s="27"/>
      <c r="C248" s="308"/>
      <c r="D248" s="309"/>
      <c r="E248" s="308"/>
      <c r="F248" s="308"/>
      <c r="G248" s="308"/>
      <c r="H248" s="308"/>
      <c r="I248" s="308"/>
      <c r="J248" s="308"/>
      <c r="K248" s="308"/>
      <c r="L248" s="308"/>
      <c r="M248" s="308"/>
      <c r="N248" s="308"/>
      <c r="O248" s="308"/>
      <c r="P248" s="308"/>
      <c r="Q248" s="308"/>
      <c r="R248" s="308"/>
      <c r="S248" s="308"/>
      <c r="T248" s="308"/>
      <c r="U248" s="34">
        <f t="shared" si="15"/>
        <v>0</v>
      </c>
      <c r="V248" s="34">
        <f t="shared" si="16"/>
        <v>0</v>
      </c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</row>
    <row r="249" spans="1:57">
      <c r="A249" s="27"/>
      <c r="B249" s="27"/>
      <c r="C249" s="308"/>
      <c r="D249" s="312"/>
      <c r="E249" s="308"/>
      <c r="F249" s="308"/>
      <c r="G249" s="308"/>
      <c r="H249" s="308"/>
      <c r="I249" s="308"/>
      <c r="J249" s="308"/>
      <c r="K249" s="308"/>
      <c r="L249" s="308"/>
      <c r="M249" s="308"/>
      <c r="N249" s="308"/>
      <c r="O249" s="308"/>
      <c r="P249" s="308"/>
      <c r="Q249" s="308"/>
      <c r="R249" s="308"/>
      <c r="S249" s="308"/>
      <c r="T249" s="308"/>
      <c r="U249" s="34">
        <f t="shared" si="15"/>
        <v>0</v>
      </c>
      <c r="V249" s="34">
        <f t="shared" si="16"/>
        <v>0</v>
      </c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</row>
    <row r="250" spans="1:57">
      <c r="A250" s="27"/>
      <c r="B250" s="27"/>
      <c r="C250" s="308"/>
      <c r="D250" s="311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  <c r="R250" s="308"/>
      <c r="S250" s="308"/>
      <c r="T250" s="308"/>
      <c r="U250" s="34">
        <f t="shared" si="15"/>
        <v>0</v>
      </c>
      <c r="V250" s="34">
        <f t="shared" si="16"/>
        <v>0</v>
      </c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</row>
    <row r="251" spans="1:57">
      <c r="A251" s="27"/>
      <c r="B251" s="27"/>
      <c r="C251" s="308"/>
      <c r="D251" s="329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  <c r="R251" s="308"/>
      <c r="S251" s="308"/>
      <c r="T251" s="308"/>
      <c r="U251" s="34">
        <f t="shared" si="15"/>
        <v>0</v>
      </c>
      <c r="V251" s="34">
        <f t="shared" si="16"/>
        <v>0</v>
      </c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</row>
    <row r="252" spans="1:57">
      <c r="A252" s="27"/>
      <c r="B252" s="27"/>
      <c r="C252" s="308"/>
      <c r="D252" s="312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  <c r="R252" s="308"/>
      <c r="S252" s="308"/>
      <c r="T252" s="308"/>
      <c r="U252" s="34">
        <f t="shared" si="15"/>
        <v>0</v>
      </c>
      <c r="V252" s="34">
        <f t="shared" si="16"/>
        <v>0</v>
      </c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</row>
    <row r="253" spans="1:57">
      <c r="A253" s="27"/>
      <c r="B253" s="27"/>
      <c r="C253" s="308"/>
      <c r="D253" s="312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  <c r="R253" s="308"/>
      <c r="S253" s="308"/>
      <c r="T253" s="308"/>
      <c r="U253" s="34">
        <f t="shared" si="15"/>
        <v>0</v>
      </c>
      <c r="V253" s="34">
        <f t="shared" si="16"/>
        <v>0</v>
      </c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</row>
    <row r="254" spans="1:57">
      <c r="A254" s="27"/>
      <c r="B254" s="27"/>
      <c r="C254" s="308"/>
      <c r="D254" s="312"/>
      <c r="E254" s="308"/>
      <c r="F254" s="308"/>
      <c r="G254" s="308"/>
      <c r="H254" s="308"/>
      <c r="I254" s="308"/>
      <c r="J254" s="308"/>
      <c r="K254" s="308"/>
      <c r="L254" s="308"/>
      <c r="M254" s="308"/>
      <c r="N254" s="308"/>
      <c r="O254" s="308"/>
      <c r="P254" s="308"/>
      <c r="Q254" s="308"/>
      <c r="R254" s="308"/>
      <c r="S254" s="308"/>
      <c r="T254" s="308"/>
      <c r="U254" s="34">
        <f t="shared" si="15"/>
        <v>0</v>
      </c>
      <c r="V254" s="34">
        <f t="shared" si="16"/>
        <v>0</v>
      </c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</row>
    <row r="255" spans="1:57">
      <c r="A255" s="27"/>
      <c r="B255" s="27"/>
      <c r="C255" s="308"/>
      <c r="D255" s="312"/>
      <c r="E255" s="308"/>
      <c r="F255" s="308"/>
      <c r="G255" s="308"/>
      <c r="H255" s="308"/>
      <c r="I255" s="308"/>
      <c r="J255" s="308"/>
      <c r="K255" s="308"/>
      <c r="L255" s="308"/>
      <c r="M255" s="308"/>
      <c r="N255" s="308"/>
      <c r="O255" s="308"/>
      <c r="P255" s="308"/>
      <c r="Q255" s="308"/>
      <c r="R255" s="308"/>
      <c r="S255" s="308"/>
      <c r="T255" s="308"/>
      <c r="U255" s="34">
        <f t="shared" si="15"/>
        <v>0</v>
      </c>
      <c r="V255" s="34">
        <f t="shared" si="16"/>
        <v>0</v>
      </c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</row>
    <row r="256" spans="1:57">
      <c r="A256" s="27"/>
      <c r="B256" s="27"/>
      <c r="C256" s="308"/>
      <c r="D256" s="312"/>
      <c r="E256" s="308"/>
      <c r="F256" s="308"/>
      <c r="G256" s="308"/>
      <c r="H256" s="308"/>
      <c r="I256" s="308"/>
      <c r="J256" s="308"/>
      <c r="K256" s="308"/>
      <c r="L256" s="308"/>
      <c r="M256" s="308"/>
      <c r="N256" s="308"/>
      <c r="O256" s="308"/>
      <c r="P256" s="308"/>
      <c r="Q256" s="308"/>
      <c r="R256" s="308"/>
      <c r="S256" s="308"/>
      <c r="T256" s="308"/>
      <c r="U256" s="34">
        <f t="shared" si="15"/>
        <v>0</v>
      </c>
      <c r="V256" s="34">
        <f t="shared" si="16"/>
        <v>0</v>
      </c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</row>
    <row r="257" spans="1:57">
      <c r="A257" s="27"/>
      <c r="B257" s="27"/>
      <c r="C257" s="308"/>
      <c r="D257" s="312"/>
      <c r="E257" s="308"/>
      <c r="F257" s="308"/>
      <c r="G257" s="308"/>
      <c r="H257" s="308"/>
      <c r="I257" s="308"/>
      <c r="J257" s="308"/>
      <c r="K257" s="308"/>
      <c r="L257" s="308"/>
      <c r="M257" s="308"/>
      <c r="N257" s="308"/>
      <c r="O257" s="308"/>
      <c r="P257" s="308"/>
      <c r="Q257" s="308"/>
      <c r="R257" s="308"/>
      <c r="S257" s="308"/>
      <c r="T257" s="308"/>
      <c r="U257" s="34">
        <f t="shared" si="15"/>
        <v>0</v>
      </c>
      <c r="V257" s="34">
        <f t="shared" si="16"/>
        <v>0</v>
      </c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</row>
    <row r="258" spans="1:57">
      <c r="A258" s="27"/>
      <c r="B258" s="27"/>
      <c r="C258" s="308"/>
      <c r="D258" s="312"/>
      <c r="E258" s="308"/>
      <c r="F258" s="308"/>
      <c r="G258" s="308"/>
      <c r="H258" s="308"/>
      <c r="I258" s="308"/>
      <c r="J258" s="308"/>
      <c r="K258" s="308"/>
      <c r="L258" s="308"/>
      <c r="M258" s="308"/>
      <c r="N258" s="308"/>
      <c r="O258" s="308"/>
      <c r="P258" s="308"/>
      <c r="Q258" s="308"/>
      <c r="R258" s="308"/>
      <c r="S258" s="308"/>
      <c r="T258" s="308"/>
      <c r="U258" s="34">
        <f t="shared" si="15"/>
        <v>0</v>
      </c>
      <c r="V258" s="34">
        <f t="shared" si="16"/>
        <v>0</v>
      </c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</row>
    <row r="259" spans="1:57">
      <c r="A259" s="27"/>
      <c r="B259" s="27"/>
      <c r="C259" s="308"/>
      <c r="D259" s="312"/>
      <c r="E259" s="308"/>
      <c r="F259" s="308"/>
      <c r="G259" s="308"/>
      <c r="H259" s="308"/>
      <c r="I259" s="308"/>
      <c r="J259" s="308"/>
      <c r="K259" s="308"/>
      <c r="L259" s="308"/>
      <c r="M259" s="308"/>
      <c r="N259" s="308"/>
      <c r="O259" s="308"/>
      <c r="P259" s="308"/>
      <c r="Q259" s="308"/>
      <c r="R259" s="308"/>
      <c r="S259" s="308"/>
      <c r="T259" s="308"/>
      <c r="U259" s="34">
        <f t="shared" si="15"/>
        <v>0</v>
      </c>
      <c r="V259" s="34">
        <f t="shared" si="16"/>
        <v>0</v>
      </c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</row>
    <row r="260" spans="1:57">
      <c r="A260" s="27"/>
      <c r="B260" s="27"/>
      <c r="C260" s="308"/>
      <c r="D260" s="312"/>
      <c r="E260" s="308"/>
      <c r="F260" s="308"/>
      <c r="G260" s="308"/>
      <c r="H260" s="308"/>
      <c r="I260" s="308"/>
      <c r="J260" s="308"/>
      <c r="K260" s="308"/>
      <c r="L260" s="308"/>
      <c r="M260" s="308"/>
      <c r="N260" s="308"/>
      <c r="O260" s="308"/>
      <c r="P260" s="308"/>
      <c r="Q260" s="308"/>
      <c r="R260" s="308"/>
      <c r="S260" s="308"/>
      <c r="T260" s="308"/>
      <c r="U260" s="34">
        <f t="shared" si="15"/>
        <v>0</v>
      </c>
      <c r="V260" s="34">
        <f t="shared" si="16"/>
        <v>0</v>
      </c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</row>
    <row r="261" spans="1:57">
      <c r="A261" s="27"/>
      <c r="B261" s="27"/>
      <c r="C261" s="308"/>
      <c r="D261" s="312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  <c r="R261" s="308"/>
      <c r="S261" s="308"/>
      <c r="T261" s="308"/>
      <c r="U261" s="34">
        <f t="shared" si="15"/>
        <v>0</v>
      </c>
      <c r="V261" s="34">
        <f t="shared" si="16"/>
        <v>0</v>
      </c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</row>
    <row r="262" spans="1:57">
      <c r="A262" s="27"/>
      <c r="B262" s="27"/>
      <c r="C262" s="308"/>
      <c r="D262" s="312"/>
      <c r="E262" s="312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  <c r="R262" s="308"/>
      <c r="S262" s="308"/>
      <c r="T262" s="308"/>
      <c r="U262" s="34">
        <f t="shared" si="15"/>
        <v>0</v>
      </c>
      <c r="V262" s="34">
        <f t="shared" si="16"/>
        <v>0</v>
      </c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</row>
    <row r="263" spans="1:57">
      <c r="A263" s="27"/>
      <c r="B263" s="27"/>
      <c r="C263" s="308"/>
      <c r="D263" s="312"/>
      <c r="E263" s="312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  <c r="R263" s="308"/>
      <c r="S263" s="308"/>
      <c r="T263" s="308"/>
      <c r="U263" s="34">
        <f>SUM(U212:U233)</f>
        <v>1111.9399999999996</v>
      </c>
      <c r="V263" s="34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</row>
    <row r="264" spans="1:57">
      <c r="A264" s="27"/>
      <c r="B264" s="27"/>
      <c r="C264" s="308"/>
      <c r="D264" s="311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  <c r="R264" s="308"/>
      <c r="S264" s="308"/>
      <c r="T264" s="308"/>
      <c r="U264" s="34">
        <f t="shared" si="15"/>
        <v>0</v>
      </c>
      <c r="V264" s="34">
        <f t="shared" si="16"/>
        <v>0</v>
      </c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</row>
    <row r="265" spans="1:57">
      <c r="A265" s="27"/>
      <c r="B265" s="27"/>
      <c r="C265" s="308"/>
      <c r="D265" s="311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  <c r="R265" s="308"/>
      <c r="S265" s="308"/>
      <c r="T265" s="308"/>
      <c r="U265" s="34">
        <f t="shared" si="15"/>
        <v>0</v>
      </c>
      <c r="V265" s="34">
        <f t="shared" si="16"/>
        <v>0</v>
      </c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</row>
    <row r="266" spans="1:57">
      <c r="A266" s="27"/>
      <c r="B266" s="27"/>
      <c r="C266" s="308"/>
      <c r="D266" s="311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  <c r="R266" s="308"/>
      <c r="S266" s="308"/>
      <c r="T266" s="308"/>
      <c r="U266" s="34">
        <f t="shared" si="15"/>
        <v>0</v>
      </c>
      <c r="V266" s="34">
        <f t="shared" si="16"/>
        <v>0</v>
      </c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</row>
    <row r="267" spans="1:57">
      <c r="A267" s="27"/>
      <c r="B267" s="27"/>
      <c r="C267" s="308"/>
      <c r="D267" s="311"/>
      <c r="E267" s="308"/>
      <c r="F267" s="308"/>
      <c r="G267" s="308"/>
      <c r="H267" s="308"/>
      <c r="I267" s="308"/>
      <c r="J267" s="308"/>
      <c r="K267" s="308"/>
      <c r="L267" s="308"/>
      <c r="M267" s="308"/>
      <c r="N267" s="308"/>
      <c r="O267" s="308"/>
      <c r="P267" s="308"/>
      <c r="Q267" s="308"/>
      <c r="R267" s="308"/>
      <c r="S267" s="308"/>
      <c r="T267" s="308"/>
      <c r="U267" s="34">
        <f t="shared" si="15"/>
        <v>0</v>
      </c>
      <c r="V267" s="34">
        <f t="shared" si="16"/>
        <v>0</v>
      </c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</row>
    <row r="268" spans="1:57">
      <c r="A268" s="27"/>
      <c r="B268" s="27"/>
      <c r="C268" s="308"/>
      <c r="D268" s="308"/>
      <c r="E268" s="308"/>
      <c r="F268" s="308"/>
      <c r="G268" s="308"/>
      <c r="H268" s="308"/>
      <c r="I268" s="308"/>
      <c r="J268" s="308"/>
      <c r="K268" s="308"/>
      <c r="L268" s="308"/>
      <c r="M268" s="308"/>
      <c r="N268" s="308"/>
      <c r="O268" s="308"/>
      <c r="P268" s="308"/>
      <c r="Q268" s="308"/>
      <c r="R268" s="308"/>
      <c r="S268" s="308"/>
      <c r="T268" s="308"/>
      <c r="U268" s="34">
        <f t="shared" si="15"/>
        <v>0</v>
      </c>
      <c r="V268" s="34">
        <f t="shared" si="16"/>
        <v>0</v>
      </c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</row>
    <row r="269" spans="1:57">
      <c r="A269" s="27"/>
      <c r="B269" s="27"/>
      <c r="C269" s="308"/>
      <c r="D269" s="312"/>
      <c r="E269" s="308"/>
      <c r="F269" s="308"/>
      <c r="G269" s="308"/>
      <c r="H269" s="308"/>
      <c r="I269" s="308"/>
      <c r="J269" s="308"/>
      <c r="K269" s="308"/>
      <c r="L269" s="308"/>
      <c r="M269" s="308"/>
      <c r="N269" s="308"/>
      <c r="O269" s="308"/>
      <c r="P269" s="308"/>
      <c r="Q269" s="308"/>
      <c r="R269" s="308"/>
      <c r="S269" s="308"/>
      <c r="T269" s="308"/>
      <c r="U269" s="34">
        <f t="shared" si="15"/>
        <v>0</v>
      </c>
      <c r="V269" s="34">
        <f t="shared" si="16"/>
        <v>0</v>
      </c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</row>
    <row r="270" spans="1:57">
      <c r="A270" s="27"/>
      <c r="B270" s="27"/>
      <c r="C270" s="308"/>
      <c r="D270" s="312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  <c r="R270" s="308"/>
      <c r="S270" s="308"/>
      <c r="T270" s="308"/>
      <c r="U270" s="34">
        <f t="shared" si="15"/>
        <v>0</v>
      </c>
      <c r="V270" s="34">
        <f t="shared" si="16"/>
        <v>0</v>
      </c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</row>
    <row r="271" spans="1:57">
      <c r="A271" s="27"/>
      <c r="B271" s="27"/>
      <c r="C271" s="308"/>
      <c r="D271" s="312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  <c r="R271" s="308"/>
      <c r="S271" s="308"/>
      <c r="T271" s="308"/>
      <c r="U271" s="34">
        <f t="shared" si="15"/>
        <v>0</v>
      </c>
      <c r="V271" s="34">
        <f t="shared" si="16"/>
        <v>0</v>
      </c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</row>
    <row r="272" spans="1:57">
      <c r="A272" s="27"/>
      <c r="B272" s="27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  <c r="R272" s="308"/>
      <c r="S272" s="308"/>
      <c r="T272" s="308"/>
      <c r="U272" s="34">
        <f t="shared" si="15"/>
        <v>0</v>
      </c>
      <c r="V272" s="34">
        <f t="shared" si="16"/>
        <v>0</v>
      </c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</row>
    <row r="273" spans="1:57">
      <c r="A273" s="27"/>
      <c r="B273" s="27"/>
      <c r="C273" s="308"/>
      <c r="D273" s="312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  <c r="R273" s="308"/>
      <c r="S273" s="308"/>
      <c r="T273" s="308"/>
      <c r="U273" s="34">
        <f t="shared" si="15"/>
        <v>0</v>
      </c>
      <c r="V273" s="34">
        <f t="shared" si="16"/>
        <v>0</v>
      </c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</row>
    <row r="274" spans="1:57">
      <c r="A274" s="27"/>
      <c r="B274" s="27"/>
      <c r="C274" s="308"/>
      <c r="D274" s="312"/>
      <c r="E274" s="308"/>
      <c r="F274" s="308"/>
      <c r="G274" s="308"/>
      <c r="H274" s="308"/>
      <c r="I274" s="308"/>
      <c r="J274" s="335"/>
      <c r="K274" s="308"/>
      <c r="L274" s="308"/>
      <c r="M274" s="308"/>
      <c r="N274" s="308"/>
      <c r="O274" s="308"/>
      <c r="P274" s="308"/>
      <c r="Q274" s="308"/>
      <c r="R274" s="308"/>
      <c r="S274" s="308"/>
      <c r="T274" s="308"/>
      <c r="U274" s="34">
        <f t="shared" si="15"/>
        <v>0</v>
      </c>
      <c r="V274" s="34">
        <f t="shared" si="16"/>
        <v>0</v>
      </c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</row>
    <row r="275" spans="1:57">
      <c r="A275" s="27"/>
      <c r="B275" s="27"/>
      <c r="C275" s="308"/>
      <c r="D275" s="312"/>
      <c r="E275" s="308"/>
      <c r="F275" s="308"/>
      <c r="G275" s="308"/>
      <c r="H275" s="308"/>
      <c r="I275" s="308"/>
      <c r="J275" s="308"/>
      <c r="K275" s="308"/>
      <c r="L275" s="308"/>
      <c r="M275" s="308"/>
      <c r="N275" s="308"/>
      <c r="O275" s="308"/>
      <c r="P275" s="308"/>
      <c r="Q275" s="308"/>
      <c r="R275" s="308"/>
      <c r="S275" s="308"/>
      <c r="T275" s="308"/>
      <c r="U275" s="34">
        <f t="shared" si="15"/>
        <v>0</v>
      </c>
      <c r="V275" s="34">
        <f t="shared" si="16"/>
        <v>0</v>
      </c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</row>
    <row r="276" spans="1:57">
      <c r="A276" s="27"/>
      <c r="B276" s="27"/>
      <c r="C276" s="308"/>
      <c r="D276" s="312"/>
      <c r="E276" s="308"/>
      <c r="F276" s="308"/>
      <c r="G276" s="308"/>
      <c r="H276" s="308"/>
      <c r="I276" s="308"/>
      <c r="J276" s="308"/>
      <c r="K276" s="308"/>
      <c r="L276" s="308"/>
      <c r="M276" s="308"/>
      <c r="N276" s="308"/>
      <c r="O276" s="308"/>
      <c r="P276" s="308"/>
      <c r="Q276" s="308"/>
      <c r="R276" s="308"/>
      <c r="S276" s="308"/>
      <c r="T276" s="308"/>
      <c r="U276" s="34">
        <f t="shared" si="15"/>
        <v>0</v>
      </c>
      <c r="V276" s="34">
        <f t="shared" si="16"/>
        <v>0</v>
      </c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</row>
    <row r="277" spans="1:57">
      <c r="A277" s="27"/>
      <c r="B277" s="27"/>
      <c r="C277" s="308"/>
      <c r="D277" s="312"/>
      <c r="E277" s="308"/>
      <c r="F277" s="308"/>
      <c r="G277" s="308"/>
      <c r="H277" s="308"/>
      <c r="I277" s="308"/>
      <c r="J277" s="308"/>
      <c r="K277" s="308"/>
      <c r="L277" s="308"/>
      <c r="M277" s="308"/>
      <c r="N277" s="308"/>
      <c r="O277" s="308"/>
      <c r="P277" s="308"/>
      <c r="Q277" s="308"/>
      <c r="R277" s="308"/>
      <c r="S277" s="308"/>
      <c r="T277" s="308"/>
      <c r="U277" s="34">
        <f t="shared" si="15"/>
        <v>0</v>
      </c>
      <c r="V277" s="34">
        <f t="shared" si="16"/>
        <v>0</v>
      </c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</row>
    <row r="278" spans="1:57">
      <c r="A278" s="27"/>
      <c r="B278" s="27"/>
      <c r="C278" s="308"/>
      <c r="D278" s="312"/>
      <c r="E278" s="308"/>
      <c r="F278" s="308"/>
      <c r="G278" s="308"/>
      <c r="H278" s="308"/>
      <c r="I278" s="308"/>
      <c r="J278" s="308"/>
      <c r="K278" s="308"/>
      <c r="L278" s="308"/>
      <c r="M278" s="308"/>
      <c r="N278" s="308"/>
      <c r="O278" s="308"/>
      <c r="P278" s="308"/>
      <c r="Q278" s="308"/>
      <c r="R278" s="308"/>
      <c r="S278" s="308"/>
      <c r="T278" s="308"/>
      <c r="U278" s="34">
        <f t="shared" si="15"/>
        <v>0</v>
      </c>
      <c r="V278" s="34">
        <f t="shared" si="16"/>
        <v>0</v>
      </c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</row>
    <row r="279" spans="1:57">
      <c r="A279" s="41"/>
      <c r="B279" s="27"/>
      <c r="C279" s="308"/>
      <c r="D279" s="308"/>
      <c r="E279" s="312"/>
      <c r="F279" s="308"/>
      <c r="G279" s="308"/>
      <c r="H279" s="308"/>
      <c r="I279" s="308"/>
      <c r="J279" s="308"/>
      <c r="K279" s="308"/>
      <c r="L279" s="308"/>
      <c r="M279" s="308"/>
      <c r="N279" s="308"/>
      <c r="O279" s="308"/>
      <c r="P279" s="308"/>
      <c r="Q279" s="308"/>
      <c r="R279" s="308"/>
      <c r="S279" s="308"/>
      <c r="T279" s="308"/>
      <c r="U279" s="34">
        <f t="shared" si="15"/>
        <v>0</v>
      </c>
      <c r="V279" s="34">
        <f t="shared" si="16"/>
        <v>0</v>
      </c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</row>
    <row r="280" spans="1:57">
      <c r="A280" s="27"/>
      <c r="B280" s="27"/>
      <c r="C280" s="308"/>
      <c r="D280" s="308"/>
      <c r="E280" s="312"/>
      <c r="F280" s="308"/>
      <c r="G280" s="308"/>
      <c r="H280" s="308"/>
      <c r="I280" s="308"/>
      <c r="J280" s="308"/>
      <c r="K280" s="308"/>
      <c r="L280" s="308"/>
      <c r="M280" s="308"/>
      <c r="N280" s="308"/>
      <c r="O280" s="308"/>
      <c r="P280" s="308"/>
      <c r="Q280" s="308"/>
      <c r="R280" s="308"/>
      <c r="S280" s="308"/>
      <c r="T280" s="308"/>
      <c r="U280" s="34">
        <f t="shared" si="15"/>
        <v>0</v>
      </c>
      <c r="V280" s="34">
        <f t="shared" si="16"/>
        <v>0</v>
      </c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</row>
    <row r="281" spans="1:57">
      <c r="A281" s="27"/>
      <c r="B281" s="27"/>
      <c r="C281" s="308"/>
      <c r="D281" s="308"/>
      <c r="E281" s="312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  <c r="R281" s="308"/>
      <c r="S281" s="308"/>
      <c r="T281" s="308"/>
      <c r="U281" s="34">
        <f t="shared" si="15"/>
        <v>0</v>
      </c>
      <c r="V281" s="34">
        <f t="shared" si="16"/>
        <v>0</v>
      </c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</row>
    <row r="282" spans="1:57">
      <c r="A282" s="27"/>
      <c r="B282" s="27"/>
      <c r="C282" s="308"/>
      <c r="D282" s="308"/>
      <c r="E282" s="312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  <c r="R282" s="308"/>
      <c r="S282" s="308"/>
      <c r="T282" s="308"/>
      <c r="U282" s="34">
        <f t="shared" si="15"/>
        <v>0</v>
      </c>
      <c r="V282" s="34">
        <f t="shared" si="16"/>
        <v>0</v>
      </c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</row>
    <row r="283" spans="1:57">
      <c r="A283" s="27"/>
      <c r="B283" s="27"/>
      <c r="C283" s="308"/>
      <c r="D283" s="308"/>
      <c r="E283" s="312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  <c r="R283" s="308"/>
      <c r="S283" s="308"/>
      <c r="T283" s="308"/>
      <c r="U283" s="34">
        <f t="shared" si="15"/>
        <v>0</v>
      </c>
      <c r="V283" s="34">
        <f t="shared" si="16"/>
        <v>0</v>
      </c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</row>
    <row r="284" spans="1:57">
      <c r="A284" s="27"/>
      <c r="B284" s="27"/>
      <c r="C284" s="308"/>
      <c r="D284" s="308"/>
      <c r="E284" s="312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  <c r="R284" s="308"/>
      <c r="S284" s="308"/>
      <c r="T284" s="308"/>
      <c r="U284" s="34">
        <f t="shared" si="15"/>
        <v>0</v>
      </c>
      <c r="V284" s="34">
        <f t="shared" si="16"/>
        <v>0</v>
      </c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</row>
    <row r="285" spans="1:57">
      <c r="A285" s="27"/>
      <c r="B285" s="27"/>
      <c r="C285" s="308"/>
      <c r="D285" s="308"/>
      <c r="E285" s="312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  <c r="R285" s="308"/>
      <c r="S285" s="308"/>
      <c r="T285" s="308"/>
      <c r="U285" s="34">
        <f t="shared" si="15"/>
        <v>0</v>
      </c>
      <c r="V285" s="34">
        <f t="shared" si="16"/>
        <v>0</v>
      </c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</row>
    <row r="286" spans="1:57">
      <c r="A286" s="27"/>
      <c r="B286" s="27"/>
      <c r="C286" s="308"/>
      <c r="D286" s="308"/>
      <c r="E286" s="312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  <c r="R286" s="308"/>
      <c r="S286" s="308"/>
      <c r="T286" s="308"/>
      <c r="U286" s="34">
        <f t="shared" si="15"/>
        <v>0</v>
      </c>
      <c r="V286" s="34">
        <f t="shared" si="16"/>
        <v>0</v>
      </c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</row>
    <row r="287" spans="1:57">
      <c r="A287" s="27"/>
      <c r="B287" s="27"/>
      <c r="C287" s="308"/>
      <c r="D287" s="308"/>
      <c r="E287" s="312"/>
      <c r="F287" s="308"/>
      <c r="G287" s="308"/>
      <c r="H287" s="308"/>
      <c r="I287" s="308"/>
      <c r="J287" s="308"/>
      <c r="K287" s="308"/>
      <c r="L287" s="308"/>
      <c r="M287" s="308"/>
      <c r="N287" s="308"/>
      <c r="O287" s="308"/>
      <c r="P287" s="308"/>
      <c r="Q287" s="308"/>
      <c r="R287" s="308"/>
      <c r="S287" s="308"/>
      <c r="T287" s="308"/>
      <c r="U287" s="34">
        <f t="shared" si="15"/>
        <v>0</v>
      </c>
      <c r="V287" s="34">
        <f t="shared" si="16"/>
        <v>0</v>
      </c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</row>
    <row r="288" spans="1:57">
      <c r="A288" s="27"/>
      <c r="B288" s="27"/>
      <c r="C288" s="308"/>
      <c r="D288" s="308"/>
      <c r="E288" s="312"/>
      <c r="F288" s="308"/>
      <c r="G288" s="308"/>
      <c r="H288" s="308"/>
      <c r="I288" s="308"/>
      <c r="J288" s="308"/>
      <c r="K288" s="308"/>
      <c r="L288" s="308"/>
      <c r="M288" s="308"/>
      <c r="N288" s="308"/>
      <c r="O288" s="308"/>
      <c r="P288" s="308"/>
      <c r="Q288" s="308"/>
      <c r="R288" s="308"/>
      <c r="S288" s="308"/>
      <c r="T288" s="308"/>
      <c r="U288" s="34">
        <f t="shared" si="15"/>
        <v>0</v>
      </c>
      <c r="V288" s="34">
        <f t="shared" si="16"/>
        <v>0</v>
      </c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</row>
    <row r="289" spans="1:57">
      <c r="A289" s="27"/>
      <c r="B289" s="27"/>
      <c r="C289" s="308"/>
      <c r="D289" s="308"/>
      <c r="E289" s="312"/>
      <c r="F289" s="308"/>
      <c r="G289" s="308"/>
      <c r="H289" s="308"/>
      <c r="I289" s="308"/>
      <c r="J289" s="308"/>
      <c r="K289" s="308"/>
      <c r="L289" s="308"/>
      <c r="M289" s="308"/>
      <c r="N289" s="308"/>
      <c r="O289" s="308"/>
      <c r="P289" s="308"/>
      <c r="Q289" s="308"/>
      <c r="R289" s="308"/>
      <c r="S289" s="308"/>
      <c r="T289" s="308"/>
      <c r="U289" s="34">
        <f t="shared" si="15"/>
        <v>0</v>
      </c>
      <c r="V289" s="34">
        <f t="shared" si="16"/>
        <v>0</v>
      </c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</row>
    <row r="290" spans="1:57">
      <c r="A290" s="27"/>
      <c r="B290" s="27"/>
      <c r="C290" s="308"/>
      <c r="D290" s="308"/>
      <c r="E290" s="312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  <c r="R290" s="308"/>
      <c r="S290" s="308"/>
      <c r="T290" s="308"/>
      <c r="U290" s="34">
        <f t="shared" si="15"/>
        <v>0</v>
      </c>
      <c r="V290" s="34">
        <f t="shared" si="16"/>
        <v>0</v>
      </c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</row>
    <row r="291" spans="1:57">
      <c r="A291" s="27"/>
      <c r="B291" s="27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  <c r="R291" s="308"/>
      <c r="S291" s="308"/>
      <c r="T291" s="308"/>
      <c r="U291" s="34">
        <f t="shared" si="15"/>
        <v>0</v>
      </c>
      <c r="V291" s="34">
        <f t="shared" si="16"/>
        <v>0</v>
      </c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</row>
    <row r="292" spans="1:57">
      <c r="A292" s="27"/>
      <c r="B292" s="27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  <c r="R292" s="308"/>
      <c r="S292" s="308"/>
      <c r="T292" s="308"/>
      <c r="U292" s="34">
        <f t="shared" si="15"/>
        <v>0</v>
      </c>
      <c r="V292" s="34">
        <f t="shared" si="16"/>
        <v>0</v>
      </c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</row>
    <row r="293" spans="1:57">
      <c r="A293" s="27"/>
      <c r="B293" s="27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  <c r="R293" s="308"/>
      <c r="S293" s="308"/>
      <c r="T293" s="308"/>
      <c r="U293" s="34">
        <f t="shared" si="15"/>
        <v>0</v>
      </c>
      <c r="V293" s="34">
        <f t="shared" si="16"/>
        <v>0</v>
      </c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</row>
    <row r="294" spans="1:57">
      <c r="A294" s="27"/>
      <c r="B294" s="27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  <c r="R294" s="308"/>
      <c r="S294" s="308"/>
      <c r="T294" s="308"/>
      <c r="U294" s="34">
        <f t="shared" si="15"/>
        <v>0</v>
      </c>
      <c r="V294" s="34">
        <f t="shared" si="16"/>
        <v>0</v>
      </c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</row>
    <row r="295" spans="1:57">
      <c r="A295" s="27"/>
      <c r="B295" s="27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  <c r="R295" s="308"/>
      <c r="S295" s="308"/>
      <c r="T295" s="308"/>
      <c r="U295" s="34">
        <f t="shared" si="15"/>
        <v>0</v>
      </c>
      <c r="V295" s="34">
        <f t="shared" si="16"/>
        <v>0</v>
      </c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</row>
    <row r="296" spans="1:57">
      <c r="A296" s="27"/>
      <c r="B296" s="27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  <c r="R296" s="308"/>
      <c r="S296" s="308"/>
      <c r="T296" s="308"/>
      <c r="U296" s="34">
        <f t="shared" si="15"/>
        <v>0</v>
      </c>
      <c r="V296" s="34">
        <f t="shared" si="16"/>
        <v>0</v>
      </c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</row>
    <row r="297" spans="1:57">
      <c r="A297" s="27"/>
      <c r="B297" s="27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  <c r="R297" s="308"/>
      <c r="S297" s="308"/>
      <c r="T297" s="308"/>
      <c r="U297" s="34">
        <f t="shared" si="15"/>
        <v>0</v>
      </c>
      <c r="V297" s="34">
        <f t="shared" si="16"/>
        <v>0</v>
      </c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</row>
    <row r="298" spans="1:57">
      <c r="A298" s="27"/>
      <c r="B298" s="27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  <c r="R298" s="308"/>
      <c r="S298" s="308"/>
      <c r="T298" s="308"/>
      <c r="U298" s="34">
        <f t="shared" si="15"/>
        <v>0</v>
      </c>
      <c r="V298" s="34">
        <f t="shared" si="16"/>
        <v>0</v>
      </c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</row>
    <row r="299" spans="1:57">
      <c r="A299" s="27"/>
      <c r="B299" s="27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  <c r="R299" s="308"/>
      <c r="S299" s="308"/>
      <c r="T299" s="308"/>
      <c r="U299" s="34">
        <f t="shared" ref="U299:U362" si="17">SUM(F299:T299)-D299</f>
        <v>0</v>
      </c>
      <c r="V299" s="34">
        <f t="shared" si="16"/>
        <v>0</v>
      </c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</row>
    <row r="300" spans="1:57">
      <c r="A300" s="27"/>
      <c r="B300" s="27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  <c r="R300" s="308"/>
      <c r="S300" s="308"/>
      <c r="T300" s="308"/>
      <c r="U300" s="34">
        <f t="shared" si="17"/>
        <v>0</v>
      </c>
      <c r="V300" s="34">
        <f t="shared" si="16"/>
        <v>0</v>
      </c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</row>
    <row r="301" spans="1:57">
      <c r="A301" s="27"/>
      <c r="B301" s="27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  <c r="R301" s="308"/>
      <c r="S301" s="308"/>
      <c r="T301" s="308"/>
      <c r="U301" s="34">
        <f t="shared" si="17"/>
        <v>0</v>
      </c>
      <c r="V301" s="34">
        <f t="shared" si="16"/>
        <v>0</v>
      </c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</row>
    <row r="302" spans="1:57">
      <c r="A302" s="27"/>
      <c r="B302" s="27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  <c r="R302" s="308"/>
      <c r="S302" s="308"/>
      <c r="T302" s="308"/>
      <c r="U302" s="34">
        <f t="shared" si="17"/>
        <v>0</v>
      </c>
      <c r="V302" s="34">
        <f t="shared" si="16"/>
        <v>0</v>
      </c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</row>
    <row r="303" spans="1:57">
      <c r="A303" s="27"/>
      <c r="B303" s="27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  <c r="R303" s="308"/>
      <c r="S303" s="308"/>
      <c r="T303" s="308"/>
      <c r="U303" s="34">
        <f t="shared" si="17"/>
        <v>0</v>
      </c>
      <c r="V303" s="34">
        <f t="shared" si="16"/>
        <v>0</v>
      </c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</row>
    <row r="304" spans="1:57">
      <c r="A304" s="27"/>
      <c r="B304" s="27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  <c r="R304" s="308"/>
      <c r="S304" s="308"/>
      <c r="T304" s="308"/>
      <c r="U304" s="34">
        <f t="shared" si="17"/>
        <v>0</v>
      </c>
      <c r="V304" s="34">
        <f t="shared" si="16"/>
        <v>0</v>
      </c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</row>
    <row r="305" spans="1:57">
      <c r="A305" s="27"/>
      <c r="B305" s="27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  <c r="R305" s="308"/>
      <c r="S305" s="308"/>
      <c r="T305" s="308"/>
      <c r="U305" s="34">
        <f t="shared" si="17"/>
        <v>0</v>
      </c>
      <c r="V305" s="34">
        <f t="shared" ref="V305:V368" si="18">+C305*1.36</f>
        <v>0</v>
      </c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</row>
    <row r="306" spans="1:57">
      <c r="A306" s="27"/>
      <c r="B306" s="27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  <c r="R306" s="308"/>
      <c r="S306" s="308"/>
      <c r="T306" s="308"/>
      <c r="U306" s="34">
        <f t="shared" si="17"/>
        <v>0</v>
      </c>
      <c r="V306" s="34">
        <f t="shared" si="18"/>
        <v>0</v>
      </c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</row>
    <row r="307" spans="1:57">
      <c r="A307" s="27"/>
      <c r="B307" s="27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  <c r="R307" s="308"/>
      <c r="S307" s="308"/>
      <c r="T307" s="308"/>
      <c r="U307" s="34">
        <f t="shared" si="17"/>
        <v>0</v>
      </c>
      <c r="V307" s="34">
        <f t="shared" si="18"/>
        <v>0</v>
      </c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</row>
    <row r="308" spans="1:57">
      <c r="A308" s="27"/>
      <c r="B308" s="27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  <c r="R308" s="308"/>
      <c r="S308" s="308"/>
      <c r="T308" s="308"/>
      <c r="U308" s="34">
        <f t="shared" si="17"/>
        <v>0</v>
      </c>
      <c r="V308" s="34">
        <f t="shared" si="18"/>
        <v>0</v>
      </c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</row>
    <row r="309" spans="1:57">
      <c r="A309" s="27"/>
      <c r="B309" s="27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  <c r="R309" s="308"/>
      <c r="S309" s="308"/>
      <c r="T309" s="308"/>
      <c r="U309" s="34">
        <f t="shared" si="17"/>
        <v>0</v>
      </c>
      <c r="V309" s="34">
        <f t="shared" si="18"/>
        <v>0</v>
      </c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</row>
    <row r="310" spans="1:57">
      <c r="A310" s="27"/>
      <c r="B310" s="27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  <c r="R310" s="308"/>
      <c r="S310" s="308"/>
      <c r="T310" s="308"/>
      <c r="U310" s="34">
        <f t="shared" si="17"/>
        <v>0</v>
      </c>
      <c r="V310" s="34">
        <f t="shared" si="18"/>
        <v>0</v>
      </c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</row>
    <row r="311" spans="1:57">
      <c r="A311" s="27"/>
      <c r="B311" s="27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  <c r="R311" s="308"/>
      <c r="S311" s="308"/>
      <c r="T311" s="308"/>
      <c r="U311" s="34">
        <f t="shared" si="17"/>
        <v>0</v>
      </c>
      <c r="V311" s="34">
        <f t="shared" si="18"/>
        <v>0</v>
      </c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</row>
    <row r="312" spans="1:57">
      <c r="A312" s="27"/>
      <c r="B312" s="27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  <c r="R312" s="308"/>
      <c r="S312" s="308"/>
      <c r="T312" s="308"/>
      <c r="U312" s="34">
        <f t="shared" si="17"/>
        <v>0</v>
      </c>
      <c r="V312" s="34">
        <f t="shared" si="18"/>
        <v>0</v>
      </c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</row>
    <row r="313" spans="1:57">
      <c r="A313" s="27"/>
      <c r="B313" s="27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  <c r="R313" s="308"/>
      <c r="S313" s="308"/>
      <c r="T313" s="308"/>
      <c r="U313" s="34">
        <f t="shared" si="17"/>
        <v>0</v>
      </c>
      <c r="V313" s="34">
        <f t="shared" si="18"/>
        <v>0</v>
      </c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</row>
    <row r="314" spans="1:57">
      <c r="A314" s="27"/>
      <c r="B314" s="27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  <c r="R314" s="308"/>
      <c r="S314" s="308"/>
      <c r="T314" s="308"/>
      <c r="U314" s="34">
        <f t="shared" si="17"/>
        <v>0</v>
      </c>
      <c r="V314" s="34">
        <f t="shared" si="18"/>
        <v>0</v>
      </c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</row>
    <row r="315" spans="1:57">
      <c r="A315" s="27"/>
      <c r="B315" s="27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  <c r="R315" s="308"/>
      <c r="S315" s="308"/>
      <c r="T315" s="308"/>
      <c r="U315" s="34">
        <f t="shared" si="17"/>
        <v>0</v>
      </c>
      <c r="V315" s="34">
        <f t="shared" si="18"/>
        <v>0</v>
      </c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</row>
    <row r="316" spans="1:57">
      <c r="A316" s="27"/>
      <c r="B316" s="27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  <c r="R316" s="308"/>
      <c r="S316" s="308"/>
      <c r="T316" s="308"/>
      <c r="U316" s="34">
        <f t="shared" si="17"/>
        <v>0</v>
      </c>
      <c r="V316" s="34">
        <f t="shared" si="18"/>
        <v>0</v>
      </c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</row>
    <row r="317" spans="1:57">
      <c r="A317" s="27"/>
      <c r="B317" s="27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  <c r="R317" s="308"/>
      <c r="S317" s="308"/>
      <c r="T317" s="308"/>
      <c r="U317" s="34">
        <f t="shared" si="17"/>
        <v>0</v>
      </c>
      <c r="V317" s="34">
        <f t="shared" si="18"/>
        <v>0</v>
      </c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</row>
    <row r="318" spans="1:57">
      <c r="A318" s="27"/>
      <c r="B318" s="27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  <c r="R318" s="308"/>
      <c r="S318" s="308"/>
      <c r="T318" s="308"/>
      <c r="U318" s="34">
        <f t="shared" si="17"/>
        <v>0</v>
      </c>
      <c r="V318" s="34">
        <f t="shared" si="18"/>
        <v>0</v>
      </c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</row>
    <row r="319" spans="1:57">
      <c r="A319" s="27"/>
      <c r="B319" s="27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  <c r="R319" s="308"/>
      <c r="S319" s="308"/>
      <c r="T319" s="308"/>
      <c r="U319" s="34">
        <f t="shared" si="17"/>
        <v>0</v>
      </c>
      <c r="V319" s="34">
        <f t="shared" si="18"/>
        <v>0</v>
      </c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</row>
    <row r="320" spans="1:57">
      <c r="A320" s="27"/>
      <c r="B320" s="27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  <c r="R320" s="308"/>
      <c r="S320" s="308"/>
      <c r="T320" s="308"/>
      <c r="U320" s="34">
        <f t="shared" si="17"/>
        <v>0</v>
      </c>
      <c r="V320" s="34">
        <f t="shared" si="18"/>
        <v>0</v>
      </c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</row>
    <row r="321" spans="1:57">
      <c r="A321" s="27"/>
      <c r="B321" s="27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  <c r="R321" s="308"/>
      <c r="S321" s="308"/>
      <c r="T321" s="308"/>
      <c r="U321" s="34">
        <f t="shared" si="17"/>
        <v>0</v>
      </c>
      <c r="V321" s="34">
        <f t="shared" si="18"/>
        <v>0</v>
      </c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</row>
    <row r="322" spans="1:57">
      <c r="A322" s="27"/>
      <c r="B322" s="27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  <c r="R322" s="308"/>
      <c r="S322" s="308"/>
      <c r="T322" s="308"/>
      <c r="U322" s="34">
        <f t="shared" si="17"/>
        <v>0</v>
      </c>
      <c r="V322" s="34">
        <f t="shared" si="18"/>
        <v>0</v>
      </c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</row>
    <row r="323" spans="1:57">
      <c r="A323" s="27"/>
      <c r="B323" s="27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  <c r="R323" s="308"/>
      <c r="S323" s="308"/>
      <c r="T323" s="308"/>
      <c r="U323" s="34">
        <f t="shared" si="17"/>
        <v>0</v>
      </c>
      <c r="V323" s="34">
        <f t="shared" si="18"/>
        <v>0</v>
      </c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</row>
    <row r="324" spans="1:57">
      <c r="A324" s="27"/>
      <c r="B324" s="27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  <c r="R324" s="308"/>
      <c r="S324" s="308"/>
      <c r="T324" s="308"/>
      <c r="U324" s="34">
        <f t="shared" si="17"/>
        <v>0</v>
      </c>
      <c r="V324" s="34">
        <f t="shared" si="18"/>
        <v>0</v>
      </c>
      <c r="W324" s="5"/>
      <c r="X324" s="5"/>
      <c r="Y324" s="5"/>
    </row>
    <row r="325" spans="1:57">
      <c r="A325" s="27"/>
      <c r="B325" s="27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  <c r="R325" s="308"/>
      <c r="S325" s="308"/>
      <c r="T325" s="308"/>
      <c r="U325" s="34">
        <f t="shared" si="17"/>
        <v>0</v>
      </c>
      <c r="V325" s="34">
        <f t="shared" si="18"/>
        <v>0</v>
      </c>
      <c r="W325" s="5"/>
      <c r="X325" s="5"/>
      <c r="Y325" s="5"/>
    </row>
    <row r="326" spans="1:57">
      <c r="A326" s="27"/>
      <c r="B326" s="27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  <c r="R326" s="308"/>
      <c r="S326" s="308"/>
      <c r="T326" s="308"/>
      <c r="U326" s="34">
        <f t="shared" si="17"/>
        <v>0</v>
      </c>
      <c r="V326" s="34">
        <f t="shared" si="18"/>
        <v>0</v>
      </c>
      <c r="W326" s="5"/>
      <c r="X326" s="5"/>
      <c r="Y326" s="5"/>
    </row>
    <row r="327" spans="1:57">
      <c r="A327" s="27"/>
      <c r="B327" s="27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  <c r="R327" s="308"/>
      <c r="S327" s="308"/>
      <c r="T327" s="308"/>
      <c r="U327" s="34">
        <f t="shared" si="17"/>
        <v>0</v>
      </c>
      <c r="V327" s="34">
        <f t="shared" si="18"/>
        <v>0</v>
      </c>
      <c r="W327" s="5"/>
      <c r="X327" s="5"/>
      <c r="Y327" s="5"/>
    </row>
    <row r="328" spans="1:57">
      <c r="A328" s="27"/>
      <c r="B328" s="27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  <c r="R328" s="308"/>
      <c r="S328" s="308"/>
      <c r="T328" s="308"/>
      <c r="U328" s="34">
        <f t="shared" si="17"/>
        <v>0</v>
      </c>
      <c r="V328" s="34">
        <f t="shared" si="18"/>
        <v>0</v>
      </c>
      <c r="W328" s="5"/>
      <c r="X328" s="5"/>
      <c r="Y328" s="5"/>
    </row>
    <row r="329" spans="1:57">
      <c r="A329" s="27"/>
      <c r="B329" s="27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  <c r="R329" s="308"/>
      <c r="S329" s="308"/>
      <c r="T329" s="308"/>
      <c r="U329" s="34">
        <f t="shared" si="17"/>
        <v>0</v>
      </c>
      <c r="V329" s="34">
        <f t="shared" si="18"/>
        <v>0</v>
      </c>
      <c r="W329" s="5"/>
      <c r="X329" s="5"/>
      <c r="Y329" s="5"/>
    </row>
    <row r="330" spans="1:57">
      <c r="A330" s="27"/>
      <c r="B330" s="27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  <c r="R330" s="308"/>
      <c r="S330" s="308"/>
      <c r="T330" s="308"/>
      <c r="U330" s="34">
        <f t="shared" si="17"/>
        <v>0</v>
      </c>
      <c r="V330" s="34">
        <f t="shared" si="18"/>
        <v>0</v>
      </c>
      <c r="W330" s="5"/>
      <c r="X330" s="5"/>
      <c r="Y330" s="5"/>
    </row>
    <row r="331" spans="1:57">
      <c r="A331" s="27"/>
      <c r="B331" s="27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  <c r="R331" s="308"/>
      <c r="S331" s="308"/>
      <c r="T331" s="308"/>
      <c r="U331" s="34">
        <f t="shared" si="17"/>
        <v>0</v>
      </c>
      <c r="V331" s="34">
        <f t="shared" si="18"/>
        <v>0</v>
      </c>
      <c r="W331" s="5"/>
      <c r="X331" s="5"/>
      <c r="Y331" s="5"/>
    </row>
    <row r="332" spans="1:57">
      <c r="A332" s="27"/>
      <c r="B332" s="27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  <c r="R332" s="308"/>
      <c r="S332" s="308"/>
      <c r="T332" s="308"/>
      <c r="U332" s="34">
        <f t="shared" si="17"/>
        <v>0</v>
      </c>
      <c r="V332" s="34">
        <f t="shared" si="18"/>
        <v>0</v>
      </c>
      <c r="W332" s="5"/>
      <c r="X332" s="5"/>
      <c r="Y332" s="5"/>
    </row>
    <row r="333" spans="1:57">
      <c r="A333" s="27"/>
      <c r="B333" s="27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  <c r="R333" s="308"/>
      <c r="S333" s="308"/>
      <c r="T333" s="308"/>
      <c r="U333" s="34">
        <f t="shared" si="17"/>
        <v>0</v>
      </c>
      <c r="V333" s="34">
        <f t="shared" si="18"/>
        <v>0</v>
      </c>
      <c r="W333" s="5"/>
      <c r="X333" s="5"/>
      <c r="Y333" s="5"/>
    </row>
    <row r="334" spans="1:57">
      <c r="A334" s="27"/>
      <c r="B334" s="27"/>
      <c r="C334" s="308"/>
      <c r="D334" s="308"/>
      <c r="E334" s="308"/>
      <c r="F334" s="308"/>
      <c r="G334" s="308"/>
      <c r="H334" s="308"/>
      <c r="I334" s="308"/>
      <c r="J334" s="308"/>
      <c r="K334" s="308"/>
      <c r="L334" s="308"/>
      <c r="M334" s="308"/>
      <c r="N334" s="308"/>
      <c r="O334" s="308"/>
      <c r="P334" s="308"/>
      <c r="Q334" s="308"/>
      <c r="R334" s="308"/>
      <c r="S334" s="308"/>
      <c r="T334" s="308"/>
      <c r="U334" s="34">
        <f t="shared" si="17"/>
        <v>0</v>
      </c>
      <c r="V334" s="34">
        <f t="shared" si="18"/>
        <v>0</v>
      </c>
      <c r="W334" s="5"/>
      <c r="X334" s="5"/>
      <c r="Y334" s="5"/>
    </row>
    <row r="335" spans="1:57">
      <c r="A335" s="27"/>
      <c r="B335" s="27"/>
      <c r="C335" s="308"/>
      <c r="D335" s="308"/>
      <c r="E335" s="308"/>
      <c r="F335" s="308"/>
      <c r="G335" s="308"/>
      <c r="H335" s="308"/>
      <c r="I335" s="308"/>
      <c r="J335" s="308"/>
      <c r="K335" s="308"/>
      <c r="L335" s="308"/>
      <c r="M335" s="308"/>
      <c r="N335" s="308"/>
      <c r="O335" s="308"/>
      <c r="P335" s="308"/>
      <c r="Q335" s="308"/>
      <c r="R335" s="308"/>
      <c r="S335" s="308"/>
      <c r="T335" s="308"/>
      <c r="U335" s="34">
        <f t="shared" si="17"/>
        <v>0</v>
      </c>
      <c r="V335" s="34">
        <f t="shared" si="18"/>
        <v>0</v>
      </c>
      <c r="W335" s="5"/>
      <c r="X335" s="5"/>
      <c r="Y335" s="5"/>
    </row>
    <row r="336" spans="1:57">
      <c r="A336" s="27"/>
      <c r="B336" s="27"/>
      <c r="C336" s="308"/>
      <c r="D336" s="308"/>
      <c r="E336" s="308"/>
      <c r="F336" s="308"/>
      <c r="G336" s="308"/>
      <c r="H336" s="308"/>
      <c r="I336" s="308"/>
      <c r="J336" s="308"/>
      <c r="K336" s="308"/>
      <c r="L336" s="308"/>
      <c r="M336" s="308"/>
      <c r="N336" s="308"/>
      <c r="O336" s="308"/>
      <c r="P336" s="308"/>
      <c r="Q336" s="308"/>
      <c r="R336" s="308"/>
      <c r="S336" s="308"/>
      <c r="T336" s="308"/>
      <c r="U336" s="34">
        <f t="shared" si="17"/>
        <v>0</v>
      </c>
      <c r="V336" s="34">
        <f t="shared" si="18"/>
        <v>0</v>
      </c>
      <c r="W336" s="5"/>
      <c r="X336" s="5"/>
      <c r="Y336" s="5"/>
    </row>
    <row r="337" spans="1:25">
      <c r="A337" s="27"/>
      <c r="B337" s="27"/>
      <c r="C337" s="308"/>
      <c r="D337" s="308"/>
      <c r="E337" s="308"/>
      <c r="F337" s="308"/>
      <c r="G337" s="308"/>
      <c r="H337" s="308"/>
      <c r="I337" s="308"/>
      <c r="J337" s="308"/>
      <c r="K337" s="308"/>
      <c r="L337" s="308"/>
      <c r="M337" s="308"/>
      <c r="N337" s="308"/>
      <c r="O337" s="308"/>
      <c r="P337" s="308"/>
      <c r="Q337" s="308"/>
      <c r="R337" s="308"/>
      <c r="S337" s="308"/>
      <c r="T337" s="308"/>
      <c r="U337" s="34">
        <f t="shared" si="17"/>
        <v>0</v>
      </c>
      <c r="V337" s="34">
        <f t="shared" si="18"/>
        <v>0</v>
      </c>
      <c r="W337" s="5"/>
      <c r="X337" s="5"/>
      <c r="Y337" s="5"/>
    </row>
    <row r="338" spans="1:25">
      <c r="A338" s="27"/>
      <c r="B338" s="27"/>
      <c r="C338" s="308"/>
      <c r="D338" s="308"/>
      <c r="E338" s="308"/>
      <c r="F338" s="308"/>
      <c r="G338" s="308"/>
      <c r="H338" s="308"/>
      <c r="I338" s="308"/>
      <c r="J338" s="308"/>
      <c r="K338" s="308"/>
      <c r="L338" s="308"/>
      <c r="M338" s="308"/>
      <c r="N338" s="308"/>
      <c r="O338" s="308"/>
      <c r="P338" s="308"/>
      <c r="Q338" s="308"/>
      <c r="R338" s="308"/>
      <c r="S338" s="308"/>
      <c r="T338" s="308"/>
      <c r="U338" s="34">
        <f t="shared" si="17"/>
        <v>0</v>
      </c>
      <c r="V338" s="34">
        <f t="shared" si="18"/>
        <v>0</v>
      </c>
      <c r="W338" s="5"/>
      <c r="X338" s="5"/>
      <c r="Y338" s="5"/>
    </row>
    <row r="339" spans="1:25">
      <c r="A339" s="27"/>
      <c r="B339" s="27"/>
      <c r="C339" s="308"/>
      <c r="D339" s="308">
        <f>SUM(D4:D338)</f>
        <v>1111.940000000001</v>
      </c>
      <c r="E339" s="308"/>
      <c r="F339" s="308"/>
      <c r="G339" s="308"/>
      <c r="H339" s="308"/>
      <c r="I339" s="308"/>
      <c r="J339" s="308"/>
      <c r="K339" s="308"/>
      <c r="L339" s="308"/>
      <c r="M339" s="308"/>
      <c r="N339" s="308"/>
      <c r="O339" s="308"/>
      <c r="P339" s="308"/>
      <c r="Q339" s="308"/>
      <c r="R339" s="308"/>
      <c r="S339" s="308"/>
      <c r="T339" s="308"/>
      <c r="U339" s="34">
        <f t="shared" si="17"/>
        <v>-1111.940000000001</v>
      </c>
      <c r="V339" s="34">
        <f t="shared" si="18"/>
        <v>0</v>
      </c>
      <c r="W339" s="5"/>
      <c r="X339" s="5"/>
      <c r="Y339" s="5"/>
    </row>
    <row r="340" spans="1:25">
      <c r="A340" s="27"/>
      <c r="B340" s="27"/>
      <c r="C340" s="308"/>
      <c r="D340" s="308"/>
      <c r="E340" s="308"/>
      <c r="F340" s="308"/>
      <c r="G340" s="308"/>
      <c r="H340" s="308"/>
      <c r="I340" s="308"/>
      <c r="J340" s="308"/>
      <c r="K340" s="308"/>
      <c r="L340" s="308"/>
      <c r="M340" s="308"/>
      <c r="N340" s="308"/>
      <c r="O340" s="308"/>
      <c r="P340" s="308"/>
      <c r="Q340" s="308"/>
      <c r="R340" s="308"/>
      <c r="S340" s="308"/>
      <c r="T340" s="308"/>
      <c r="U340" s="34">
        <f t="shared" si="17"/>
        <v>0</v>
      </c>
      <c r="V340" s="34">
        <f t="shared" si="18"/>
        <v>0</v>
      </c>
      <c r="W340" s="5"/>
      <c r="X340" s="5"/>
      <c r="Y340" s="5"/>
    </row>
    <row r="341" spans="1:25">
      <c r="A341" s="27"/>
      <c r="B341" s="27"/>
      <c r="C341" s="308"/>
      <c r="D341" s="308"/>
      <c r="E341" s="308"/>
      <c r="F341" s="308"/>
      <c r="G341" s="308"/>
      <c r="H341" s="308"/>
      <c r="I341" s="308"/>
      <c r="J341" s="308"/>
      <c r="K341" s="308"/>
      <c r="L341" s="308"/>
      <c r="M341" s="308"/>
      <c r="N341" s="308"/>
      <c r="O341" s="308"/>
      <c r="P341" s="308"/>
      <c r="Q341" s="308"/>
      <c r="R341" s="308"/>
      <c r="S341" s="308"/>
      <c r="T341" s="308"/>
      <c r="U341" s="34">
        <f t="shared" si="17"/>
        <v>0</v>
      </c>
      <c r="V341" s="34">
        <f t="shared" si="18"/>
        <v>0</v>
      </c>
      <c r="W341" s="5"/>
      <c r="X341" s="5"/>
      <c r="Y341" s="5"/>
    </row>
    <row r="342" spans="1:25">
      <c r="A342" s="27"/>
      <c r="B342" s="27"/>
      <c r="C342" s="308"/>
      <c r="D342" s="308"/>
      <c r="E342" s="308"/>
      <c r="F342" s="308"/>
      <c r="G342" s="308"/>
      <c r="H342" s="308"/>
      <c r="I342" s="308"/>
      <c r="J342" s="308"/>
      <c r="K342" s="308"/>
      <c r="L342" s="308"/>
      <c r="M342" s="308"/>
      <c r="N342" s="308"/>
      <c r="O342" s="308"/>
      <c r="P342" s="308"/>
      <c r="Q342" s="308"/>
      <c r="R342" s="308"/>
      <c r="S342" s="308"/>
      <c r="T342" s="308"/>
      <c r="U342" s="34">
        <f t="shared" si="17"/>
        <v>0</v>
      </c>
      <c r="V342" s="34">
        <f t="shared" si="18"/>
        <v>0</v>
      </c>
      <c r="W342" s="5"/>
      <c r="X342" s="5"/>
      <c r="Y342" s="5"/>
    </row>
    <row r="343" spans="1:25">
      <c r="A343" s="27"/>
      <c r="B343" s="27"/>
      <c r="C343" s="308"/>
      <c r="D343" s="308"/>
      <c r="E343" s="308"/>
      <c r="F343" s="308"/>
      <c r="G343" s="308"/>
      <c r="H343" s="308"/>
      <c r="I343" s="308"/>
      <c r="J343" s="308"/>
      <c r="K343" s="308"/>
      <c r="L343" s="308"/>
      <c r="M343" s="308"/>
      <c r="N343" s="308"/>
      <c r="O343" s="308"/>
      <c r="P343" s="308"/>
      <c r="Q343" s="308"/>
      <c r="R343" s="308"/>
      <c r="S343" s="308"/>
      <c r="T343" s="308"/>
      <c r="U343" s="34">
        <f t="shared" si="17"/>
        <v>0</v>
      </c>
      <c r="V343" s="34">
        <f t="shared" si="18"/>
        <v>0</v>
      </c>
      <c r="W343" s="5"/>
      <c r="X343" s="5"/>
      <c r="Y343" s="5"/>
    </row>
    <row r="344" spans="1:25">
      <c r="A344" s="27"/>
      <c r="B344" s="27"/>
      <c r="C344" s="308"/>
      <c r="D344" s="308"/>
      <c r="E344" s="308"/>
      <c r="F344" s="308"/>
      <c r="G344" s="308"/>
      <c r="H344" s="308"/>
      <c r="I344" s="308"/>
      <c r="J344" s="308"/>
      <c r="K344" s="308"/>
      <c r="L344" s="308"/>
      <c r="M344" s="308"/>
      <c r="N344" s="308"/>
      <c r="O344" s="308"/>
      <c r="P344" s="308"/>
      <c r="Q344" s="308"/>
      <c r="R344" s="308"/>
      <c r="S344" s="308"/>
      <c r="T344" s="308"/>
      <c r="U344" s="34">
        <f t="shared" si="17"/>
        <v>0</v>
      </c>
      <c r="V344" s="34">
        <f t="shared" si="18"/>
        <v>0</v>
      </c>
      <c r="W344" s="5"/>
      <c r="X344" s="5"/>
      <c r="Y344" s="5"/>
    </row>
    <row r="345" spans="1:25">
      <c r="A345" s="27"/>
      <c r="B345" s="27"/>
      <c r="C345" s="308"/>
      <c r="D345" s="308"/>
      <c r="E345" s="308"/>
      <c r="F345" s="308"/>
      <c r="G345" s="308"/>
      <c r="H345" s="308"/>
      <c r="I345" s="308"/>
      <c r="J345" s="308"/>
      <c r="K345" s="308"/>
      <c r="L345" s="308"/>
      <c r="M345" s="308"/>
      <c r="N345" s="308"/>
      <c r="O345" s="308"/>
      <c r="P345" s="308"/>
      <c r="Q345" s="308"/>
      <c r="R345" s="308"/>
      <c r="S345" s="308"/>
      <c r="T345" s="308"/>
      <c r="U345" s="34">
        <f t="shared" si="17"/>
        <v>0</v>
      </c>
      <c r="V345" s="34">
        <f t="shared" si="18"/>
        <v>0</v>
      </c>
      <c r="W345" s="5"/>
      <c r="X345" s="5"/>
      <c r="Y345" s="5"/>
    </row>
    <row r="346" spans="1:25">
      <c r="A346" s="27"/>
      <c r="B346" s="27"/>
      <c r="C346" s="308"/>
      <c r="D346" s="308"/>
      <c r="E346" s="308"/>
      <c r="F346" s="308"/>
      <c r="G346" s="308"/>
      <c r="H346" s="308"/>
      <c r="I346" s="308"/>
      <c r="J346" s="308"/>
      <c r="K346" s="308"/>
      <c r="L346" s="308"/>
      <c r="M346" s="308"/>
      <c r="N346" s="308"/>
      <c r="O346" s="308"/>
      <c r="P346" s="308"/>
      <c r="Q346" s="308"/>
      <c r="R346" s="308"/>
      <c r="S346" s="308"/>
      <c r="T346" s="308"/>
      <c r="U346" s="34">
        <f t="shared" si="17"/>
        <v>0</v>
      </c>
      <c r="V346" s="34">
        <f t="shared" si="18"/>
        <v>0</v>
      </c>
      <c r="W346" s="5"/>
      <c r="X346" s="5"/>
      <c r="Y346" s="5"/>
    </row>
    <row r="347" spans="1:25">
      <c r="A347" s="27"/>
      <c r="B347" s="27"/>
      <c r="C347" s="308"/>
      <c r="D347" s="308"/>
      <c r="E347" s="308"/>
      <c r="F347" s="308"/>
      <c r="G347" s="308"/>
      <c r="H347" s="308"/>
      <c r="I347" s="308"/>
      <c r="J347" s="308"/>
      <c r="K347" s="308"/>
      <c r="L347" s="308"/>
      <c r="M347" s="308"/>
      <c r="N347" s="308"/>
      <c r="O347" s="308"/>
      <c r="P347" s="308"/>
      <c r="Q347" s="308"/>
      <c r="R347" s="308"/>
      <c r="S347" s="308"/>
      <c r="T347" s="308"/>
      <c r="U347" s="34">
        <f t="shared" si="17"/>
        <v>0</v>
      </c>
      <c r="V347" s="34">
        <f t="shared" si="18"/>
        <v>0</v>
      </c>
      <c r="W347" s="5"/>
      <c r="X347" s="5"/>
      <c r="Y347" s="5"/>
    </row>
    <row r="348" spans="1:25">
      <c r="A348" s="27"/>
      <c r="B348" s="27"/>
      <c r="C348" s="308"/>
      <c r="D348" s="308"/>
      <c r="E348" s="308"/>
      <c r="F348" s="308"/>
      <c r="G348" s="308"/>
      <c r="H348" s="308"/>
      <c r="I348" s="308"/>
      <c r="J348" s="308"/>
      <c r="K348" s="308"/>
      <c r="L348" s="308"/>
      <c r="M348" s="308"/>
      <c r="N348" s="308"/>
      <c r="O348" s="308"/>
      <c r="P348" s="308"/>
      <c r="Q348" s="308"/>
      <c r="R348" s="308"/>
      <c r="S348" s="308"/>
      <c r="T348" s="308"/>
      <c r="U348" s="34">
        <f t="shared" si="17"/>
        <v>0</v>
      </c>
      <c r="V348" s="34">
        <f t="shared" si="18"/>
        <v>0</v>
      </c>
      <c r="W348" s="5"/>
      <c r="X348" s="5"/>
      <c r="Y348" s="5"/>
    </row>
    <row r="349" spans="1:25">
      <c r="A349" s="27"/>
      <c r="B349" s="27"/>
      <c r="C349" s="308"/>
      <c r="D349" s="308"/>
      <c r="E349" s="308"/>
      <c r="F349" s="308"/>
      <c r="G349" s="308"/>
      <c r="H349" s="308"/>
      <c r="I349" s="308"/>
      <c r="J349" s="308"/>
      <c r="K349" s="308"/>
      <c r="L349" s="308"/>
      <c r="M349" s="308"/>
      <c r="N349" s="308"/>
      <c r="O349" s="308"/>
      <c r="P349" s="308"/>
      <c r="Q349" s="308"/>
      <c r="R349" s="308"/>
      <c r="S349" s="308"/>
      <c r="T349" s="308"/>
      <c r="U349" s="34">
        <f t="shared" si="17"/>
        <v>0</v>
      </c>
      <c r="V349" s="34">
        <f t="shared" si="18"/>
        <v>0</v>
      </c>
      <c r="W349" s="5"/>
      <c r="X349" s="5"/>
      <c r="Y349" s="5"/>
    </row>
    <row r="350" spans="1:25">
      <c r="A350" s="27"/>
      <c r="B350" s="27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  <c r="R350" s="308"/>
      <c r="S350" s="308"/>
      <c r="T350" s="308"/>
      <c r="U350" s="34">
        <f t="shared" si="17"/>
        <v>0</v>
      </c>
      <c r="V350" s="34">
        <f t="shared" si="18"/>
        <v>0</v>
      </c>
      <c r="W350" s="5"/>
      <c r="X350" s="5"/>
      <c r="Y350" s="5"/>
    </row>
    <row r="351" spans="1:25">
      <c r="A351" s="27"/>
      <c r="B351" s="27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  <c r="R351" s="308"/>
      <c r="S351" s="308"/>
      <c r="T351" s="308"/>
      <c r="U351" s="34">
        <f t="shared" si="17"/>
        <v>0</v>
      </c>
      <c r="V351" s="34">
        <f t="shared" si="18"/>
        <v>0</v>
      </c>
      <c r="W351" s="5"/>
      <c r="X351" s="5"/>
      <c r="Y351" s="5"/>
    </row>
    <row r="352" spans="1:25">
      <c r="A352" s="27"/>
      <c r="B352" s="27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  <c r="R352" s="308"/>
      <c r="S352" s="308"/>
      <c r="T352" s="308"/>
      <c r="U352" s="34">
        <f t="shared" si="17"/>
        <v>0</v>
      </c>
      <c r="V352" s="34">
        <f t="shared" si="18"/>
        <v>0</v>
      </c>
      <c r="W352" s="5"/>
      <c r="X352" s="5"/>
      <c r="Y352" s="5"/>
    </row>
    <row r="353" spans="1:25">
      <c r="A353" s="27"/>
      <c r="B353" s="27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  <c r="R353" s="308"/>
      <c r="S353" s="308"/>
      <c r="T353" s="308"/>
      <c r="U353" s="34">
        <f t="shared" si="17"/>
        <v>0</v>
      </c>
      <c r="V353" s="34">
        <f t="shared" si="18"/>
        <v>0</v>
      </c>
      <c r="W353" s="5"/>
      <c r="X353" s="5"/>
      <c r="Y353" s="5"/>
    </row>
    <row r="354" spans="1:25">
      <c r="A354" s="27"/>
      <c r="B354" s="27"/>
      <c r="C354" s="308"/>
      <c r="D354" s="308"/>
      <c r="E354" s="308"/>
      <c r="F354" s="308"/>
      <c r="G354" s="308"/>
      <c r="H354" s="308"/>
      <c r="I354" s="308"/>
      <c r="J354" s="308"/>
      <c r="K354" s="308"/>
      <c r="L354" s="308"/>
      <c r="M354" s="308"/>
      <c r="N354" s="308"/>
      <c r="O354" s="308"/>
      <c r="P354" s="308"/>
      <c r="Q354" s="308"/>
      <c r="R354" s="308"/>
      <c r="S354" s="308"/>
      <c r="T354" s="308"/>
      <c r="U354" s="34">
        <f t="shared" si="17"/>
        <v>0</v>
      </c>
      <c r="V354" s="34">
        <f t="shared" si="18"/>
        <v>0</v>
      </c>
      <c r="W354" s="5"/>
      <c r="X354" s="5"/>
      <c r="Y354" s="5"/>
    </row>
    <row r="355" spans="1:25">
      <c r="A355" s="27"/>
      <c r="B355" s="27"/>
      <c r="C355" s="308"/>
      <c r="D355" s="308"/>
      <c r="E355" s="308"/>
      <c r="F355" s="308"/>
      <c r="G355" s="308"/>
      <c r="H355" s="308"/>
      <c r="I355" s="308"/>
      <c r="J355" s="308"/>
      <c r="K355" s="308"/>
      <c r="L355" s="308"/>
      <c r="M355" s="308"/>
      <c r="N355" s="308"/>
      <c r="O355" s="308"/>
      <c r="P355" s="308"/>
      <c r="Q355" s="308"/>
      <c r="R355" s="308"/>
      <c r="S355" s="308"/>
      <c r="T355" s="308"/>
      <c r="U355" s="34">
        <f t="shared" si="17"/>
        <v>0</v>
      </c>
      <c r="V355" s="34">
        <f t="shared" si="18"/>
        <v>0</v>
      </c>
      <c r="W355" s="5"/>
      <c r="X355" s="5"/>
      <c r="Y355" s="5"/>
    </row>
    <row r="356" spans="1:25">
      <c r="A356" s="27"/>
      <c r="B356" s="27"/>
      <c r="C356" s="308"/>
      <c r="D356" s="308"/>
      <c r="E356" s="308"/>
      <c r="F356" s="308"/>
      <c r="G356" s="308"/>
      <c r="H356" s="308"/>
      <c r="I356" s="308"/>
      <c r="J356" s="308"/>
      <c r="K356" s="308"/>
      <c r="L356" s="308"/>
      <c r="M356" s="308"/>
      <c r="N356" s="308"/>
      <c r="O356" s="308"/>
      <c r="P356" s="308"/>
      <c r="Q356" s="308"/>
      <c r="R356" s="308"/>
      <c r="S356" s="308"/>
      <c r="T356" s="308"/>
      <c r="U356" s="34">
        <f t="shared" si="17"/>
        <v>0</v>
      </c>
      <c r="V356" s="34">
        <f t="shared" si="18"/>
        <v>0</v>
      </c>
      <c r="W356" s="5"/>
      <c r="X356" s="5"/>
      <c r="Y356" s="5"/>
    </row>
    <row r="357" spans="1:25">
      <c r="A357" s="27"/>
      <c r="B357" s="27"/>
      <c r="C357" s="308"/>
      <c r="D357" s="308"/>
      <c r="E357" s="308"/>
      <c r="F357" s="308"/>
      <c r="G357" s="308"/>
      <c r="H357" s="308"/>
      <c r="I357" s="308"/>
      <c r="J357" s="308"/>
      <c r="K357" s="308"/>
      <c r="L357" s="308"/>
      <c r="M357" s="308"/>
      <c r="N357" s="308"/>
      <c r="O357" s="308"/>
      <c r="P357" s="308"/>
      <c r="Q357" s="308"/>
      <c r="R357" s="308"/>
      <c r="S357" s="308"/>
      <c r="T357" s="308"/>
      <c r="U357" s="34">
        <f t="shared" si="17"/>
        <v>0</v>
      </c>
      <c r="V357" s="34">
        <f t="shared" si="18"/>
        <v>0</v>
      </c>
      <c r="W357" s="5"/>
      <c r="X357" s="5"/>
      <c r="Y357" s="5"/>
    </row>
    <row r="358" spans="1:25">
      <c r="A358" s="27"/>
      <c r="B358" s="27"/>
      <c r="C358" s="308"/>
      <c r="D358" s="308"/>
      <c r="E358" s="308"/>
      <c r="F358" s="308"/>
      <c r="G358" s="308"/>
      <c r="H358" s="308"/>
      <c r="I358" s="308"/>
      <c r="J358" s="308"/>
      <c r="K358" s="308"/>
      <c r="L358" s="308"/>
      <c r="M358" s="308"/>
      <c r="N358" s="308"/>
      <c r="O358" s="308"/>
      <c r="P358" s="308"/>
      <c r="Q358" s="308"/>
      <c r="R358" s="308"/>
      <c r="S358" s="308"/>
      <c r="T358" s="308"/>
      <c r="U358" s="34">
        <f t="shared" si="17"/>
        <v>0</v>
      </c>
      <c r="V358" s="34">
        <f t="shared" si="18"/>
        <v>0</v>
      </c>
      <c r="W358" s="5"/>
      <c r="X358" s="5"/>
      <c r="Y358" s="5"/>
    </row>
    <row r="359" spans="1:25">
      <c r="A359" s="27"/>
      <c r="B359" s="27"/>
      <c r="C359" s="308"/>
      <c r="D359" s="308"/>
      <c r="E359" s="308"/>
      <c r="F359" s="308"/>
      <c r="G359" s="308"/>
      <c r="H359" s="308"/>
      <c r="I359" s="308"/>
      <c r="J359" s="308"/>
      <c r="K359" s="308"/>
      <c r="L359" s="308"/>
      <c r="M359" s="308"/>
      <c r="N359" s="308"/>
      <c r="O359" s="308"/>
      <c r="P359" s="308"/>
      <c r="Q359" s="308"/>
      <c r="R359" s="308"/>
      <c r="S359" s="308"/>
      <c r="T359" s="308"/>
      <c r="U359" s="34">
        <f t="shared" si="17"/>
        <v>0</v>
      </c>
      <c r="V359" s="34">
        <f t="shared" si="18"/>
        <v>0</v>
      </c>
      <c r="W359" s="5"/>
      <c r="X359" s="5"/>
      <c r="Y359" s="5"/>
    </row>
    <row r="360" spans="1:25">
      <c r="A360" s="27"/>
      <c r="B360" s="27"/>
      <c r="C360" s="308"/>
      <c r="D360" s="308"/>
      <c r="E360" s="308"/>
      <c r="F360" s="308"/>
      <c r="G360" s="308"/>
      <c r="H360" s="308"/>
      <c r="I360" s="308"/>
      <c r="J360" s="308"/>
      <c r="K360" s="308"/>
      <c r="L360" s="308"/>
      <c r="M360" s="308"/>
      <c r="N360" s="308"/>
      <c r="O360" s="308"/>
      <c r="P360" s="308"/>
      <c r="Q360" s="308"/>
      <c r="R360" s="308"/>
      <c r="S360" s="308"/>
      <c r="T360" s="308"/>
      <c r="U360" s="34">
        <f t="shared" si="17"/>
        <v>0</v>
      </c>
      <c r="V360" s="34">
        <f t="shared" si="18"/>
        <v>0</v>
      </c>
      <c r="W360" s="5"/>
      <c r="X360" s="5"/>
      <c r="Y360" s="5"/>
    </row>
    <row r="361" spans="1:25">
      <c r="A361" s="27"/>
      <c r="B361" s="27"/>
      <c r="C361" s="308"/>
      <c r="D361" s="308"/>
      <c r="E361" s="308"/>
      <c r="F361" s="308"/>
      <c r="G361" s="308"/>
      <c r="H361" s="308"/>
      <c r="I361" s="308"/>
      <c r="J361" s="308"/>
      <c r="K361" s="308"/>
      <c r="L361" s="308"/>
      <c r="M361" s="308"/>
      <c r="N361" s="308"/>
      <c r="O361" s="308"/>
      <c r="P361" s="308"/>
      <c r="Q361" s="308"/>
      <c r="R361" s="308"/>
      <c r="S361" s="308"/>
      <c r="T361" s="308"/>
      <c r="U361" s="34">
        <f t="shared" si="17"/>
        <v>0</v>
      </c>
      <c r="V361" s="34">
        <f t="shared" si="18"/>
        <v>0</v>
      </c>
      <c r="W361" s="5"/>
      <c r="X361" s="5"/>
      <c r="Y361" s="5"/>
    </row>
    <row r="362" spans="1:25">
      <c r="A362" s="27"/>
      <c r="B362" s="27"/>
      <c r="C362" s="308"/>
      <c r="D362" s="308"/>
      <c r="E362" s="308"/>
      <c r="F362" s="308"/>
      <c r="G362" s="308"/>
      <c r="H362" s="308"/>
      <c r="I362" s="308"/>
      <c r="J362" s="308"/>
      <c r="K362" s="308"/>
      <c r="L362" s="308"/>
      <c r="M362" s="308"/>
      <c r="N362" s="308"/>
      <c r="O362" s="308"/>
      <c r="P362" s="308"/>
      <c r="Q362" s="308"/>
      <c r="R362" s="308"/>
      <c r="S362" s="308"/>
      <c r="T362" s="308"/>
      <c r="U362" s="34">
        <f t="shared" si="17"/>
        <v>0</v>
      </c>
      <c r="V362" s="34">
        <f t="shared" si="18"/>
        <v>0</v>
      </c>
      <c r="W362" s="5"/>
      <c r="X362" s="5"/>
      <c r="Y362" s="5"/>
    </row>
    <row r="363" spans="1:25">
      <c r="A363" s="27"/>
      <c r="B363" s="27"/>
      <c r="C363" s="308"/>
      <c r="D363" s="308"/>
      <c r="E363" s="308"/>
      <c r="F363" s="308"/>
      <c r="G363" s="308"/>
      <c r="H363" s="308"/>
      <c r="I363" s="308"/>
      <c r="J363" s="308"/>
      <c r="K363" s="308"/>
      <c r="L363" s="308"/>
      <c r="M363" s="308"/>
      <c r="N363" s="308"/>
      <c r="O363" s="308"/>
      <c r="P363" s="308"/>
      <c r="Q363" s="308"/>
      <c r="R363" s="308"/>
      <c r="S363" s="308"/>
      <c r="T363" s="308"/>
      <c r="U363" s="34">
        <f t="shared" ref="U363:U426" si="19">SUM(F363:T363)-D363</f>
        <v>0</v>
      </c>
      <c r="V363" s="34">
        <f t="shared" si="18"/>
        <v>0</v>
      </c>
      <c r="W363" s="5"/>
      <c r="X363" s="5"/>
      <c r="Y363" s="5"/>
    </row>
    <row r="364" spans="1:25">
      <c r="A364" s="27"/>
      <c r="B364" s="27"/>
      <c r="C364" s="308"/>
      <c r="D364" s="308"/>
      <c r="E364" s="308"/>
      <c r="F364" s="308"/>
      <c r="G364" s="308"/>
      <c r="H364" s="308"/>
      <c r="I364" s="308"/>
      <c r="J364" s="308"/>
      <c r="K364" s="308"/>
      <c r="L364" s="308"/>
      <c r="M364" s="308"/>
      <c r="N364" s="308"/>
      <c r="O364" s="308"/>
      <c r="P364" s="308"/>
      <c r="Q364" s="308"/>
      <c r="R364" s="308"/>
      <c r="S364" s="308"/>
      <c r="T364" s="308"/>
      <c r="U364" s="34">
        <f t="shared" si="19"/>
        <v>0</v>
      </c>
      <c r="V364" s="34">
        <f t="shared" si="18"/>
        <v>0</v>
      </c>
      <c r="W364" s="5"/>
      <c r="X364" s="5"/>
      <c r="Y364" s="5"/>
    </row>
    <row r="365" spans="1:25">
      <c r="A365" s="27"/>
      <c r="B365" s="27"/>
      <c r="C365" s="308"/>
      <c r="D365" s="308"/>
      <c r="E365" s="308"/>
      <c r="F365" s="308"/>
      <c r="G365" s="308"/>
      <c r="H365" s="308"/>
      <c r="I365" s="308"/>
      <c r="J365" s="308"/>
      <c r="K365" s="308"/>
      <c r="L365" s="308"/>
      <c r="M365" s="308"/>
      <c r="N365" s="308"/>
      <c r="O365" s="308"/>
      <c r="P365" s="308"/>
      <c r="Q365" s="308"/>
      <c r="R365" s="308"/>
      <c r="S365" s="308"/>
      <c r="T365" s="308"/>
      <c r="U365" s="34">
        <f t="shared" si="19"/>
        <v>0</v>
      </c>
      <c r="V365" s="34">
        <f t="shared" si="18"/>
        <v>0</v>
      </c>
      <c r="W365" s="5"/>
      <c r="X365" s="5"/>
      <c r="Y365" s="5"/>
    </row>
    <row r="366" spans="1:25">
      <c r="A366" s="27"/>
      <c r="B366" s="27"/>
      <c r="C366" s="308"/>
      <c r="D366" s="308"/>
      <c r="E366" s="308"/>
      <c r="F366" s="308"/>
      <c r="G366" s="308"/>
      <c r="H366" s="308"/>
      <c r="I366" s="308"/>
      <c r="J366" s="308"/>
      <c r="K366" s="308"/>
      <c r="L366" s="308"/>
      <c r="M366" s="308"/>
      <c r="N366" s="308"/>
      <c r="O366" s="308"/>
      <c r="P366" s="308"/>
      <c r="Q366" s="308"/>
      <c r="R366" s="308"/>
      <c r="S366" s="308"/>
      <c r="T366" s="308"/>
      <c r="U366" s="34">
        <f t="shared" si="19"/>
        <v>0</v>
      </c>
      <c r="V366" s="34">
        <f t="shared" si="18"/>
        <v>0</v>
      </c>
      <c r="W366" s="5"/>
      <c r="X366" s="5"/>
      <c r="Y366" s="5"/>
    </row>
    <row r="367" spans="1:25">
      <c r="A367" s="27"/>
      <c r="B367" s="27"/>
      <c r="C367" s="308"/>
      <c r="D367" s="308"/>
      <c r="E367" s="308"/>
      <c r="F367" s="308"/>
      <c r="G367" s="308"/>
      <c r="H367" s="308"/>
      <c r="I367" s="308"/>
      <c r="J367" s="308"/>
      <c r="K367" s="308"/>
      <c r="L367" s="308"/>
      <c r="M367" s="308"/>
      <c r="N367" s="308"/>
      <c r="O367" s="308"/>
      <c r="P367" s="308"/>
      <c r="Q367" s="308"/>
      <c r="R367" s="308"/>
      <c r="S367" s="308"/>
      <c r="T367" s="308"/>
      <c r="U367" s="34">
        <f t="shared" si="19"/>
        <v>0</v>
      </c>
      <c r="V367" s="34">
        <f t="shared" si="18"/>
        <v>0</v>
      </c>
      <c r="W367" s="5"/>
      <c r="X367" s="5"/>
      <c r="Y367" s="5"/>
    </row>
    <row r="368" spans="1:25">
      <c r="A368" s="27"/>
      <c r="B368" s="27"/>
      <c r="C368" s="308"/>
      <c r="D368" s="308"/>
      <c r="E368" s="308"/>
      <c r="F368" s="308"/>
      <c r="G368" s="308"/>
      <c r="H368" s="308"/>
      <c r="I368" s="308"/>
      <c r="J368" s="308"/>
      <c r="K368" s="308"/>
      <c r="L368" s="308"/>
      <c r="M368" s="308"/>
      <c r="N368" s="308"/>
      <c r="O368" s="308"/>
      <c r="P368" s="308"/>
      <c r="Q368" s="308"/>
      <c r="R368" s="308"/>
      <c r="S368" s="308"/>
      <c r="T368" s="308"/>
      <c r="U368" s="34">
        <f t="shared" si="19"/>
        <v>0</v>
      </c>
      <c r="V368" s="34">
        <f t="shared" si="18"/>
        <v>0</v>
      </c>
      <c r="W368" s="5"/>
      <c r="X368" s="5"/>
      <c r="Y368" s="5"/>
    </row>
    <row r="369" spans="1:25">
      <c r="A369" s="27"/>
      <c r="B369" s="27"/>
      <c r="C369" s="308"/>
      <c r="D369" s="308"/>
      <c r="E369" s="308"/>
      <c r="F369" s="308"/>
      <c r="G369" s="308"/>
      <c r="H369" s="308"/>
      <c r="I369" s="308"/>
      <c r="J369" s="308"/>
      <c r="K369" s="308"/>
      <c r="L369" s="308"/>
      <c r="M369" s="308"/>
      <c r="N369" s="308"/>
      <c r="O369" s="308"/>
      <c r="P369" s="308"/>
      <c r="Q369" s="308"/>
      <c r="R369" s="308"/>
      <c r="S369" s="308"/>
      <c r="T369" s="308"/>
      <c r="U369" s="34">
        <f t="shared" si="19"/>
        <v>0</v>
      </c>
      <c r="V369" s="34">
        <f t="shared" ref="V369:V381" si="20">+C369*1.36</f>
        <v>0</v>
      </c>
      <c r="W369" s="5"/>
      <c r="X369" s="5"/>
      <c r="Y369" s="5"/>
    </row>
    <row r="370" spans="1:25">
      <c r="A370" s="27"/>
      <c r="B370" s="27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  <c r="R370" s="308"/>
      <c r="S370" s="308"/>
      <c r="T370" s="308"/>
      <c r="U370" s="34">
        <f t="shared" si="19"/>
        <v>0</v>
      </c>
      <c r="V370" s="34">
        <f t="shared" si="20"/>
        <v>0</v>
      </c>
      <c r="W370" s="5"/>
      <c r="X370" s="5"/>
      <c r="Y370" s="5"/>
    </row>
    <row r="371" spans="1:25">
      <c r="A371" s="27"/>
      <c r="B371" s="27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  <c r="R371" s="308"/>
      <c r="S371" s="308"/>
      <c r="T371" s="308"/>
      <c r="U371" s="34">
        <f t="shared" si="19"/>
        <v>0</v>
      </c>
      <c r="V371" s="34">
        <f t="shared" si="20"/>
        <v>0</v>
      </c>
      <c r="W371" s="5"/>
      <c r="X371" s="5"/>
      <c r="Y371" s="5"/>
    </row>
    <row r="372" spans="1:25">
      <c r="A372" s="27"/>
      <c r="B372" s="27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  <c r="R372" s="308"/>
      <c r="S372" s="308"/>
      <c r="T372" s="308"/>
      <c r="U372" s="34">
        <f t="shared" si="19"/>
        <v>0</v>
      </c>
      <c r="V372" s="34">
        <f t="shared" si="20"/>
        <v>0</v>
      </c>
      <c r="W372" s="5"/>
      <c r="X372" s="5"/>
      <c r="Y372" s="5"/>
    </row>
    <row r="373" spans="1:25">
      <c r="A373" s="27"/>
      <c r="B373" s="27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  <c r="R373" s="308"/>
      <c r="S373" s="308"/>
      <c r="T373" s="308"/>
      <c r="U373" s="34">
        <f t="shared" si="19"/>
        <v>0</v>
      </c>
      <c r="V373" s="34">
        <f t="shared" si="20"/>
        <v>0</v>
      </c>
      <c r="W373" s="5"/>
      <c r="X373" s="5"/>
      <c r="Y373" s="5"/>
    </row>
    <row r="374" spans="1:25">
      <c r="A374" s="27"/>
      <c r="B374" s="27"/>
      <c r="C374" s="308"/>
      <c r="D374" s="308"/>
      <c r="E374" s="308"/>
      <c r="F374" s="308"/>
      <c r="G374" s="308"/>
      <c r="H374" s="308"/>
      <c r="I374" s="308"/>
      <c r="J374" s="308"/>
      <c r="K374" s="308"/>
      <c r="L374" s="308"/>
      <c r="M374" s="308"/>
      <c r="N374" s="308"/>
      <c r="O374" s="308"/>
      <c r="P374" s="308"/>
      <c r="Q374" s="308"/>
      <c r="R374" s="308"/>
      <c r="S374" s="308"/>
      <c r="T374" s="308"/>
      <c r="U374" s="34">
        <f t="shared" si="19"/>
        <v>0</v>
      </c>
      <c r="V374" s="34">
        <f t="shared" si="20"/>
        <v>0</v>
      </c>
      <c r="W374" s="5"/>
      <c r="X374" s="5"/>
      <c r="Y374" s="5"/>
    </row>
    <row r="375" spans="1:25">
      <c r="A375" s="27"/>
      <c r="B375" s="27"/>
      <c r="C375" s="308"/>
      <c r="D375" s="308"/>
      <c r="E375" s="308"/>
      <c r="F375" s="308"/>
      <c r="G375" s="308"/>
      <c r="H375" s="308"/>
      <c r="I375" s="308"/>
      <c r="J375" s="308"/>
      <c r="K375" s="308"/>
      <c r="L375" s="308"/>
      <c r="M375" s="308"/>
      <c r="N375" s="308"/>
      <c r="O375" s="308"/>
      <c r="P375" s="308"/>
      <c r="Q375" s="308"/>
      <c r="R375" s="308"/>
      <c r="S375" s="308"/>
      <c r="T375" s="308"/>
      <c r="U375" s="34">
        <f t="shared" si="19"/>
        <v>0</v>
      </c>
      <c r="V375" s="34">
        <f t="shared" si="20"/>
        <v>0</v>
      </c>
      <c r="W375" s="5"/>
      <c r="X375" s="5"/>
      <c r="Y375" s="5"/>
    </row>
    <row r="376" spans="1:25">
      <c r="A376" s="27"/>
      <c r="B376" s="27"/>
      <c r="C376" s="308"/>
      <c r="D376" s="308"/>
      <c r="E376" s="308"/>
      <c r="F376" s="308"/>
      <c r="G376" s="308"/>
      <c r="H376" s="308"/>
      <c r="I376" s="308"/>
      <c r="J376" s="308"/>
      <c r="K376" s="308"/>
      <c r="L376" s="308"/>
      <c r="M376" s="308"/>
      <c r="N376" s="308"/>
      <c r="O376" s="308"/>
      <c r="P376" s="308"/>
      <c r="Q376" s="308"/>
      <c r="R376" s="308"/>
      <c r="S376" s="308"/>
      <c r="T376" s="308"/>
      <c r="U376" s="34">
        <f t="shared" si="19"/>
        <v>0</v>
      </c>
      <c r="V376" s="34">
        <f t="shared" si="20"/>
        <v>0</v>
      </c>
      <c r="W376" s="5"/>
      <c r="X376" s="5"/>
      <c r="Y376" s="5"/>
    </row>
    <row r="377" spans="1:25">
      <c r="A377" s="27"/>
      <c r="B377" s="27"/>
      <c r="C377" s="308"/>
      <c r="D377" s="308"/>
      <c r="E377" s="308"/>
      <c r="F377" s="308"/>
      <c r="G377" s="308"/>
      <c r="H377" s="308"/>
      <c r="I377" s="308"/>
      <c r="J377" s="308"/>
      <c r="K377" s="308"/>
      <c r="L377" s="308"/>
      <c r="M377" s="308"/>
      <c r="N377" s="308"/>
      <c r="O377" s="308"/>
      <c r="P377" s="308"/>
      <c r="Q377" s="308"/>
      <c r="R377" s="308"/>
      <c r="S377" s="308"/>
      <c r="T377" s="308"/>
      <c r="U377" s="34">
        <f t="shared" si="19"/>
        <v>0</v>
      </c>
      <c r="V377" s="34">
        <f t="shared" si="20"/>
        <v>0</v>
      </c>
      <c r="W377" s="5"/>
      <c r="X377" s="5"/>
      <c r="Y377" s="5"/>
    </row>
    <row r="378" spans="1:25">
      <c r="A378" s="27"/>
      <c r="B378" s="27"/>
      <c r="C378" s="308"/>
      <c r="D378" s="308"/>
      <c r="E378" s="308"/>
      <c r="F378" s="308"/>
      <c r="G378" s="308"/>
      <c r="H378" s="308"/>
      <c r="I378" s="308"/>
      <c r="J378" s="308"/>
      <c r="K378" s="308"/>
      <c r="L378" s="308"/>
      <c r="M378" s="308"/>
      <c r="N378" s="308"/>
      <c r="O378" s="308"/>
      <c r="P378" s="308"/>
      <c r="Q378" s="308"/>
      <c r="R378" s="308"/>
      <c r="S378" s="308"/>
      <c r="T378" s="308"/>
      <c r="U378" s="34">
        <f t="shared" si="19"/>
        <v>0</v>
      </c>
      <c r="V378" s="34">
        <f t="shared" si="20"/>
        <v>0</v>
      </c>
      <c r="W378" s="5"/>
      <c r="X378" s="5"/>
      <c r="Y378" s="5"/>
    </row>
    <row r="379" spans="1:25">
      <c r="A379" s="27"/>
      <c r="B379" s="27"/>
      <c r="C379" s="308"/>
      <c r="D379" s="308"/>
      <c r="E379" s="308"/>
      <c r="F379" s="308"/>
      <c r="G379" s="308"/>
      <c r="H379" s="308"/>
      <c r="I379" s="308"/>
      <c r="J379" s="308"/>
      <c r="K379" s="308"/>
      <c r="L379" s="308"/>
      <c r="M379" s="308"/>
      <c r="N379" s="308"/>
      <c r="O379" s="308"/>
      <c r="P379" s="308"/>
      <c r="Q379" s="308"/>
      <c r="R379" s="308"/>
      <c r="S379" s="308"/>
      <c r="T379" s="308"/>
      <c r="U379" s="34">
        <f t="shared" si="19"/>
        <v>0</v>
      </c>
      <c r="V379" s="34">
        <f t="shared" si="20"/>
        <v>0</v>
      </c>
      <c r="W379" s="5"/>
      <c r="X379" s="5"/>
      <c r="Y379" s="5"/>
    </row>
    <row r="380" spans="1:25">
      <c r="A380" s="27"/>
      <c r="B380" s="27"/>
      <c r="C380" s="308"/>
      <c r="D380" s="308"/>
      <c r="E380" s="308"/>
      <c r="F380" s="308"/>
      <c r="G380" s="308"/>
      <c r="H380" s="308"/>
      <c r="I380" s="308"/>
      <c r="J380" s="308"/>
      <c r="K380" s="308"/>
      <c r="L380" s="308"/>
      <c r="M380" s="308"/>
      <c r="N380" s="308"/>
      <c r="O380" s="308"/>
      <c r="P380" s="308"/>
      <c r="Q380" s="308"/>
      <c r="R380" s="308"/>
      <c r="S380" s="308"/>
      <c r="T380" s="308"/>
      <c r="U380" s="34">
        <f t="shared" si="19"/>
        <v>0</v>
      </c>
      <c r="V380" s="34">
        <f t="shared" si="20"/>
        <v>0</v>
      </c>
      <c r="W380" s="5"/>
      <c r="X380" s="5"/>
      <c r="Y380" s="5"/>
    </row>
    <row r="381" spans="1:25">
      <c r="A381" s="27"/>
      <c r="B381" s="27"/>
      <c r="C381" s="308"/>
      <c r="D381" s="308"/>
      <c r="E381" s="308"/>
      <c r="F381" s="308"/>
      <c r="G381" s="308"/>
      <c r="H381" s="308"/>
      <c r="I381" s="308"/>
      <c r="J381" s="308"/>
      <c r="K381" s="308"/>
      <c r="L381" s="308"/>
      <c r="M381" s="308"/>
      <c r="N381" s="308"/>
      <c r="O381" s="308"/>
      <c r="P381" s="308"/>
      <c r="Q381" s="308"/>
      <c r="R381" s="308"/>
      <c r="S381" s="308"/>
      <c r="T381" s="308"/>
      <c r="U381" s="34">
        <f t="shared" si="19"/>
        <v>0</v>
      </c>
      <c r="V381" s="34">
        <f t="shared" si="20"/>
        <v>0</v>
      </c>
      <c r="W381" s="5"/>
      <c r="X381" s="5"/>
      <c r="Y381" s="5"/>
    </row>
    <row r="382" spans="1:25">
      <c r="A382" s="27"/>
      <c r="B382" s="27"/>
      <c r="C382" s="308"/>
      <c r="D382" s="308"/>
      <c r="E382" s="308"/>
      <c r="F382" s="308"/>
      <c r="G382" s="308"/>
      <c r="H382" s="308"/>
      <c r="I382" s="308"/>
      <c r="J382" s="308"/>
      <c r="K382" s="308"/>
      <c r="L382" s="308"/>
      <c r="M382" s="308"/>
      <c r="N382" s="308"/>
      <c r="O382" s="308"/>
      <c r="P382" s="308"/>
      <c r="Q382" s="308"/>
      <c r="R382" s="308"/>
      <c r="S382" s="308"/>
      <c r="T382" s="308"/>
      <c r="U382" s="34">
        <f t="shared" si="19"/>
        <v>0</v>
      </c>
      <c r="V382" s="34"/>
      <c r="W382" s="5"/>
      <c r="X382" s="5"/>
      <c r="Y382" s="5"/>
    </row>
    <row r="383" spans="1:25">
      <c r="A383" s="27"/>
      <c r="B383" s="27"/>
      <c r="C383" s="308"/>
      <c r="D383" s="308"/>
      <c r="E383" s="308"/>
      <c r="F383" s="308"/>
      <c r="G383" s="308"/>
      <c r="H383" s="308"/>
      <c r="I383" s="308"/>
      <c r="J383" s="308"/>
      <c r="K383" s="308"/>
      <c r="L383" s="308"/>
      <c r="M383" s="308"/>
      <c r="N383" s="308"/>
      <c r="O383" s="308"/>
      <c r="P383" s="308"/>
      <c r="Q383" s="308"/>
      <c r="R383" s="308"/>
      <c r="S383" s="308"/>
      <c r="T383" s="308"/>
      <c r="U383" s="34">
        <f t="shared" si="19"/>
        <v>0</v>
      </c>
      <c r="V383" s="34"/>
      <c r="W383" s="5"/>
      <c r="X383" s="5"/>
      <c r="Y383" s="5"/>
    </row>
    <row r="384" spans="1:25">
      <c r="A384" s="27"/>
      <c r="B384" s="27"/>
      <c r="C384" s="308"/>
      <c r="D384" s="308"/>
      <c r="E384" s="308"/>
      <c r="F384" s="308"/>
      <c r="G384" s="308"/>
      <c r="H384" s="308"/>
      <c r="I384" s="308"/>
      <c r="J384" s="308"/>
      <c r="K384" s="308"/>
      <c r="L384" s="308"/>
      <c r="M384" s="308"/>
      <c r="N384" s="308"/>
      <c r="O384" s="308"/>
      <c r="P384" s="308"/>
      <c r="Q384" s="308"/>
      <c r="R384" s="308"/>
      <c r="S384" s="308"/>
      <c r="T384" s="308"/>
      <c r="U384" s="34">
        <f t="shared" si="19"/>
        <v>0</v>
      </c>
      <c r="V384" s="34"/>
      <c r="W384" s="5"/>
      <c r="X384" s="5"/>
      <c r="Y384" s="5"/>
    </row>
    <row r="385" spans="1:25">
      <c r="A385" s="27"/>
      <c r="B385" s="27"/>
      <c r="C385" s="308"/>
      <c r="D385" s="308"/>
      <c r="E385" s="308"/>
      <c r="F385" s="308"/>
      <c r="G385" s="308"/>
      <c r="H385" s="308"/>
      <c r="I385" s="308"/>
      <c r="J385" s="308"/>
      <c r="K385" s="308"/>
      <c r="L385" s="308"/>
      <c r="M385" s="308"/>
      <c r="N385" s="308"/>
      <c r="O385" s="308"/>
      <c r="P385" s="308"/>
      <c r="Q385" s="308"/>
      <c r="R385" s="308"/>
      <c r="S385" s="308"/>
      <c r="T385" s="308"/>
      <c r="U385" s="34">
        <f t="shared" si="19"/>
        <v>0</v>
      </c>
      <c r="V385" s="34"/>
      <c r="W385" s="5"/>
      <c r="X385" s="5"/>
      <c r="Y385" s="5"/>
    </row>
    <row r="386" spans="1:25">
      <c r="A386" s="27"/>
      <c r="B386" s="27"/>
      <c r="C386" s="308"/>
      <c r="D386" s="308"/>
      <c r="E386" s="308"/>
      <c r="F386" s="308"/>
      <c r="G386" s="308"/>
      <c r="H386" s="308"/>
      <c r="I386" s="308"/>
      <c r="J386" s="308"/>
      <c r="K386" s="308"/>
      <c r="L386" s="308"/>
      <c r="M386" s="308"/>
      <c r="N386" s="308"/>
      <c r="O386" s="308"/>
      <c r="P386" s="308"/>
      <c r="Q386" s="308"/>
      <c r="R386" s="308"/>
      <c r="S386" s="308"/>
      <c r="T386" s="308"/>
      <c r="U386" s="34">
        <f t="shared" si="19"/>
        <v>0</v>
      </c>
      <c r="V386" s="34"/>
      <c r="W386" s="5"/>
      <c r="X386" s="5"/>
      <c r="Y386" s="5"/>
    </row>
    <row r="387" spans="1:25">
      <c r="A387" s="27"/>
      <c r="B387" s="27"/>
      <c r="C387" s="308"/>
      <c r="D387" s="308"/>
      <c r="E387" s="308"/>
      <c r="F387" s="308"/>
      <c r="G387" s="308"/>
      <c r="H387" s="308"/>
      <c r="I387" s="308"/>
      <c r="J387" s="308"/>
      <c r="K387" s="308"/>
      <c r="L387" s="308"/>
      <c r="M387" s="308"/>
      <c r="N387" s="308"/>
      <c r="O387" s="308"/>
      <c r="P387" s="308"/>
      <c r="Q387" s="308"/>
      <c r="R387" s="308"/>
      <c r="S387" s="308"/>
      <c r="T387" s="308"/>
      <c r="U387" s="34">
        <f t="shared" si="19"/>
        <v>0</v>
      </c>
      <c r="V387" s="34"/>
      <c r="W387" s="5"/>
      <c r="X387" s="5"/>
      <c r="Y387" s="5"/>
    </row>
    <row r="388" spans="1:25">
      <c r="A388" s="27"/>
      <c r="B388" s="27"/>
      <c r="C388" s="308"/>
      <c r="D388" s="308"/>
      <c r="E388" s="308"/>
      <c r="F388" s="308"/>
      <c r="G388" s="308"/>
      <c r="H388" s="308"/>
      <c r="I388" s="308"/>
      <c r="J388" s="308"/>
      <c r="K388" s="308"/>
      <c r="L388" s="308"/>
      <c r="M388" s="308"/>
      <c r="N388" s="308"/>
      <c r="O388" s="308"/>
      <c r="P388" s="308"/>
      <c r="Q388" s="308"/>
      <c r="R388" s="308"/>
      <c r="S388" s="308"/>
      <c r="T388" s="308"/>
      <c r="U388" s="34">
        <f t="shared" si="19"/>
        <v>0</v>
      </c>
      <c r="V388" s="34"/>
      <c r="W388" s="5"/>
      <c r="X388" s="5"/>
      <c r="Y388" s="5"/>
    </row>
    <row r="389" spans="1:25">
      <c r="A389" s="27"/>
      <c r="B389" s="27"/>
      <c r="C389" s="308"/>
      <c r="D389" s="308"/>
      <c r="E389" s="308"/>
      <c r="F389" s="308"/>
      <c r="G389" s="308"/>
      <c r="H389" s="308"/>
      <c r="I389" s="308"/>
      <c r="J389" s="308"/>
      <c r="K389" s="308"/>
      <c r="L389" s="308"/>
      <c r="M389" s="308"/>
      <c r="N389" s="308"/>
      <c r="O389" s="308"/>
      <c r="P389" s="308"/>
      <c r="Q389" s="308"/>
      <c r="R389" s="308"/>
      <c r="S389" s="308"/>
      <c r="T389" s="308"/>
      <c r="U389" s="34">
        <f t="shared" si="19"/>
        <v>0</v>
      </c>
      <c r="V389" s="34"/>
      <c r="W389" s="5"/>
      <c r="X389" s="5"/>
      <c r="Y389" s="5"/>
    </row>
    <row r="390" spans="1:25">
      <c r="A390" s="27"/>
      <c r="B390" s="27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  <c r="R390" s="308"/>
      <c r="S390" s="308"/>
      <c r="T390" s="308"/>
      <c r="U390" s="34">
        <f t="shared" si="19"/>
        <v>0</v>
      </c>
      <c r="V390" s="34"/>
      <c r="W390" s="5"/>
      <c r="X390" s="5"/>
      <c r="Y390" s="5"/>
    </row>
    <row r="391" spans="1:25">
      <c r="A391" s="27"/>
      <c r="B391" s="27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  <c r="R391" s="308"/>
      <c r="S391" s="308"/>
      <c r="T391" s="308"/>
      <c r="U391" s="34">
        <f t="shared" si="19"/>
        <v>0</v>
      </c>
      <c r="V391" s="34"/>
      <c r="W391" s="5"/>
      <c r="X391" s="5"/>
      <c r="Y391" s="5"/>
    </row>
    <row r="392" spans="1:25">
      <c r="A392" s="27"/>
      <c r="B392" s="27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  <c r="R392" s="308"/>
      <c r="S392" s="308"/>
      <c r="T392" s="308"/>
      <c r="U392" s="34">
        <f t="shared" si="19"/>
        <v>0</v>
      </c>
      <c r="V392" s="34"/>
      <c r="W392" s="5"/>
      <c r="X392" s="5"/>
      <c r="Y392" s="5"/>
    </row>
    <row r="393" spans="1:25">
      <c r="A393" s="27"/>
      <c r="B393" s="27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  <c r="R393" s="308"/>
      <c r="S393" s="308"/>
      <c r="T393" s="308"/>
      <c r="U393" s="34">
        <f t="shared" si="19"/>
        <v>0</v>
      </c>
      <c r="V393" s="34"/>
      <c r="W393" s="5"/>
      <c r="X393" s="5"/>
      <c r="Y393" s="5"/>
    </row>
    <row r="394" spans="1:25">
      <c r="A394" s="27"/>
      <c r="B394" s="27"/>
      <c r="C394" s="27"/>
      <c r="D394" s="34"/>
      <c r="E394" s="27"/>
      <c r="F394" s="34"/>
      <c r="G394" s="27"/>
      <c r="H394" s="27"/>
      <c r="I394" s="34"/>
      <c r="J394" s="34"/>
      <c r="K394" s="27"/>
      <c r="L394" s="27"/>
      <c r="M394" s="27"/>
      <c r="N394" s="34"/>
      <c r="O394" s="34"/>
      <c r="P394" s="34"/>
      <c r="Q394" s="34"/>
      <c r="R394" s="34"/>
      <c r="S394" s="34"/>
      <c r="T394" s="34"/>
      <c r="U394" s="34">
        <f t="shared" si="19"/>
        <v>0</v>
      </c>
      <c r="V394" s="34"/>
      <c r="W394" s="5"/>
      <c r="X394" s="5"/>
      <c r="Y394" s="5"/>
    </row>
    <row r="395" spans="1:25">
      <c r="A395" s="27"/>
      <c r="B395" s="27"/>
      <c r="C395" s="27"/>
      <c r="D395" s="34"/>
      <c r="E395" s="27"/>
      <c r="F395" s="34"/>
      <c r="G395" s="27"/>
      <c r="H395" s="27"/>
      <c r="I395" s="34"/>
      <c r="J395" s="34"/>
      <c r="K395" s="27"/>
      <c r="L395" s="27"/>
      <c r="M395" s="27"/>
      <c r="N395" s="34"/>
      <c r="O395" s="34"/>
      <c r="P395" s="34"/>
      <c r="Q395" s="34"/>
      <c r="R395" s="34"/>
      <c r="S395" s="34"/>
      <c r="T395" s="34"/>
      <c r="U395" s="34">
        <f t="shared" si="19"/>
        <v>0</v>
      </c>
      <c r="V395" s="34"/>
      <c r="W395" s="5"/>
      <c r="X395" s="5"/>
      <c r="Y395" s="5"/>
    </row>
    <row r="396" spans="1:25">
      <c r="A396" s="27"/>
      <c r="B396" s="27"/>
      <c r="C396" s="27"/>
      <c r="D396" s="34"/>
      <c r="E396" s="27"/>
      <c r="F396" s="34"/>
      <c r="G396" s="27"/>
      <c r="H396" s="27"/>
      <c r="I396" s="34"/>
      <c r="J396" s="34"/>
      <c r="K396" s="27"/>
      <c r="L396" s="27"/>
      <c r="M396" s="27"/>
      <c r="N396" s="34"/>
      <c r="O396" s="34"/>
      <c r="P396" s="34"/>
      <c r="Q396" s="34"/>
      <c r="R396" s="34"/>
      <c r="S396" s="34"/>
      <c r="T396" s="34"/>
      <c r="U396" s="34">
        <f t="shared" si="19"/>
        <v>0</v>
      </c>
      <c r="V396" s="34"/>
      <c r="W396" s="5"/>
      <c r="X396" s="5"/>
      <c r="Y396" s="5"/>
    </row>
    <row r="397" spans="1:25">
      <c r="A397" s="27"/>
      <c r="B397" s="27"/>
      <c r="C397" s="27"/>
      <c r="D397" s="34"/>
      <c r="E397" s="27"/>
      <c r="F397" s="34"/>
      <c r="G397" s="27"/>
      <c r="H397" s="27"/>
      <c r="I397" s="34"/>
      <c r="J397" s="34"/>
      <c r="K397" s="27"/>
      <c r="L397" s="27"/>
      <c r="M397" s="27"/>
      <c r="N397" s="34"/>
      <c r="O397" s="34"/>
      <c r="P397" s="34"/>
      <c r="Q397" s="34"/>
      <c r="R397" s="34"/>
      <c r="S397" s="34"/>
      <c r="T397" s="34"/>
      <c r="U397" s="34">
        <f t="shared" si="19"/>
        <v>0</v>
      </c>
      <c r="V397" s="34"/>
      <c r="W397" s="5"/>
      <c r="X397" s="5"/>
      <c r="Y397" s="5"/>
    </row>
    <row r="398" spans="1:25">
      <c r="A398" s="27"/>
      <c r="B398" s="27"/>
      <c r="C398" s="27"/>
      <c r="D398" s="34"/>
      <c r="E398" s="27"/>
      <c r="F398" s="34"/>
      <c r="G398" s="27"/>
      <c r="H398" s="27"/>
      <c r="I398" s="34"/>
      <c r="J398" s="34"/>
      <c r="K398" s="27"/>
      <c r="L398" s="27"/>
      <c r="M398" s="27"/>
      <c r="N398" s="34"/>
      <c r="O398" s="34"/>
      <c r="P398" s="34"/>
      <c r="Q398" s="34"/>
      <c r="R398" s="34"/>
      <c r="S398" s="34"/>
      <c r="T398" s="34"/>
      <c r="U398" s="34">
        <f t="shared" si="19"/>
        <v>0</v>
      </c>
      <c r="V398" s="34"/>
      <c r="W398" s="5"/>
      <c r="X398" s="5"/>
      <c r="Y398" s="5"/>
    </row>
    <row r="399" spans="1:25">
      <c r="A399" s="27"/>
      <c r="B399" s="27"/>
      <c r="C399" s="27"/>
      <c r="D399" s="34"/>
      <c r="E399" s="27"/>
      <c r="F399" s="34"/>
      <c r="G399" s="27"/>
      <c r="H399" s="27"/>
      <c r="I399" s="34"/>
      <c r="J399" s="34"/>
      <c r="K399" s="27"/>
      <c r="L399" s="27"/>
      <c r="M399" s="27"/>
      <c r="N399" s="34"/>
      <c r="O399" s="34"/>
      <c r="P399" s="34"/>
      <c r="Q399" s="34"/>
      <c r="R399" s="34"/>
      <c r="S399" s="34"/>
      <c r="T399" s="34"/>
      <c r="U399" s="34">
        <f t="shared" si="19"/>
        <v>0</v>
      </c>
      <c r="V399" s="34"/>
      <c r="W399" s="5"/>
      <c r="X399" s="5"/>
      <c r="Y399" s="5"/>
    </row>
    <row r="400" spans="1:25">
      <c r="A400" s="27"/>
      <c r="B400" s="27"/>
      <c r="C400" s="27"/>
      <c r="D400" s="34"/>
      <c r="E400" s="27"/>
      <c r="F400" s="34"/>
      <c r="G400" s="27"/>
      <c r="H400" s="27"/>
      <c r="I400" s="34"/>
      <c r="J400" s="34"/>
      <c r="K400" s="27"/>
      <c r="L400" s="27"/>
      <c r="M400" s="27"/>
      <c r="N400" s="34"/>
      <c r="O400" s="34"/>
      <c r="P400" s="34"/>
      <c r="Q400" s="34"/>
      <c r="R400" s="34"/>
      <c r="S400" s="34"/>
      <c r="T400" s="34"/>
      <c r="U400" s="34">
        <f t="shared" si="19"/>
        <v>0</v>
      </c>
      <c r="V400" s="34"/>
      <c r="W400" s="5"/>
      <c r="X400" s="5"/>
      <c r="Y400" s="5"/>
    </row>
    <row r="401" spans="1:25">
      <c r="A401" s="27"/>
      <c r="B401" s="27"/>
      <c r="C401" s="27"/>
      <c r="D401" s="34"/>
      <c r="E401" s="27"/>
      <c r="F401" s="34"/>
      <c r="G401" s="27"/>
      <c r="H401" s="27"/>
      <c r="I401" s="34"/>
      <c r="J401" s="34"/>
      <c r="K401" s="27"/>
      <c r="L401" s="27"/>
      <c r="M401" s="27"/>
      <c r="N401" s="34"/>
      <c r="O401" s="34"/>
      <c r="P401" s="34"/>
      <c r="Q401" s="34"/>
      <c r="R401" s="34"/>
      <c r="S401" s="34"/>
      <c r="T401" s="34"/>
      <c r="U401" s="34">
        <f t="shared" si="19"/>
        <v>0</v>
      </c>
      <c r="V401" s="34"/>
      <c r="W401" s="5"/>
      <c r="X401" s="5"/>
      <c r="Y401" s="5"/>
    </row>
    <row r="402" spans="1:25">
      <c r="A402" s="27"/>
      <c r="B402" s="27"/>
      <c r="C402" s="27"/>
      <c r="D402" s="34"/>
      <c r="E402" s="27"/>
      <c r="F402" s="34"/>
      <c r="G402" s="27"/>
      <c r="H402" s="27"/>
      <c r="I402" s="34"/>
      <c r="J402" s="34"/>
      <c r="K402" s="27"/>
      <c r="L402" s="27"/>
      <c r="M402" s="27"/>
      <c r="N402" s="34"/>
      <c r="O402" s="34"/>
      <c r="P402" s="34"/>
      <c r="Q402" s="34"/>
      <c r="R402" s="34"/>
      <c r="S402" s="34"/>
      <c r="T402" s="34"/>
      <c r="U402" s="34">
        <f t="shared" si="19"/>
        <v>0</v>
      </c>
      <c r="V402" s="34"/>
      <c r="W402" s="5"/>
      <c r="X402" s="5"/>
      <c r="Y402" s="5"/>
    </row>
    <row r="403" spans="1:25">
      <c r="A403" s="27"/>
      <c r="B403" s="27"/>
      <c r="C403" s="27"/>
      <c r="D403" s="34"/>
      <c r="E403" s="27"/>
      <c r="F403" s="34"/>
      <c r="G403" s="27"/>
      <c r="H403" s="27"/>
      <c r="I403" s="34"/>
      <c r="J403" s="34"/>
      <c r="K403" s="27"/>
      <c r="L403" s="27"/>
      <c r="M403" s="27"/>
      <c r="N403" s="34"/>
      <c r="O403" s="34"/>
      <c r="P403" s="34"/>
      <c r="Q403" s="34"/>
      <c r="R403" s="34"/>
      <c r="S403" s="34"/>
      <c r="T403" s="34"/>
      <c r="U403" s="34">
        <f t="shared" si="19"/>
        <v>0</v>
      </c>
      <c r="V403" s="34"/>
      <c r="W403" s="5"/>
      <c r="X403" s="5"/>
      <c r="Y403" s="5"/>
    </row>
    <row r="404" spans="1:25">
      <c r="A404" s="27"/>
      <c r="B404" s="27"/>
      <c r="C404" s="27"/>
      <c r="D404" s="34"/>
      <c r="E404" s="27"/>
      <c r="F404" s="34"/>
      <c r="G404" s="27"/>
      <c r="H404" s="27"/>
      <c r="I404" s="34"/>
      <c r="J404" s="34"/>
      <c r="K404" s="27"/>
      <c r="L404" s="27"/>
      <c r="M404" s="27"/>
      <c r="N404" s="34"/>
      <c r="O404" s="34"/>
      <c r="P404" s="34"/>
      <c r="Q404" s="34"/>
      <c r="R404" s="34"/>
      <c r="S404" s="34"/>
      <c r="T404" s="34"/>
      <c r="U404" s="34">
        <f t="shared" si="19"/>
        <v>0</v>
      </c>
      <c r="V404" s="34"/>
      <c r="W404" s="5"/>
      <c r="X404" s="5"/>
      <c r="Y404" s="5"/>
    </row>
    <row r="405" spans="1:25">
      <c r="A405" s="27"/>
      <c r="B405" s="27"/>
      <c r="C405" s="27"/>
      <c r="D405" s="34"/>
      <c r="E405" s="27"/>
      <c r="F405" s="34"/>
      <c r="G405" s="27"/>
      <c r="H405" s="27"/>
      <c r="I405" s="34"/>
      <c r="J405" s="34"/>
      <c r="K405" s="27"/>
      <c r="L405" s="27"/>
      <c r="M405" s="27"/>
      <c r="N405" s="34"/>
      <c r="O405" s="34"/>
      <c r="P405" s="34"/>
      <c r="Q405" s="34"/>
      <c r="R405" s="34"/>
      <c r="S405" s="34"/>
      <c r="T405" s="34"/>
      <c r="U405" s="34">
        <f t="shared" si="19"/>
        <v>0</v>
      </c>
      <c r="V405" s="34"/>
      <c r="W405" s="5"/>
      <c r="X405" s="5"/>
      <c r="Y405" s="5"/>
    </row>
    <row r="406" spans="1:25">
      <c r="A406" s="27"/>
      <c r="B406" s="27"/>
      <c r="C406" s="27"/>
      <c r="D406" s="34"/>
      <c r="E406" s="27"/>
      <c r="F406" s="34"/>
      <c r="G406" s="27"/>
      <c r="H406" s="27"/>
      <c r="I406" s="34"/>
      <c r="J406" s="34"/>
      <c r="K406" s="27"/>
      <c r="L406" s="27"/>
      <c r="M406" s="27"/>
      <c r="N406" s="34"/>
      <c r="O406" s="34"/>
      <c r="P406" s="34"/>
      <c r="Q406" s="34"/>
      <c r="R406" s="34"/>
      <c r="S406" s="34"/>
      <c r="T406" s="34"/>
      <c r="U406" s="34">
        <f t="shared" si="19"/>
        <v>0</v>
      </c>
      <c r="V406" s="34"/>
      <c r="W406" s="5"/>
      <c r="X406" s="5"/>
      <c r="Y406" s="5"/>
    </row>
    <row r="407" spans="1:25">
      <c r="A407" s="27"/>
      <c r="B407" s="27"/>
      <c r="C407" s="27"/>
      <c r="D407" s="34"/>
      <c r="E407" s="27"/>
      <c r="F407" s="34"/>
      <c r="G407" s="27"/>
      <c r="H407" s="27"/>
      <c r="I407" s="34"/>
      <c r="J407" s="34"/>
      <c r="K407" s="27"/>
      <c r="L407" s="27"/>
      <c r="M407" s="27"/>
      <c r="N407" s="34"/>
      <c r="O407" s="34"/>
      <c r="P407" s="34"/>
      <c r="Q407" s="34"/>
      <c r="R407" s="34"/>
      <c r="S407" s="34"/>
      <c r="T407" s="34"/>
      <c r="U407" s="34">
        <f t="shared" si="19"/>
        <v>0</v>
      </c>
      <c r="V407" s="34"/>
      <c r="W407" s="5"/>
      <c r="X407" s="5"/>
      <c r="Y407" s="5"/>
    </row>
    <row r="408" spans="1:25">
      <c r="A408" s="27"/>
      <c r="B408" s="27"/>
      <c r="C408" s="27"/>
      <c r="D408" s="34"/>
      <c r="E408" s="27"/>
      <c r="F408" s="34"/>
      <c r="G408" s="27"/>
      <c r="H408" s="27"/>
      <c r="I408" s="34"/>
      <c r="J408" s="34"/>
      <c r="K408" s="27"/>
      <c r="L408" s="27"/>
      <c r="M408" s="27"/>
      <c r="N408" s="34"/>
      <c r="O408" s="34"/>
      <c r="P408" s="34"/>
      <c r="Q408" s="34"/>
      <c r="R408" s="34"/>
      <c r="S408" s="34"/>
      <c r="T408" s="34"/>
      <c r="U408" s="34">
        <f t="shared" si="19"/>
        <v>0</v>
      </c>
      <c r="V408" s="34"/>
      <c r="W408" s="5"/>
      <c r="X408" s="5"/>
      <c r="Y408" s="5"/>
    </row>
    <row r="409" spans="1:25">
      <c r="A409" s="27"/>
      <c r="B409" s="27"/>
      <c r="C409" s="27"/>
      <c r="D409" s="34"/>
      <c r="E409" s="27"/>
      <c r="F409" s="34"/>
      <c r="G409" s="27"/>
      <c r="H409" s="27"/>
      <c r="I409" s="34"/>
      <c r="J409" s="34"/>
      <c r="K409" s="27"/>
      <c r="L409" s="27"/>
      <c r="M409" s="27"/>
      <c r="N409" s="34"/>
      <c r="O409" s="34"/>
      <c r="P409" s="34"/>
      <c r="Q409" s="34"/>
      <c r="R409" s="34"/>
      <c r="S409" s="34"/>
      <c r="T409" s="34"/>
      <c r="U409" s="34">
        <f t="shared" si="19"/>
        <v>0</v>
      </c>
      <c r="V409" s="34"/>
      <c r="W409" s="5"/>
      <c r="X409" s="5"/>
      <c r="Y409" s="5"/>
    </row>
    <row r="410" spans="1:25">
      <c r="A410" s="27"/>
      <c r="B410" s="27"/>
      <c r="C410" s="27"/>
      <c r="D410" s="34"/>
      <c r="E410" s="27"/>
      <c r="F410" s="34"/>
      <c r="G410" s="27"/>
      <c r="H410" s="27"/>
      <c r="I410" s="34"/>
      <c r="J410" s="34"/>
      <c r="K410" s="27"/>
      <c r="L410" s="27"/>
      <c r="M410" s="27"/>
      <c r="N410" s="34"/>
      <c r="O410" s="34"/>
      <c r="P410" s="34"/>
      <c r="Q410" s="34"/>
      <c r="R410" s="34"/>
      <c r="S410" s="34"/>
      <c r="T410" s="34"/>
      <c r="U410" s="34">
        <f t="shared" si="19"/>
        <v>0</v>
      </c>
      <c r="V410" s="34"/>
      <c r="W410" s="5"/>
      <c r="X410" s="5"/>
      <c r="Y410" s="5"/>
    </row>
    <row r="411" spans="1:25">
      <c r="A411" s="27"/>
      <c r="B411" s="27"/>
      <c r="C411" s="27"/>
      <c r="D411" s="34"/>
      <c r="E411" s="27"/>
      <c r="F411" s="34"/>
      <c r="G411" s="27"/>
      <c r="H411" s="27"/>
      <c r="I411" s="34"/>
      <c r="J411" s="34"/>
      <c r="K411" s="27"/>
      <c r="L411" s="27"/>
      <c r="M411" s="27"/>
      <c r="N411" s="34"/>
      <c r="O411" s="34"/>
      <c r="P411" s="34"/>
      <c r="Q411" s="34"/>
      <c r="R411" s="34"/>
      <c r="S411" s="34"/>
      <c r="T411" s="34"/>
      <c r="U411" s="34">
        <f t="shared" si="19"/>
        <v>0</v>
      </c>
      <c r="V411" s="34"/>
      <c r="W411" s="5"/>
      <c r="X411" s="5"/>
      <c r="Y411" s="5"/>
    </row>
    <row r="412" spans="1:25">
      <c r="A412" s="27"/>
      <c r="B412" s="27"/>
      <c r="C412" s="27"/>
      <c r="D412" s="34"/>
      <c r="E412" s="27"/>
      <c r="F412" s="34"/>
      <c r="G412" s="27"/>
      <c r="H412" s="27"/>
      <c r="I412" s="34"/>
      <c r="J412" s="34"/>
      <c r="K412" s="27"/>
      <c r="L412" s="27"/>
      <c r="M412" s="27"/>
      <c r="N412" s="34"/>
      <c r="O412" s="34"/>
      <c r="P412" s="34"/>
      <c r="Q412" s="34"/>
      <c r="R412" s="34"/>
      <c r="S412" s="34"/>
      <c r="T412" s="34"/>
      <c r="U412" s="34">
        <f t="shared" si="19"/>
        <v>0</v>
      </c>
      <c r="V412" s="34"/>
      <c r="W412" s="5"/>
      <c r="X412" s="5"/>
      <c r="Y412" s="5"/>
    </row>
    <row r="413" spans="1:25">
      <c r="A413" s="27"/>
      <c r="B413" s="27"/>
      <c r="C413" s="27"/>
      <c r="D413" s="34"/>
      <c r="E413" s="27"/>
      <c r="F413" s="34"/>
      <c r="G413" s="27"/>
      <c r="H413" s="27"/>
      <c r="I413" s="34"/>
      <c r="J413" s="34"/>
      <c r="K413" s="27"/>
      <c r="L413" s="27"/>
      <c r="M413" s="27"/>
      <c r="N413" s="34"/>
      <c r="O413" s="34"/>
      <c r="P413" s="34"/>
      <c r="Q413" s="34"/>
      <c r="R413" s="34"/>
      <c r="S413" s="34"/>
      <c r="T413" s="34"/>
      <c r="U413" s="34">
        <f t="shared" si="19"/>
        <v>0</v>
      </c>
      <c r="V413" s="34"/>
      <c r="W413" s="5"/>
      <c r="X413" s="5"/>
      <c r="Y413" s="5"/>
    </row>
    <row r="414" spans="1:25">
      <c r="A414" s="27"/>
      <c r="B414" s="27"/>
      <c r="C414" s="27"/>
      <c r="D414" s="34"/>
      <c r="E414" s="27"/>
      <c r="F414" s="34"/>
      <c r="G414" s="27"/>
      <c r="H414" s="27"/>
      <c r="I414" s="34"/>
      <c r="J414" s="34"/>
      <c r="K414" s="27"/>
      <c r="L414" s="27"/>
      <c r="M414" s="27"/>
      <c r="N414" s="34"/>
      <c r="O414" s="34"/>
      <c r="P414" s="34"/>
      <c r="Q414" s="34"/>
      <c r="R414" s="34"/>
      <c r="S414" s="34"/>
      <c r="T414" s="34"/>
      <c r="U414" s="34">
        <f t="shared" si="19"/>
        <v>0</v>
      </c>
      <c r="V414" s="34"/>
      <c r="W414" s="5"/>
      <c r="X414" s="5"/>
      <c r="Y414" s="5"/>
    </row>
    <row r="415" spans="1:25">
      <c r="A415" s="27"/>
      <c r="B415" s="27"/>
      <c r="C415" s="27"/>
      <c r="D415" s="34"/>
      <c r="E415" s="27"/>
      <c r="F415" s="34"/>
      <c r="G415" s="27"/>
      <c r="H415" s="27"/>
      <c r="I415" s="34"/>
      <c r="J415" s="34"/>
      <c r="K415" s="27"/>
      <c r="L415" s="27"/>
      <c r="M415" s="27"/>
      <c r="N415" s="34"/>
      <c r="O415" s="34"/>
      <c r="P415" s="34"/>
      <c r="Q415" s="34"/>
      <c r="R415" s="34"/>
      <c r="S415" s="34"/>
      <c r="T415" s="34"/>
      <c r="U415" s="34">
        <f t="shared" si="19"/>
        <v>0</v>
      </c>
      <c r="V415" s="34"/>
      <c r="W415" s="5"/>
      <c r="X415" s="5"/>
      <c r="Y415" s="5"/>
    </row>
    <row r="416" spans="1:25">
      <c r="A416" s="27"/>
      <c r="B416" s="27"/>
      <c r="C416" s="27"/>
      <c r="D416" s="34"/>
      <c r="E416" s="27"/>
      <c r="F416" s="34"/>
      <c r="G416" s="27"/>
      <c r="H416" s="27"/>
      <c r="I416" s="34"/>
      <c r="J416" s="34"/>
      <c r="K416" s="27"/>
      <c r="L416" s="27"/>
      <c r="M416" s="27"/>
      <c r="N416" s="34"/>
      <c r="O416" s="34"/>
      <c r="P416" s="34"/>
      <c r="Q416" s="34"/>
      <c r="R416" s="34"/>
      <c r="S416" s="34"/>
      <c r="T416" s="34"/>
      <c r="U416" s="34">
        <f t="shared" si="19"/>
        <v>0</v>
      </c>
      <c r="V416" s="34"/>
      <c r="W416" s="5"/>
      <c r="X416" s="5"/>
      <c r="Y416" s="5"/>
    </row>
    <row r="417" spans="1:25">
      <c r="A417" s="27"/>
      <c r="B417" s="27"/>
      <c r="C417" s="27"/>
      <c r="D417" s="34"/>
      <c r="E417" s="27"/>
      <c r="F417" s="34"/>
      <c r="G417" s="27"/>
      <c r="H417" s="27"/>
      <c r="I417" s="34"/>
      <c r="J417" s="34"/>
      <c r="K417" s="27"/>
      <c r="L417" s="27"/>
      <c r="M417" s="27"/>
      <c r="N417" s="34"/>
      <c r="O417" s="34"/>
      <c r="P417" s="34"/>
      <c r="Q417" s="34"/>
      <c r="R417" s="34"/>
      <c r="S417" s="34"/>
      <c r="T417" s="34"/>
      <c r="U417" s="34">
        <f t="shared" si="19"/>
        <v>0</v>
      </c>
      <c r="V417" s="34"/>
      <c r="W417" s="5"/>
      <c r="X417" s="5"/>
      <c r="Y417" s="5"/>
    </row>
    <row r="418" spans="1:25">
      <c r="A418" s="27"/>
      <c r="B418" s="27"/>
      <c r="C418" s="27"/>
      <c r="D418" s="34"/>
      <c r="E418" s="27"/>
      <c r="F418" s="34"/>
      <c r="G418" s="27"/>
      <c r="H418" s="27"/>
      <c r="I418" s="34"/>
      <c r="J418" s="34"/>
      <c r="K418" s="27"/>
      <c r="L418" s="27"/>
      <c r="M418" s="27"/>
      <c r="N418" s="34"/>
      <c r="O418" s="34"/>
      <c r="P418" s="34"/>
      <c r="Q418" s="34"/>
      <c r="R418" s="34"/>
      <c r="S418" s="34"/>
      <c r="T418" s="34"/>
      <c r="U418" s="34">
        <f t="shared" si="19"/>
        <v>0</v>
      </c>
      <c r="V418" s="34"/>
      <c r="W418" s="5"/>
      <c r="X418" s="5"/>
      <c r="Y418" s="5"/>
    </row>
    <row r="419" spans="1:25">
      <c r="A419" s="27"/>
      <c r="B419" s="27"/>
      <c r="C419" s="27"/>
      <c r="D419" s="34"/>
      <c r="E419" s="27"/>
      <c r="F419" s="34"/>
      <c r="G419" s="27"/>
      <c r="H419" s="27"/>
      <c r="I419" s="34"/>
      <c r="J419" s="34"/>
      <c r="K419" s="27"/>
      <c r="L419" s="27"/>
      <c r="M419" s="27"/>
      <c r="N419" s="34"/>
      <c r="O419" s="34"/>
      <c r="P419" s="34"/>
      <c r="Q419" s="34"/>
      <c r="R419" s="34"/>
      <c r="S419" s="34"/>
      <c r="T419" s="34"/>
      <c r="U419" s="34">
        <f t="shared" si="19"/>
        <v>0</v>
      </c>
      <c r="V419" s="34"/>
      <c r="W419" s="5"/>
      <c r="X419" s="5"/>
      <c r="Y419" s="5"/>
    </row>
    <row r="420" spans="1:25">
      <c r="A420" s="27"/>
      <c r="B420" s="27"/>
      <c r="C420" s="27"/>
      <c r="D420" s="34"/>
      <c r="E420" s="27"/>
      <c r="F420" s="34"/>
      <c r="G420" s="27"/>
      <c r="H420" s="27"/>
      <c r="I420" s="34"/>
      <c r="J420" s="34"/>
      <c r="K420" s="27"/>
      <c r="L420" s="27"/>
      <c r="M420" s="27"/>
      <c r="N420" s="34"/>
      <c r="O420" s="34"/>
      <c r="P420" s="34"/>
      <c r="Q420" s="34"/>
      <c r="R420" s="34"/>
      <c r="S420" s="34"/>
      <c r="T420" s="34"/>
      <c r="U420" s="34">
        <f t="shared" si="19"/>
        <v>0</v>
      </c>
      <c r="V420" s="34"/>
      <c r="W420" s="5"/>
      <c r="X420" s="5"/>
      <c r="Y420" s="5"/>
    </row>
    <row r="421" spans="1:25">
      <c r="A421" s="27"/>
      <c r="B421" s="27"/>
      <c r="C421" s="27"/>
      <c r="D421" s="34"/>
      <c r="E421" s="27"/>
      <c r="F421" s="34"/>
      <c r="G421" s="27"/>
      <c r="H421" s="27"/>
      <c r="I421" s="34"/>
      <c r="J421" s="34"/>
      <c r="K421" s="27"/>
      <c r="L421" s="27"/>
      <c r="M421" s="27"/>
      <c r="N421" s="34"/>
      <c r="O421" s="34"/>
      <c r="P421" s="34"/>
      <c r="Q421" s="34"/>
      <c r="R421" s="34"/>
      <c r="S421" s="34"/>
      <c r="T421" s="34"/>
      <c r="U421" s="34">
        <f t="shared" si="19"/>
        <v>0</v>
      </c>
      <c r="V421" s="34"/>
      <c r="W421" s="5"/>
      <c r="X421" s="5"/>
      <c r="Y421" s="5"/>
    </row>
    <row r="422" spans="1:25">
      <c r="A422" s="27"/>
      <c r="B422" s="27"/>
      <c r="C422" s="27"/>
      <c r="D422" s="34"/>
      <c r="E422" s="27"/>
      <c r="F422" s="34"/>
      <c r="G422" s="27"/>
      <c r="H422" s="27"/>
      <c r="I422" s="34"/>
      <c r="J422" s="34"/>
      <c r="K422" s="27"/>
      <c r="L422" s="27"/>
      <c r="M422" s="27"/>
      <c r="N422" s="34"/>
      <c r="O422" s="34"/>
      <c r="P422" s="34"/>
      <c r="Q422" s="34"/>
      <c r="R422" s="34"/>
      <c r="S422" s="34"/>
      <c r="T422" s="34"/>
      <c r="U422" s="34">
        <f t="shared" si="19"/>
        <v>0</v>
      </c>
      <c r="V422" s="34"/>
      <c r="W422" s="5"/>
      <c r="X422" s="5"/>
      <c r="Y422" s="5"/>
    </row>
    <row r="423" spans="1:25">
      <c r="A423" s="5"/>
      <c r="B423" s="5"/>
      <c r="C423" s="5"/>
      <c r="D423" s="9"/>
      <c r="E423" s="5"/>
      <c r="G423" s="5"/>
      <c r="H423" s="5"/>
      <c r="I423" s="9"/>
      <c r="J423" s="9"/>
      <c r="K423" s="5"/>
      <c r="L423" s="5"/>
      <c r="M423" s="5"/>
      <c r="N423" s="9"/>
      <c r="O423" s="9"/>
      <c r="P423" s="9"/>
      <c r="Q423" s="9"/>
      <c r="R423" s="9"/>
      <c r="S423" s="9"/>
      <c r="T423" s="9"/>
      <c r="U423" s="9">
        <f t="shared" si="19"/>
        <v>0</v>
      </c>
      <c r="V423" s="9"/>
      <c r="W423" s="5"/>
      <c r="X423" s="5"/>
      <c r="Y423" s="5"/>
    </row>
    <row r="424" spans="1:25">
      <c r="A424" s="5"/>
      <c r="B424" s="5"/>
      <c r="C424" s="5"/>
      <c r="D424" s="9"/>
      <c r="E424" s="5"/>
      <c r="G424" s="5"/>
      <c r="H424" s="5"/>
      <c r="I424" s="9"/>
      <c r="J424" s="9"/>
      <c r="K424" s="5"/>
      <c r="L424" s="5"/>
      <c r="M424" s="5"/>
      <c r="N424" s="9"/>
      <c r="O424" s="9"/>
      <c r="P424" s="9"/>
      <c r="Q424" s="9"/>
      <c r="R424" s="9"/>
      <c r="S424" s="9"/>
      <c r="T424" s="9"/>
      <c r="U424" s="9">
        <f t="shared" si="19"/>
        <v>0</v>
      </c>
      <c r="V424" s="9"/>
      <c r="W424" s="5"/>
      <c r="X424" s="5"/>
      <c r="Y424" s="5"/>
    </row>
    <row r="425" spans="1:25">
      <c r="A425" s="5"/>
      <c r="B425" s="5"/>
      <c r="C425" s="5"/>
      <c r="D425" s="9"/>
      <c r="E425" s="5"/>
      <c r="G425" s="5"/>
      <c r="H425" s="5"/>
      <c r="I425" s="9"/>
      <c r="J425" s="9"/>
      <c r="K425" s="5"/>
      <c r="L425" s="5"/>
      <c r="M425" s="5"/>
      <c r="N425" s="9"/>
      <c r="O425" s="9"/>
      <c r="P425" s="9"/>
      <c r="Q425" s="9"/>
      <c r="R425" s="9"/>
      <c r="S425" s="9"/>
      <c r="T425" s="9"/>
      <c r="U425" s="9">
        <f t="shared" si="19"/>
        <v>0</v>
      </c>
      <c r="V425" s="9"/>
      <c r="W425" s="5"/>
      <c r="X425" s="5"/>
      <c r="Y425" s="5"/>
    </row>
    <row r="426" spans="1:25">
      <c r="A426" s="5"/>
      <c r="B426" s="5"/>
      <c r="C426" s="5"/>
      <c r="D426" s="9"/>
      <c r="E426" s="5"/>
      <c r="G426" s="5"/>
      <c r="H426" s="5"/>
      <c r="I426" s="9"/>
      <c r="J426" s="9"/>
      <c r="K426" s="5"/>
      <c r="L426" s="5"/>
      <c r="M426" s="5"/>
      <c r="N426" s="9"/>
      <c r="O426" s="9"/>
      <c r="P426" s="9"/>
      <c r="Q426" s="9"/>
      <c r="R426" s="9"/>
      <c r="S426" s="9"/>
      <c r="T426" s="9"/>
      <c r="U426" s="9">
        <f t="shared" si="19"/>
        <v>0</v>
      </c>
      <c r="V426" s="9"/>
      <c r="W426" s="5"/>
      <c r="X426" s="5"/>
      <c r="Y426" s="5"/>
    </row>
    <row r="427" spans="1:25">
      <c r="A427" s="5"/>
      <c r="B427" s="5"/>
      <c r="C427" s="5"/>
      <c r="D427" s="9"/>
      <c r="E427" s="5"/>
      <c r="G427" s="5"/>
      <c r="H427" s="5"/>
      <c r="I427" s="9"/>
      <c r="J427" s="9"/>
      <c r="K427" s="5"/>
      <c r="L427" s="5"/>
      <c r="M427" s="5"/>
      <c r="N427" s="9"/>
      <c r="O427" s="9"/>
      <c r="P427" s="9"/>
      <c r="Q427" s="9"/>
      <c r="R427" s="9"/>
      <c r="S427" s="9"/>
      <c r="T427" s="9"/>
      <c r="U427" s="9">
        <f t="shared" ref="U427:U490" si="21">SUM(F427:T427)-D427</f>
        <v>0</v>
      </c>
      <c r="V427" s="9"/>
      <c r="W427" s="5"/>
      <c r="X427" s="5"/>
      <c r="Y427" s="5"/>
    </row>
    <row r="428" spans="1:25">
      <c r="A428" s="5"/>
      <c r="B428" s="5"/>
      <c r="C428" s="5"/>
      <c r="D428" s="9"/>
      <c r="E428" s="5"/>
      <c r="G428" s="5"/>
      <c r="H428" s="5"/>
      <c r="I428" s="9"/>
      <c r="J428" s="9"/>
      <c r="K428" s="5"/>
      <c r="L428" s="5"/>
      <c r="M428" s="5"/>
      <c r="N428" s="9"/>
      <c r="O428" s="9"/>
      <c r="P428" s="9"/>
      <c r="Q428" s="9"/>
      <c r="R428" s="9"/>
      <c r="S428" s="9"/>
      <c r="T428" s="9"/>
      <c r="U428" s="9">
        <f t="shared" si="21"/>
        <v>0</v>
      </c>
      <c r="V428" s="9"/>
      <c r="W428" s="5"/>
      <c r="X428" s="5"/>
      <c r="Y428" s="5"/>
    </row>
    <row r="429" spans="1:25">
      <c r="A429" s="5"/>
      <c r="B429" s="5"/>
      <c r="C429" s="5"/>
      <c r="D429" s="9"/>
      <c r="E429" s="5"/>
      <c r="G429" s="5"/>
      <c r="H429" s="5"/>
      <c r="I429" s="9"/>
      <c r="J429" s="9"/>
      <c r="K429" s="5"/>
      <c r="L429" s="5"/>
      <c r="M429" s="5"/>
      <c r="N429" s="9"/>
      <c r="O429" s="9"/>
      <c r="P429" s="9"/>
      <c r="Q429" s="9"/>
      <c r="R429" s="9"/>
      <c r="S429" s="9"/>
      <c r="T429" s="9"/>
      <c r="U429" s="9">
        <f t="shared" si="21"/>
        <v>0</v>
      </c>
      <c r="V429" s="9"/>
      <c r="W429" s="5"/>
      <c r="X429" s="5"/>
      <c r="Y429" s="5"/>
    </row>
    <row r="430" spans="1:25">
      <c r="A430" s="5"/>
      <c r="B430" s="5"/>
      <c r="C430" s="5"/>
      <c r="D430" s="9"/>
      <c r="E430" s="5"/>
      <c r="G430" s="5"/>
      <c r="H430" s="5"/>
      <c r="I430" s="9"/>
      <c r="J430" s="9"/>
      <c r="K430" s="5"/>
      <c r="L430" s="5"/>
      <c r="M430" s="5"/>
      <c r="N430" s="9"/>
      <c r="O430" s="9"/>
      <c r="P430" s="9"/>
      <c r="Q430" s="9"/>
      <c r="R430" s="9"/>
      <c r="S430" s="9"/>
      <c r="T430" s="9"/>
      <c r="U430" s="9">
        <f t="shared" si="21"/>
        <v>0</v>
      </c>
      <c r="V430" s="9"/>
      <c r="W430" s="5"/>
      <c r="X430" s="5"/>
      <c r="Y430" s="5"/>
    </row>
    <row r="431" spans="1:25">
      <c r="A431" s="5"/>
      <c r="B431" s="5"/>
      <c r="C431" s="5"/>
      <c r="D431" s="9"/>
      <c r="E431" s="5"/>
      <c r="G431" s="5"/>
      <c r="H431" s="5"/>
      <c r="I431" s="9"/>
      <c r="J431" s="9"/>
      <c r="K431" s="5"/>
      <c r="L431" s="5"/>
      <c r="M431" s="5"/>
      <c r="N431" s="9"/>
      <c r="O431" s="9"/>
      <c r="P431" s="9"/>
      <c r="Q431" s="9"/>
      <c r="R431" s="9"/>
      <c r="S431" s="9"/>
      <c r="T431" s="9"/>
      <c r="U431" s="9">
        <f t="shared" si="21"/>
        <v>0</v>
      </c>
      <c r="V431" s="9"/>
      <c r="W431" s="5"/>
      <c r="X431" s="5"/>
      <c r="Y431" s="5"/>
    </row>
    <row r="432" spans="1:25">
      <c r="A432" s="5"/>
      <c r="B432" s="5"/>
      <c r="C432" s="5"/>
      <c r="D432" s="9"/>
      <c r="E432" s="5"/>
      <c r="G432" s="5"/>
      <c r="H432" s="5"/>
      <c r="I432" s="9"/>
      <c r="J432" s="9"/>
      <c r="K432" s="5"/>
      <c r="L432" s="5"/>
      <c r="M432" s="5"/>
      <c r="N432" s="9"/>
      <c r="O432" s="9"/>
      <c r="P432" s="9"/>
      <c r="Q432" s="9"/>
      <c r="R432" s="9"/>
      <c r="S432" s="9"/>
      <c r="T432" s="9"/>
      <c r="U432" s="9">
        <f t="shared" si="21"/>
        <v>0</v>
      </c>
      <c r="V432" s="9"/>
      <c r="W432" s="5"/>
      <c r="X432" s="5"/>
      <c r="Y432" s="5"/>
    </row>
    <row r="433" spans="1:25">
      <c r="A433" s="5"/>
      <c r="B433" s="5"/>
      <c r="C433" s="5"/>
      <c r="D433" s="9"/>
      <c r="E433" s="5"/>
      <c r="G433" s="5"/>
      <c r="H433" s="5"/>
      <c r="I433" s="9"/>
      <c r="J433" s="9"/>
      <c r="K433" s="5"/>
      <c r="L433" s="5"/>
      <c r="M433" s="5"/>
      <c r="N433" s="9"/>
      <c r="O433" s="9"/>
      <c r="P433" s="9"/>
      <c r="Q433" s="9"/>
      <c r="R433" s="9"/>
      <c r="S433" s="9"/>
      <c r="T433" s="9"/>
      <c r="U433" s="9">
        <f t="shared" si="21"/>
        <v>0</v>
      </c>
      <c r="V433" s="9"/>
      <c r="W433" s="5"/>
      <c r="X433" s="5"/>
      <c r="Y433" s="5"/>
    </row>
    <row r="434" spans="1:25">
      <c r="A434" s="5"/>
      <c r="B434" s="5"/>
      <c r="C434" s="5"/>
      <c r="D434" s="9"/>
      <c r="E434" s="5"/>
      <c r="G434" s="5"/>
      <c r="H434" s="5"/>
      <c r="I434" s="9"/>
      <c r="J434" s="9"/>
      <c r="K434" s="5"/>
      <c r="L434" s="5"/>
      <c r="M434" s="5"/>
      <c r="N434" s="9"/>
      <c r="O434" s="9"/>
      <c r="P434" s="9"/>
      <c r="Q434" s="9"/>
      <c r="R434" s="9"/>
      <c r="S434" s="9"/>
      <c r="T434" s="9"/>
      <c r="U434" s="9">
        <f t="shared" si="21"/>
        <v>0</v>
      </c>
      <c r="V434" s="9"/>
      <c r="W434" s="5"/>
      <c r="X434" s="5"/>
      <c r="Y434" s="5"/>
    </row>
    <row r="435" spans="1:25">
      <c r="A435" s="5"/>
      <c r="B435" s="5"/>
      <c r="C435" s="5"/>
      <c r="D435" s="9"/>
      <c r="E435" s="5"/>
      <c r="G435" s="5"/>
      <c r="H435" s="5"/>
      <c r="I435" s="9"/>
      <c r="J435" s="9"/>
      <c r="K435" s="5"/>
      <c r="L435" s="5"/>
      <c r="M435" s="5"/>
      <c r="N435" s="9"/>
      <c r="O435" s="9"/>
      <c r="P435" s="9"/>
      <c r="Q435" s="9"/>
      <c r="R435" s="9"/>
      <c r="S435" s="9"/>
      <c r="T435" s="9"/>
      <c r="U435" s="9">
        <f t="shared" si="21"/>
        <v>0</v>
      </c>
      <c r="V435" s="9"/>
      <c r="W435" s="5"/>
      <c r="X435" s="5"/>
      <c r="Y435" s="5"/>
    </row>
    <row r="436" spans="1:25">
      <c r="A436" s="5"/>
      <c r="B436" s="5"/>
      <c r="C436" s="5"/>
      <c r="D436" s="9"/>
      <c r="E436" s="5"/>
      <c r="G436" s="5"/>
      <c r="H436" s="5"/>
      <c r="I436" s="9"/>
      <c r="J436" s="9"/>
      <c r="K436" s="5"/>
      <c r="L436" s="5"/>
      <c r="M436" s="5"/>
      <c r="N436" s="9"/>
      <c r="O436" s="9"/>
      <c r="P436" s="9"/>
      <c r="Q436" s="9"/>
      <c r="R436" s="9"/>
      <c r="S436" s="9"/>
      <c r="T436" s="9"/>
      <c r="U436" s="9">
        <f t="shared" si="21"/>
        <v>0</v>
      </c>
      <c r="V436" s="9"/>
      <c r="W436" s="5"/>
      <c r="X436" s="5"/>
      <c r="Y436" s="5"/>
    </row>
    <row r="437" spans="1:25">
      <c r="A437" s="5"/>
      <c r="B437" s="5"/>
      <c r="C437" s="5"/>
      <c r="D437" s="9"/>
      <c r="E437" s="5"/>
      <c r="G437" s="5"/>
      <c r="H437" s="5"/>
      <c r="I437" s="9"/>
      <c r="J437" s="9"/>
      <c r="K437" s="5"/>
      <c r="L437" s="5"/>
      <c r="M437" s="5"/>
      <c r="N437" s="9"/>
      <c r="O437" s="9"/>
      <c r="P437" s="9"/>
      <c r="Q437" s="9"/>
      <c r="R437" s="9"/>
      <c r="S437" s="9"/>
      <c r="T437" s="9"/>
      <c r="U437" s="9">
        <f t="shared" si="21"/>
        <v>0</v>
      </c>
      <c r="V437" s="9"/>
      <c r="W437" s="5"/>
      <c r="X437" s="5"/>
      <c r="Y437" s="5"/>
    </row>
    <row r="438" spans="1:25">
      <c r="A438" s="5"/>
      <c r="B438" s="5"/>
      <c r="C438" s="5"/>
      <c r="D438" s="9"/>
      <c r="E438" s="5"/>
      <c r="G438" s="5"/>
      <c r="H438" s="5"/>
      <c r="I438" s="9"/>
      <c r="J438" s="9"/>
      <c r="K438" s="5"/>
      <c r="L438" s="5"/>
      <c r="M438" s="5"/>
      <c r="N438" s="9"/>
      <c r="O438" s="9"/>
      <c r="P438" s="9"/>
      <c r="Q438" s="9"/>
      <c r="R438" s="9"/>
      <c r="S438" s="9"/>
      <c r="T438" s="9"/>
      <c r="U438" s="9">
        <f t="shared" si="21"/>
        <v>0</v>
      </c>
      <c r="V438" s="9"/>
      <c r="W438" s="5"/>
      <c r="X438" s="5"/>
      <c r="Y438" s="5"/>
    </row>
    <row r="439" spans="1:25">
      <c r="A439" s="5"/>
      <c r="B439" s="5"/>
      <c r="C439" s="5"/>
      <c r="D439" s="9"/>
      <c r="E439" s="5"/>
      <c r="G439" s="5"/>
      <c r="H439" s="5"/>
      <c r="I439" s="9"/>
      <c r="J439" s="9"/>
      <c r="K439" s="5"/>
      <c r="L439" s="5"/>
      <c r="M439" s="5"/>
      <c r="N439" s="9"/>
      <c r="O439" s="9"/>
      <c r="P439" s="9"/>
      <c r="Q439" s="9"/>
      <c r="R439" s="9"/>
      <c r="S439" s="9"/>
      <c r="T439" s="9"/>
      <c r="U439" s="9">
        <f t="shared" si="21"/>
        <v>0</v>
      </c>
      <c r="V439" s="9"/>
      <c r="W439" s="5"/>
      <c r="X439" s="5"/>
      <c r="Y439" s="5"/>
    </row>
    <row r="440" spans="1:25">
      <c r="A440" s="5"/>
      <c r="B440" s="5"/>
      <c r="C440" s="5"/>
      <c r="D440" s="9"/>
      <c r="E440" s="5"/>
      <c r="G440" s="5"/>
      <c r="H440" s="5"/>
      <c r="I440" s="9"/>
      <c r="J440" s="9"/>
      <c r="K440" s="5"/>
      <c r="L440" s="5"/>
      <c r="M440" s="5"/>
      <c r="N440" s="9"/>
      <c r="O440" s="9"/>
      <c r="P440" s="9"/>
      <c r="Q440" s="9"/>
      <c r="R440" s="9"/>
      <c r="S440" s="9"/>
      <c r="T440" s="9"/>
      <c r="U440" s="9">
        <f t="shared" si="21"/>
        <v>0</v>
      </c>
      <c r="V440" s="9"/>
      <c r="W440" s="5"/>
      <c r="X440" s="5"/>
      <c r="Y440" s="5"/>
    </row>
    <row r="441" spans="1:25">
      <c r="A441" s="5"/>
      <c r="B441" s="5"/>
      <c r="C441" s="5"/>
      <c r="D441" s="9"/>
      <c r="E441" s="5"/>
      <c r="G441" s="5"/>
      <c r="H441" s="5"/>
      <c r="I441" s="9"/>
      <c r="J441" s="9"/>
      <c r="K441" s="5"/>
      <c r="L441" s="5"/>
      <c r="M441" s="5"/>
      <c r="N441" s="9"/>
      <c r="O441" s="9"/>
      <c r="P441" s="9"/>
      <c r="Q441" s="9"/>
      <c r="R441" s="9"/>
      <c r="S441" s="9"/>
      <c r="T441" s="9"/>
      <c r="U441" s="9">
        <f t="shared" si="21"/>
        <v>0</v>
      </c>
      <c r="V441" s="9"/>
      <c r="W441" s="5"/>
      <c r="X441" s="5"/>
      <c r="Y441" s="5"/>
    </row>
    <row r="442" spans="1:25">
      <c r="A442" s="5"/>
      <c r="B442" s="5"/>
      <c r="C442" s="5"/>
      <c r="D442" s="9"/>
      <c r="E442" s="5"/>
      <c r="G442" s="5"/>
      <c r="H442" s="5"/>
      <c r="I442" s="9"/>
      <c r="J442" s="9"/>
      <c r="K442" s="5"/>
      <c r="L442" s="5"/>
      <c r="M442" s="5"/>
      <c r="N442" s="9"/>
      <c r="O442" s="9"/>
      <c r="P442" s="9"/>
      <c r="Q442" s="9"/>
      <c r="R442" s="9"/>
      <c r="S442" s="9"/>
      <c r="T442" s="9"/>
      <c r="U442" s="9">
        <f t="shared" si="21"/>
        <v>0</v>
      </c>
      <c r="V442" s="9"/>
      <c r="W442" s="5"/>
      <c r="X442" s="5"/>
      <c r="Y442" s="5"/>
    </row>
    <row r="443" spans="1:25">
      <c r="A443" s="5"/>
      <c r="B443" s="5"/>
      <c r="C443" s="5"/>
      <c r="D443" s="9"/>
      <c r="E443" s="5"/>
      <c r="G443" s="5"/>
      <c r="H443" s="5"/>
      <c r="I443" s="9"/>
      <c r="J443" s="9"/>
      <c r="K443" s="5"/>
      <c r="L443" s="5"/>
      <c r="M443" s="5"/>
      <c r="N443" s="9"/>
      <c r="O443" s="9"/>
      <c r="P443" s="9"/>
      <c r="Q443" s="9"/>
      <c r="R443" s="9"/>
      <c r="S443" s="9"/>
      <c r="T443" s="9"/>
      <c r="U443" s="9">
        <f t="shared" si="21"/>
        <v>0</v>
      </c>
      <c r="V443" s="9"/>
      <c r="W443" s="5"/>
      <c r="X443" s="5"/>
      <c r="Y443" s="5"/>
    </row>
    <row r="444" spans="1:25">
      <c r="A444" s="5"/>
      <c r="B444" s="5"/>
      <c r="C444" s="5"/>
      <c r="D444" s="9"/>
      <c r="E444" s="5"/>
      <c r="G444" s="5"/>
      <c r="H444" s="5"/>
      <c r="I444" s="9"/>
      <c r="J444" s="9"/>
      <c r="K444" s="5"/>
      <c r="L444" s="5"/>
      <c r="M444" s="5"/>
      <c r="N444" s="9"/>
      <c r="O444" s="9"/>
      <c r="P444" s="9"/>
      <c r="Q444" s="9"/>
      <c r="R444" s="9"/>
      <c r="S444" s="9"/>
      <c r="T444" s="9"/>
      <c r="U444" s="9">
        <f t="shared" si="21"/>
        <v>0</v>
      </c>
      <c r="V444" s="9"/>
      <c r="W444" s="5"/>
      <c r="X444" s="5"/>
      <c r="Y444" s="5"/>
    </row>
    <row r="445" spans="1:25">
      <c r="A445" s="5"/>
      <c r="B445" s="5"/>
      <c r="C445" s="5"/>
      <c r="D445" s="9"/>
      <c r="E445" s="5"/>
      <c r="G445" s="5"/>
      <c r="H445" s="5"/>
      <c r="I445" s="9"/>
      <c r="J445" s="9"/>
      <c r="K445" s="5"/>
      <c r="L445" s="5"/>
      <c r="M445" s="5"/>
      <c r="N445" s="9"/>
      <c r="O445" s="9"/>
      <c r="P445" s="9"/>
      <c r="Q445" s="9"/>
      <c r="R445" s="9"/>
      <c r="S445" s="9"/>
      <c r="T445" s="9"/>
      <c r="U445" s="9">
        <f t="shared" si="21"/>
        <v>0</v>
      </c>
      <c r="V445" s="9"/>
      <c r="W445" s="5"/>
      <c r="X445" s="5"/>
      <c r="Y445" s="5"/>
    </row>
    <row r="446" spans="1:25">
      <c r="A446" s="5"/>
      <c r="B446" s="5"/>
      <c r="C446" s="5"/>
      <c r="D446" s="9"/>
      <c r="E446" s="5"/>
      <c r="G446" s="5"/>
      <c r="H446" s="5"/>
      <c r="I446" s="9"/>
      <c r="J446" s="9"/>
      <c r="K446" s="5"/>
      <c r="L446" s="5"/>
      <c r="M446" s="5"/>
      <c r="N446" s="9"/>
      <c r="O446" s="9"/>
      <c r="P446" s="9"/>
      <c r="Q446" s="9"/>
      <c r="R446" s="9"/>
      <c r="S446" s="9"/>
      <c r="T446" s="9"/>
      <c r="U446" s="9">
        <f t="shared" si="21"/>
        <v>0</v>
      </c>
      <c r="V446" s="9"/>
      <c r="W446" s="5"/>
      <c r="X446" s="5"/>
      <c r="Y446" s="5"/>
    </row>
    <row r="447" spans="1:25">
      <c r="A447" s="5"/>
      <c r="B447" s="5"/>
      <c r="C447" s="5"/>
      <c r="D447" s="9"/>
      <c r="E447" s="5"/>
      <c r="G447" s="5"/>
      <c r="H447" s="5"/>
      <c r="I447" s="9"/>
      <c r="J447" s="9"/>
      <c r="K447" s="5"/>
      <c r="L447" s="5"/>
      <c r="M447" s="5"/>
      <c r="N447" s="9"/>
      <c r="O447" s="9"/>
      <c r="P447" s="9"/>
      <c r="Q447" s="9"/>
      <c r="R447" s="9"/>
      <c r="S447" s="9"/>
      <c r="T447" s="9"/>
      <c r="U447" s="9">
        <f t="shared" si="21"/>
        <v>0</v>
      </c>
      <c r="V447" s="9"/>
      <c r="W447" s="5"/>
      <c r="X447" s="5"/>
      <c r="Y447" s="5"/>
    </row>
    <row r="448" spans="1:25">
      <c r="A448" s="5"/>
      <c r="B448" s="5"/>
      <c r="C448" s="5"/>
      <c r="D448" s="9"/>
      <c r="E448" s="5"/>
      <c r="G448" s="5"/>
      <c r="H448" s="5"/>
      <c r="I448" s="9"/>
      <c r="J448" s="9"/>
      <c r="K448" s="5"/>
      <c r="L448" s="5"/>
      <c r="M448" s="5"/>
      <c r="N448" s="9"/>
      <c r="O448" s="9"/>
      <c r="P448" s="9"/>
      <c r="Q448" s="9"/>
      <c r="R448" s="9"/>
      <c r="S448" s="9"/>
      <c r="T448" s="9"/>
      <c r="U448" s="9">
        <f t="shared" si="21"/>
        <v>0</v>
      </c>
      <c r="V448" s="9"/>
      <c r="W448" s="5"/>
      <c r="X448" s="5"/>
      <c r="Y448" s="5"/>
    </row>
    <row r="449" spans="1:25">
      <c r="A449" s="5"/>
      <c r="B449" s="5"/>
      <c r="C449" s="5"/>
      <c r="D449" s="9"/>
      <c r="E449" s="5"/>
      <c r="G449" s="5"/>
      <c r="H449" s="5"/>
      <c r="I449" s="9"/>
      <c r="J449" s="9"/>
      <c r="K449" s="5"/>
      <c r="L449" s="5"/>
      <c r="M449" s="5"/>
      <c r="N449" s="9"/>
      <c r="O449" s="9"/>
      <c r="P449" s="9"/>
      <c r="Q449" s="9"/>
      <c r="R449" s="9"/>
      <c r="S449" s="9"/>
      <c r="T449" s="9"/>
      <c r="U449" s="9">
        <f t="shared" si="21"/>
        <v>0</v>
      </c>
      <c r="V449" s="9"/>
      <c r="W449" s="5"/>
      <c r="X449" s="5"/>
      <c r="Y449" s="5"/>
    </row>
    <row r="450" spans="1:25">
      <c r="A450" s="5"/>
      <c r="B450" s="5"/>
      <c r="C450" s="5"/>
      <c r="D450" s="9"/>
      <c r="E450" s="5"/>
      <c r="G450" s="5"/>
      <c r="H450" s="5"/>
      <c r="I450" s="9"/>
      <c r="J450" s="9"/>
      <c r="K450" s="5"/>
      <c r="L450" s="5"/>
      <c r="M450" s="5"/>
      <c r="N450" s="9"/>
      <c r="O450" s="9"/>
      <c r="P450" s="9"/>
      <c r="Q450" s="9"/>
      <c r="R450" s="9"/>
      <c r="S450" s="9"/>
      <c r="T450" s="9"/>
      <c r="U450" s="9">
        <f t="shared" si="21"/>
        <v>0</v>
      </c>
      <c r="V450" s="9"/>
      <c r="W450" s="5"/>
      <c r="X450" s="5"/>
      <c r="Y450" s="5"/>
    </row>
    <row r="451" spans="1:25">
      <c r="A451" s="5"/>
      <c r="B451" s="5"/>
      <c r="C451" s="5"/>
      <c r="D451" s="9"/>
      <c r="E451" s="5"/>
      <c r="G451" s="5"/>
      <c r="H451" s="5"/>
      <c r="I451" s="9"/>
      <c r="J451" s="9"/>
      <c r="K451" s="5"/>
      <c r="L451" s="5"/>
      <c r="M451" s="5"/>
      <c r="N451" s="9"/>
      <c r="O451" s="9"/>
      <c r="P451" s="9"/>
      <c r="Q451" s="9"/>
      <c r="R451" s="9"/>
      <c r="S451" s="9"/>
      <c r="T451" s="9"/>
      <c r="U451" s="9">
        <f t="shared" si="21"/>
        <v>0</v>
      </c>
      <c r="V451" s="9"/>
      <c r="W451" s="5"/>
      <c r="X451" s="5"/>
      <c r="Y451" s="5"/>
    </row>
    <row r="452" spans="1:25">
      <c r="A452" s="5"/>
      <c r="B452" s="5"/>
      <c r="C452" s="5"/>
      <c r="D452" s="9"/>
      <c r="E452" s="5"/>
      <c r="G452" s="5"/>
      <c r="H452" s="5"/>
      <c r="I452" s="9"/>
      <c r="J452" s="9"/>
      <c r="K452" s="5"/>
      <c r="L452" s="5"/>
      <c r="M452" s="5"/>
      <c r="N452" s="9"/>
      <c r="O452" s="9"/>
      <c r="P452" s="9"/>
      <c r="Q452" s="9"/>
      <c r="R452" s="9"/>
      <c r="S452" s="9"/>
      <c r="T452" s="9"/>
      <c r="U452" s="9">
        <f t="shared" si="21"/>
        <v>0</v>
      </c>
      <c r="V452" s="9"/>
      <c r="W452" s="5"/>
      <c r="X452" s="5"/>
      <c r="Y452" s="5"/>
    </row>
    <row r="453" spans="1:25">
      <c r="A453" s="5"/>
      <c r="B453" s="5"/>
      <c r="C453" s="5"/>
      <c r="D453" s="9"/>
      <c r="E453" s="5"/>
      <c r="G453" s="5"/>
      <c r="H453" s="5"/>
      <c r="I453" s="9"/>
      <c r="J453" s="9"/>
      <c r="K453" s="5"/>
      <c r="L453" s="5"/>
      <c r="M453" s="5"/>
      <c r="N453" s="9"/>
      <c r="O453" s="9"/>
      <c r="P453" s="9"/>
      <c r="Q453" s="9"/>
      <c r="R453" s="9"/>
      <c r="S453" s="9"/>
      <c r="T453" s="9"/>
      <c r="U453" s="9">
        <f t="shared" si="21"/>
        <v>0</v>
      </c>
      <c r="V453" s="9"/>
      <c r="W453" s="5"/>
      <c r="X453" s="5"/>
      <c r="Y453" s="5"/>
    </row>
    <row r="454" spans="1:25">
      <c r="A454" s="5"/>
      <c r="B454" s="5"/>
      <c r="C454" s="5"/>
      <c r="D454" s="9"/>
      <c r="E454" s="5"/>
      <c r="G454" s="5"/>
      <c r="H454" s="5"/>
      <c r="I454" s="9"/>
      <c r="J454" s="9"/>
      <c r="K454" s="5"/>
      <c r="L454" s="5"/>
      <c r="M454" s="5"/>
      <c r="N454" s="9"/>
      <c r="O454" s="9"/>
      <c r="P454" s="9"/>
      <c r="Q454" s="9"/>
      <c r="R454" s="9"/>
      <c r="S454" s="9"/>
      <c r="T454" s="9"/>
      <c r="U454" s="9">
        <f t="shared" si="21"/>
        <v>0</v>
      </c>
      <c r="V454" s="9"/>
      <c r="W454" s="5"/>
      <c r="X454" s="5"/>
      <c r="Y454" s="5"/>
    </row>
    <row r="455" spans="1:25">
      <c r="A455" s="5"/>
      <c r="B455" s="5"/>
      <c r="C455" s="5"/>
      <c r="D455" s="9"/>
      <c r="E455" s="5"/>
      <c r="G455" s="5"/>
      <c r="H455" s="5"/>
      <c r="I455" s="9"/>
      <c r="J455" s="9"/>
      <c r="K455" s="5"/>
      <c r="L455" s="5"/>
      <c r="M455" s="5"/>
      <c r="N455" s="9"/>
      <c r="O455" s="9"/>
      <c r="P455" s="9"/>
      <c r="Q455" s="9"/>
      <c r="R455" s="9"/>
      <c r="S455" s="9"/>
      <c r="T455" s="9"/>
      <c r="U455" s="9">
        <f t="shared" si="21"/>
        <v>0</v>
      </c>
      <c r="V455" s="9"/>
      <c r="W455" s="5"/>
      <c r="X455" s="5"/>
      <c r="Y455" s="5"/>
    </row>
    <row r="456" spans="1:25">
      <c r="A456" s="5"/>
      <c r="B456" s="5"/>
      <c r="C456" s="5"/>
      <c r="D456" s="9"/>
      <c r="E456" s="5"/>
      <c r="G456" s="5"/>
      <c r="H456" s="5"/>
      <c r="I456" s="9"/>
      <c r="J456" s="9"/>
      <c r="K456" s="5"/>
      <c r="L456" s="5"/>
      <c r="M456" s="5"/>
      <c r="N456" s="9"/>
      <c r="O456" s="9"/>
      <c r="P456" s="9"/>
      <c r="Q456" s="9"/>
      <c r="R456" s="9"/>
      <c r="S456" s="9"/>
      <c r="T456" s="9"/>
      <c r="U456" s="9">
        <f t="shared" si="21"/>
        <v>0</v>
      </c>
      <c r="V456" s="9"/>
      <c r="W456" s="5"/>
      <c r="X456" s="5"/>
      <c r="Y456" s="5"/>
    </row>
    <row r="457" spans="1:25">
      <c r="A457" s="5"/>
      <c r="B457" s="5"/>
      <c r="C457" s="5"/>
      <c r="D457" s="9"/>
      <c r="E457" s="5"/>
      <c r="G457" s="5"/>
      <c r="H457" s="5"/>
      <c r="I457" s="9"/>
      <c r="J457" s="9"/>
      <c r="K457" s="5"/>
      <c r="L457" s="5"/>
      <c r="M457" s="5"/>
      <c r="N457" s="9"/>
      <c r="O457" s="9"/>
      <c r="P457" s="9"/>
      <c r="Q457" s="9"/>
      <c r="R457" s="9"/>
      <c r="S457" s="9"/>
      <c r="T457" s="9"/>
      <c r="U457" s="9">
        <f t="shared" si="21"/>
        <v>0</v>
      </c>
      <c r="V457" s="9"/>
      <c r="W457" s="5"/>
      <c r="X457" s="5"/>
      <c r="Y457" s="5"/>
    </row>
    <row r="458" spans="1:25">
      <c r="A458" s="5"/>
      <c r="B458" s="5"/>
      <c r="C458" s="5"/>
      <c r="D458" s="9"/>
      <c r="E458" s="5"/>
      <c r="G458" s="5"/>
      <c r="H458" s="5"/>
      <c r="I458" s="9"/>
      <c r="J458" s="9"/>
      <c r="K458" s="5"/>
      <c r="L458" s="5"/>
      <c r="M458" s="5"/>
      <c r="N458" s="9"/>
      <c r="O458" s="9"/>
      <c r="P458" s="9"/>
      <c r="Q458" s="9"/>
      <c r="R458" s="9"/>
      <c r="S458" s="9"/>
      <c r="T458" s="9"/>
      <c r="U458" s="9">
        <f t="shared" si="21"/>
        <v>0</v>
      </c>
      <c r="V458" s="9"/>
      <c r="W458" s="5"/>
      <c r="X458" s="5"/>
      <c r="Y458" s="5"/>
    </row>
    <row r="459" spans="1:25">
      <c r="A459" s="5"/>
      <c r="B459" s="5"/>
      <c r="C459" s="5"/>
      <c r="D459" s="9"/>
      <c r="E459" s="5"/>
      <c r="G459" s="5"/>
      <c r="H459" s="5"/>
      <c r="I459" s="9"/>
      <c r="J459" s="9"/>
      <c r="K459" s="5"/>
      <c r="L459" s="5"/>
      <c r="M459" s="5"/>
      <c r="N459" s="9"/>
      <c r="O459" s="9"/>
      <c r="P459" s="9"/>
      <c r="Q459" s="9"/>
      <c r="R459" s="9"/>
      <c r="S459" s="9"/>
      <c r="T459" s="9"/>
      <c r="U459" s="9">
        <f t="shared" si="21"/>
        <v>0</v>
      </c>
      <c r="V459" s="9"/>
      <c r="W459" s="5"/>
      <c r="X459" s="5"/>
      <c r="Y459" s="5"/>
    </row>
    <row r="460" spans="1:25">
      <c r="A460" s="5"/>
      <c r="B460" s="5"/>
      <c r="C460" s="5"/>
      <c r="D460" s="9"/>
      <c r="E460" s="5"/>
      <c r="G460" s="5"/>
      <c r="H460" s="5"/>
      <c r="I460" s="9"/>
      <c r="J460" s="9"/>
      <c r="K460" s="5"/>
      <c r="L460" s="5"/>
      <c r="M460" s="5"/>
      <c r="N460" s="9"/>
      <c r="O460" s="9"/>
      <c r="P460" s="9"/>
      <c r="Q460" s="9"/>
      <c r="R460" s="9"/>
      <c r="S460" s="9"/>
      <c r="T460" s="9"/>
      <c r="U460" s="9">
        <f t="shared" si="21"/>
        <v>0</v>
      </c>
      <c r="V460" s="9"/>
      <c r="W460" s="5"/>
      <c r="X460" s="5"/>
      <c r="Y460" s="5"/>
    </row>
    <row r="461" spans="1:25">
      <c r="A461" s="5"/>
      <c r="B461" s="5"/>
      <c r="C461" s="5"/>
      <c r="D461" s="9"/>
      <c r="E461" s="5"/>
      <c r="G461" s="5"/>
      <c r="H461" s="5"/>
      <c r="I461" s="9"/>
      <c r="J461" s="9"/>
      <c r="K461" s="5"/>
      <c r="L461" s="5"/>
      <c r="M461" s="5"/>
      <c r="N461" s="9"/>
      <c r="O461" s="9"/>
      <c r="P461" s="9"/>
      <c r="Q461" s="9"/>
      <c r="R461" s="9"/>
      <c r="S461" s="9"/>
      <c r="T461" s="9"/>
      <c r="U461" s="9">
        <f t="shared" si="21"/>
        <v>0</v>
      </c>
      <c r="V461" s="9"/>
      <c r="W461" s="5"/>
      <c r="X461" s="5"/>
      <c r="Y461" s="5"/>
    </row>
    <row r="462" spans="1:25">
      <c r="A462" s="5"/>
      <c r="B462" s="5"/>
      <c r="C462" s="5"/>
      <c r="D462" s="9"/>
      <c r="E462" s="5"/>
      <c r="G462" s="5"/>
      <c r="H462" s="5"/>
      <c r="I462" s="9"/>
      <c r="J462" s="9"/>
      <c r="K462" s="5"/>
      <c r="L462" s="5"/>
      <c r="M462" s="5"/>
      <c r="N462" s="9"/>
      <c r="O462" s="9"/>
      <c r="P462" s="9"/>
      <c r="Q462" s="9"/>
      <c r="R462" s="9"/>
      <c r="S462" s="9"/>
      <c r="T462" s="9"/>
      <c r="U462" s="9">
        <f t="shared" si="21"/>
        <v>0</v>
      </c>
      <c r="V462" s="9"/>
      <c r="W462" s="5"/>
      <c r="X462" s="5"/>
      <c r="Y462" s="5"/>
    </row>
    <row r="463" spans="1:25">
      <c r="A463" s="5"/>
      <c r="B463" s="5"/>
      <c r="C463" s="5"/>
      <c r="D463" s="9"/>
      <c r="E463" s="5"/>
      <c r="G463" s="5"/>
      <c r="H463" s="5"/>
      <c r="I463" s="9"/>
      <c r="J463" s="9"/>
      <c r="K463" s="5"/>
      <c r="L463" s="5"/>
      <c r="M463" s="5"/>
      <c r="N463" s="9"/>
      <c r="O463" s="9"/>
      <c r="P463" s="9"/>
      <c r="Q463" s="9"/>
      <c r="R463" s="9"/>
      <c r="S463" s="9"/>
      <c r="T463" s="9"/>
      <c r="U463" s="9">
        <f t="shared" si="21"/>
        <v>0</v>
      </c>
      <c r="V463" s="9"/>
      <c r="W463" s="5"/>
      <c r="X463" s="5"/>
      <c r="Y463" s="5"/>
    </row>
    <row r="464" spans="1:25">
      <c r="A464" s="5"/>
      <c r="B464" s="5"/>
      <c r="C464" s="5"/>
      <c r="D464" s="9"/>
      <c r="E464" s="5"/>
      <c r="G464" s="5"/>
      <c r="H464" s="5"/>
      <c r="I464" s="9"/>
      <c r="J464" s="9"/>
      <c r="K464" s="5"/>
      <c r="L464" s="5"/>
      <c r="M464" s="5"/>
      <c r="N464" s="9"/>
      <c r="O464" s="9"/>
      <c r="P464" s="9"/>
      <c r="Q464" s="9"/>
      <c r="R464" s="9"/>
      <c r="S464" s="9"/>
      <c r="T464" s="9"/>
      <c r="U464" s="9">
        <f t="shared" si="21"/>
        <v>0</v>
      </c>
      <c r="V464" s="9"/>
      <c r="W464" s="5"/>
      <c r="X464" s="5"/>
      <c r="Y464" s="5"/>
    </row>
    <row r="465" spans="1:25">
      <c r="A465" s="5"/>
      <c r="B465" s="5"/>
      <c r="C465" s="5"/>
      <c r="D465" s="9"/>
      <c r="E465" s="5"/>
      <c r="G465" s="5"/>
      <c r="H465" s="5"/>
      <c r="I465" s="9"/>
      <c r="J465" s="9"/>
      <c r="K465" s="5"/>
      <c r="L465" s="5"/>
      <c r="M465" s="5"/>
      <c r="N465" s="9"/>
      <c r="O465" s="9"/>
      <c r="P465" s="9"/>
      <c r="Q465" s="9"/>
      <c r="R465" s="9"/>
      <c r="S465" s="9"/>
      <c r="T465" s="9"/>
      <c r="U465" s="9">
        <f t="shared" si="21"/>
        <v>0</v>
      </c>
      <c r="V465" s="9"/>
      <c r="W465" s="5"/>
      <c r="X465" s="5"/>
      <c r="Y465" s="5"/>
    </row>
    <row r="466" spans="1:25">
      <c r="A466" s="5"/>
      <c r="B466" s="5"/>
      <c r="C466" s="5"/>
      <c r="D466" s="9"/>
      <c r="E466" s="5"/>
      <c r="G466" s="5"/>
      <c r="H466" s="5"/>
      <c r="I466" s="9"/>
      <c r="J466" s="9"/>
      <c r="K466" s="5"/>
      <c r="L466" s="5"/>
      <c r="M466" s="5"/>
      <c r="N466" s="9"/>
      <c r="O466" s="9"/>
      <c r="P466" s="9"/>
      <c r="Q466" s="9"/>
      <c r="R466" s="9"/>
      <c r="S466" s="9"/>
      <c r="T466" s="9"/>
      <c r="U466" s="9">
        <f t="shared" si="21"/>
        <v>0</v>
      </c>
      <c r="V466" s="9"/>
      <c r="W466" s="5"/>
      <c r="X466" s="5"/>
      <c r="Y466" s="5"/>
    </row>
    <row r="467" spans="1:25">
      <c r="A467" s="5"/>
      <c r="B467" s="5"/>
      <c r="C467" s="5"/>
      <c r="D467" s="9"/>
      <c r="E467" s="5"/>
      <c r="G467" s="5"/>
      <c r="H467" s="5"/>
      <c r="I467" s="9"/>
      <c r="J467" s="9"/>
      <c r="K467" s="5"/>
      <c r="L467" s="5"/>
      <c r="M467" s="5"/>
      <c r="N467" s="9"/>
      <c r="O467" s="9"/>
      <c r="P467" s="9"/>
      <c r="Q467" s="9"/>
      <c r="R467" s="9"/>
      <c r="S467" s="9"/>
      <c r="T467" s="9"/>
      <c r="U467" s="9">
        <f t="shared" si="21"/>
        <v>0</v>
      </c>
      <c r="V467" s="9"/>
      <c r="W467" s="5"/>
      <c r="X467" s="5"/>
      <c r="Y467" s="5"/>
    </row>
    <row r="468" spans="1:25">
      <c r="A468" s="5"/>
      <c r="B468" s="5"/>
      <c r="C468" s="5"/>
      <c r="D468" s="9"/>
      <c r="E468" s="5"/>
      <c r="G468" s="5"/>
      <c r="H468" s="5"/>
      <c r="I468" s="9"/>
      <c r="J468" s="9"/>
      <c r="K468" s="5"/>
      <c r="L468" s="5"/>
      <c r="M468" s="5"/>
      <c r="N468" s="9"/>
      <c r="O468" s="9"/>
      <c r="P468" s="9"/>
      <c r="Q468" s="9"/>
      <c r="R468" s="9"/>
      <c r="S468" s="9"/>
      <c r="T468" s="9"/>
      <c r="U468" s="9">
        <f t="shared" si="21"/>
        <v>0</v>
      </c>
      <c r="V468" s="9"/>
      <c r="W468" s="5"/>
      <c r="X468" s="5"/>
      <c r="Y468" s="5"/>
    </row>
    <row r="469" spans="1:25">
      <c r="A469" s="5"/>
      <c r="B469" s="5"/>
      <c r="C469" s="5"/>
      <c r="D469" s="9"/>
      <c r="E469" s="5"/>
      <c r="G469" s="5"/>
      <c r="H469" s="5"/>
      <c r="I469" s="9"/>
      <c r="J469" s="9"/>
      <c r="K469" s="5"/>
      <c r="L469" s="5"/>
      <c r="M469" s="5"/>
      <c r="N469" s="9"/>
      <c r="O469" s="9"/>
      <c r="P469" s="9"/>
      <c r="Q469" s="9"/>
      <c r="R469" s="9"/>
      <c r="S469" s="9"/>
      <c r="T469" s="9"/>
      <c r="U469" s="9">
        <f t="shared" si="21"/>
        <v>0</v>
      </c>
      <c r="V469" s="9"/>
      <c r="W469" s="5"/>
      <c r="X469" s="5"/>
      <c r="Y469" s="5"/>
    </row>
    <row r="470" spans="1:25">
      <c r="A470" s="5"/>
      <c r="B470" s="5"/>
      <c r="C470" s="5"/>
      <c r="D470" s="9"/>
      <c r="E470" s="5"/>
      <c r="G470" s="5"/>
      <c r="H470" s="5"/>
      <c r="I470" s="9"/>
      <c r="J470" s="9"/>
      <c r="K470" s="5"/>
      <c r="L470" s="5"/>
      <c r="M470" s="5"/>
      <c r="N470" s="9"/>
      <c r="O470" s="9"/>
      <c r="P470" s="9"/>
      <c r="Q470" s="9"/>
      <c r="R470" s="9"/>
      <c r="S470" s="9"/>
      <c r="T470" s="9"/>
      <c r="U470" s="9">
        <f t="shared" si="21"/>
        <v>0</v>
      </c>
      <c r="V470" s="9"/>
      <c r="W470" s="5"/>
      <c r="X470" s="5"/>
      <c r="Y470" s="5"/>
    </row>
    <row r="471" spans="1:25">
      <c r="A471" s="5"/>
      <c r="B471" s="5"/>
      <c r="C471" s="5"/>
      <c r="D471" s="9"/>
      <c r="E471" s="5"/>
      <c r="G471" s="5"/>
      <c r="H471" s="5"/>
      <c r="I471" s="9"/>
      <c r="J471" s="9"/>
      <c r="K471" s="5"/>
      <c r="L471" s="5"/>
      <c r="M471" s="5"/>
      <c r="N471" s="9"/>
      <c r="O471" s="9"/>
      <c r="P471" s="9"/>
      <c r="Q471" s="9"/>
      <c r="R471" s="9"/>
      <c r="S471" s="9"/>
      <c r="T471" s="9"/>
      <c r="U471" s="9">
        <f t="shared" si="21"/>
        <v>0</v>
      </c>
      <c r="V471" s="9"/>
      <c r="W471" s="5"/>
      <c r="X471" s="5"/>
      <c r="Y471" s="5"/>
    </row>
    <row r="472" spans="1:25">
      <c r="A472" s="5"/>
      <c r="B472" s="5"/>
      <c r="C472" s="5"/>
      <c r="D472" s="9"/>
      <c r="E472" s="5"/>
      <c r="G472" s="5"/>
      <c r="H472" s="5"/>
      <c r="I472" s="9"/>
      <c r="J472" s="9"/>
      <c r="K472" s="5"/>
      <c r="L472" s="5"/>
      <c r="M472" s="5"/>
      <c r="N472" s="9"/>
      <c r="O472" s="9"/>
      <c r="P472" s="9"/>
      <c r="Q472" s="9"/>
      <c r="R472" s="9"/>
      <c r="S472" s="9"/>
      <c r="T472" s="9"/>
      <c r="U472" s="9">
        <f t="shared" si="21"/>
        <v>0</v>
      </c>
      <c r="V472" s="9"/>
      <c r="W472" s="5"/>
      <c r="X472" s="5"/>
      <c r="Y472" s="5"/>
    </row>
    <row r="473" spans="1:25">
      <c r="A473" s="5"/>
      <c r="B473" s="5"/>
      <c r="C473" s="5"/>
      <c r="D473" s="9"/>
      <c r="E473" s="5"/>
      <c r="G473" s="5"/>
      <c r="H473" s="5"/>
      <c r="I473" s="9"/>
      <c r="J473" s="9"/>
      <c r="K473" s="5"/>
      <c r="L473" s="5"/>
      <c r="M473" s="5"/>
      <c r="N473" s="9"/>
      <c r="O473" s="9"/>
      <c r="P473" s="9"/>
      <c r="Q473" s="9"/>
      <c r="R473" s="9"/>
      <c r="S473" s="9"/>
      <c r="T473" s="9"/>
      <c r="U473" s="9">
        <f t="shared" si="21"/>
        <v>0</v>
      </c>
      <c r="V473" s="9"/>
      <c r="W473" s="5"/>
      <c r="X473" s="5"/>
      <c r="Y473" s="5"/>
    </row>
    <row r="474" spans="1:25">
      <c r="A474" s="5"/>
      <c r="B474" s="5"/>
      <c r="C474" s="5"/>
      <c r="D474" s="9"/>
      <c r="E474" s="5"/>
      <c r="G474" s="5"/>
      <c r="H474" s="5"/>
      <c r="I474" s="9"/>
      <c r="J474" s="9"/>
      <c r="K474" s="5"/>
      <c r="L474" s="5"/>
      <c r="M474" s="5"/>
      <c r="N474" s="9"/>
      <c r="O474" s="9"/>
      <c r="P474" s="9"/>
      <c r="Q474" s="9"/>
      <c r="R474" s="9"/>
      <c r="S474" s="9"/>
      <c r="T474" s="9"/>
      <c r="U474" s="9">
        <f t="shared" si="21"/>
        <v>0</v>
      </c>
      <c r="V474" s="9"/>
      <c r="W474" s="5"/>
      <c r="X474" s="5"/>
      <c r="Y474" s="5"/>
    </row>
    <row r="475" spans="1:25">
      <c r="A475" s="5"/>
      <c r="B475" s="5"/>
      <c r="C475" s="5"/>
      <c r="D475" s="9"/>
      <c r="E475" s="5"/>
      <c r="G475" s="5"/>
      <c r="H475" s="5"/>
      <c r="I475" s="9"/>
      <c r="J475" s="9"/>
      <c r="K475" s="5"/>
      <c r="L475" s="5"/>
      <c r="M475" s="5"/>
      <c r="N475" s="9"/>
      <c r="O475" s="9"/>
      <c r="P475" s="9"/>
      <c r="Q475" s="9"/>
      <c r="R475" s="9"/>
      <c r="S475" s="9"/>
      <c r="T475" s="9"/>
      <c r="U475" s="9">
        <f t="shared" si="21"/>
        <v>0</v>
      </c>
      <c r="V475" s="9"/>
      <c r="W475" s="5"/>
      <c r="X475" s="5"/>
      <c r="Y475" s="5"/>
    </row>
    <row r="476" spans="1:25">
      <c r="A476" s="5"/>
      <c r="B476" s="5"/>
      <c r="C476" s="5"/>
      <c r="D476" s="9"/>
      <c r="E476" s="5"/>
      <c r="G476" s="5"/>
      <c r="H476" s="5"/>
      <c r="I476" s="9"/>
      <c r="J476" s="9"/>
      <c r="K476" s="5"/>
      <c r="L476" s="5"/>
      <c r="M476" s="5"/>
      <c r="N476" s="9"/>
      <c r="O476" s="9"/>
      <c r="P476" s="9"/>
      <c r="Q476" s="9"/>
      <c r="R476" s="9"/>
      <c r="S476" s="9"/>
      <c r="T476" s="9"/>
      <c r="U476" s="9">
        <f t="shared" si="21"/>
        <v>0</v>
      </c>
      <c r="V476" s="9"/>
      <c r="W476" s="5"/>
      <c r="X476" s="5"/>
      <c r="Y476" s="5"/>
    </row>
    <row r="477" spans="1:25">
      <c r="A477" s="5"/>
      <c r="B477" s="5"/>
      <c r="C477" s="5"/>
      <c r="D477" s="9"/>
      <c r="E477" s="5"/>
      <c r="G477" s="5"/>
      <c r="H477" s="5"/>
      <c r="I477" s="9"/>
      <c r="J477" s="9"/>
      <c r="K477" s="5"/>
      <c r="L477" s="5"/>
      <c r="M477" s="5"/>
      <c r="N477" s="9"/>
      <c r="O477" s="9"/>
      <c r="P477" s="9"/>
      <c r="Q477" s="9"/>
      <c r="R477" s="9"/>
      <c r="S477" s="9"/>
      <c r="T477" s="9"/>
      <c r="U477" s="9">
        <f t="shared" si="21"/>
        <v>0</v>
      </c>
      <c r="V477" s="9"/>
      <c r="W477" s="5"/>
      <c r="X477" s="5"/>
      <c r="Y477" s="5"/>
    </row>
    <row r="478" spans="1:25">
      <c r="A478" s="5"/>
      <c r="B478" s="5"/>
      <c r="C478" s="5"/>
      <c r="D478" s="9"/>
      <c r="E478" s="5"/>
      <c r="G478" s="5"/>
      <c r="H478" s="5"/>
      <c r="I478" s="9"/>
      <c r="J478" s="9"/>
      <c r="K478" s="5"/>
      <c r="L478" s="5"/>
      <c r="M478" s="5"/>
      <c r="N478" s="9"/>
      <c r="O478" s="9"/>
      <c r="P478" s="9"/>
      <c r="Q478" s="9"/>
      <c r="R478" s="9"/>
      <c r="S478" s="9"/>
      <c r="T478" s="9"/>
      <c r="U478" s="9">
        <f t="shared" si="21"/>
        <v>0</v>
      </c>
      <c r="V478" s="9"/>
      <c r="W478" s="5"/>
      <c r="X478" s="5"/>
      <c r="Y478" s="5"/>
    </row>
    <row r="479" spans="1:25">
      <c r="A479" s="5"/>
      <c r="B479" s="5"/>
      <c r="C479" s="5"/>
      <c r="D479" s="9"/>
      <c r="E479" s="5"/>
      <c r="G479" s="5"/>
      <c r="H479" s="5"/>
      <c r="I479" s="5"/>
      <c r="J479" s="9"/>
      <c r="K479" s="5"/>
      <c r="L479" s="5"/>
      <c r="M479" s="5"/>
      <c r="N479" s="9"/>
      <c r="O479" s="9"/>
      <c r="P479" s="9"/>
      <c r="Q479" s="9"/>
      <c r="R479" s="9"/>
      <c r="S479" s="9"/>
      <c r="T479" s="9"/>
      <c r="U479" s="9">
        <f t="shared" si="21"/>
        <v>0</v>
      </c>
      <c r="V479" s="9"/>
      <c r="W479" s="5"/>
      <c r="X479" s="5"/>
      <c r="Y479" s="5"/>
    </row>
    <row r="480" spans="1:25">
      <c r="A480" s="5"/>
      <c r="B480" s="5"/>
      <c r="C480" s="5"/>
      <c r="D480" s="9"/>
      <c r="E480" s="5"/>
      <c r="G480" s="5"/>
      <c r="H480" s="5"/>
      <c r="I480" s="5"/>
      <c r="J480" s="9"/>
      <c r="K480" s="5"/>
      <c r="L480" s="5"/>
      <c r="M480" s="5"/>
      <c r="N480" s="9"/>
      <c r="O480" s="9"/>
      <c r="P480" s="9"/>
      <c r="Q480" s="9"/>
      <c r="R480" s="9"/>
      <c r="S480" s="9"/>
      <c r="T480" s="9"/>
      <c r="U480" s="9">
        <f t="shared" si="21"/>
        <v>0</v>
      </c>
      <c r="V480" s="9"/>
      <c r="W480" s="5"/>
      <c r="X480" s="5"/>
      <c r="Y480" s="5"/>
    </row>
    <row r="481" spans="1:25">
      <c r="A481" s="5"/>
      <c r="B481" s="5"/>
      <c r="C481" s="5"/>
      <c r="D481" s="9"/>
      <c r="E481" s="5"/>
      <c r="G481" s="5"/>
      <c r="H481" s="5"/>
      <c r="I481" s="5"/>
      <c r="J481" s="9"/>
      <c r="K481" s="5"/>
      <c r="L481" s="5"/>
      <c r="M481" s="5"/>
      <c r="N481" s="9"/>
      <c r="O481" s="9"/>
      <c r="P481" s="9"/>
      <c r="Q481" s="9"/>
      <c r="R481" s="9"/>
      <c r="S481" s="9"/>
      <c r="T481" s="9"/>
      <c r="U481" s="9">
        <f t="shared" si="21"/>
        <v>0</v>
      </c>
      <c r="V481" s="9"/>
      <c r="W481" s="5"/>
      <c r="X481" s="5"/>
      <c r="Y481" s="5"/>
    </row>
    <row r="482" spans="1:25">
      <c r="A482" s="5"/>
      <c r="B482" s="5"/>
      <c r="C482" s="5"/>
      <c r="D482" s="9"/>
      <c r="E482" s="5"/>
      <c r="G482" s="5"/>
      <c r="H482" s="5"/>
      <c r="I482" s="5"/>
      <c r="J482" s="9"/>
      <c r="K482" s="5"/>
      <c r="L482" s="5"/>
      <c r="M482" s="5"/>
      <c r="N482" s="9"/>
      <c r="O482" s="9"/>
      <c r="P482" s="9"/>
      <c r="Q482" s="9"/>
      <c r="R482" s="9"/>
      <c r="S482" s="9"/>
      <c r="T482" s="9"/>
      <c r="U482" s="9">
        <f t="shared" si="21"/>
        <v>0</v>
      </c>
      <c r="V482" s="9"/>
      <c r="W482" s="5"/>
      <c r="X482" s="5"/>
      <c r="Y482" s="5"/>
    </row>
    <row r="483" spans="1:25">
      <c r="A483" s="5"/>
      <c r="B483" s="5"/>
      <c r="C483" s="5"/>
      <c r="D483" s="9"/>
      <c r="E483" s="5"/>
      <c r="G483" s="5"/>
      <c r="H483" s="5"/>
      <c r="I483" s="5"/>
      <c r="J483" s="9"/>
      <c r="K483" s="5"/>
      <c r="L483" s="5"/>
      <c r="M483" s="5"/>
      <c r="N483" s="9"/>
      <c r="O483" s="9"/>
      <c r="P483" s="9"/>
      <c r="Q483" s="9"/>
      <c r="R483" s="9"/>
      <c r="S483" s="9"/>
      <c r="T483" s="9"/>
      <c r="U483" s="9">
        <f t="shared" si="21"/>
        <v>0</v>
      </c>
      <c r="V483" s="9"/>
      <c r="W483" s="5"/>
      <c r="X483" s="5"/>
      <c r="Y483" s="5"/>
    </row>
    <row r="484" spans="1:25">
      <c r="A484" s="5"/>
      <c r="B484" s="5"/>
      <c r="C484" s="5"/>
      <c r="D484" s="9"/>
      <c r="E484" s="5"/>
      <c r="G484" s="5"/>
      <c r="H484" s="5"/>
      <c r="I484" s="5"/>
      <c r="J484" s="9"/>
      <c r="K484" s="5"/>
      <c r="L484" s="5"/>
      <c r="M484" s="5"/>
      <c r="N484" s="9"/>
      <c r="O484" s="9"/>
      <c r="P484" s="9"/>
      <c r="Q484" s="9"/>
      <c r="R484" s="9"/>
      <c r="S484" s="9"/>
      <c r="T484" s="9"/>
      <c r="U484" s="9">
        <f t="shared" si="21"/>
        <v>0</v>
      </c>
      <c r="V484" s="9"/>
      <c r="W484" s="5"/>
      <c r="X484" s="5"/>
      <c r="Y484" s="5"/>
    </row>
    <row r="485" spans="1:25">
      <c r="A485" s="5"/>
      <c r="B485" s="5"/>
      <c r="C485" s="5"/>
      <c r="D485" s="9"/>
      <c r="E485" s="5"/>
      <c r="G485" s="5"/>
      <c r="H485" s="5"/>
      <c r="I485" s="5"/>
      <c r="J485" s="9"/>
      <c r="K485" s="5"/>
      <c r="L485" s="5"/>
      <c r="M485" s="5"/>
      <c r="N485" s="9"/>
      <c r="O485" s="9"/>
      <c r="P485" s="9"/>
      <c r="Q485" s="9"/>
      <c r="R485" s="9"/>
      <c r="S485" s="9"/>
      <c r="T485" s="9"/>
      <c r="U485" s="9">
        <f t="shared" si="21"/>
        <v>0</v>
      </c>
      <c r="V485" s="9"/>
      <c r="W485" s="5"/>
      <c r="X485" s="5"/>
      <c r="Y485" s="5"/>
    </row>
    <row r="486" spans="1:25">
      <c r="A486" s="5"/>
      <c r="B486" s="5"/>
      <c r="C486" s="5"/>
      <c r="D486" s="9"/>
      <c r="E486" s="5"/>
      <c r="G486" s="5"/>
      <c r="H486" s="5"/>
      <c r="I486" s="5"/>
      <c r="J486" s="9"/>
      <c r="K486" s="5"/>
      <c r="L486" s="5"/>
      <c r="M486" s="5"/>
      <c r="N486" s="9"/>
      <c r="O486" s="9"/>
      <c r="P486" s="9"/>
      <c r="Q486" s="9"/>
      <c r="R486" s="9"/>
      <c r="S486" s="9"/>
      <c r="T486" s="9"/>
      <c r="U486" s="9">
        <f t="shared" si="21"/>
        <v>0</v>
      </c>
      <c r="V486" s="9"/>
      <c r="W486" s="5"/>
      <c r="X486" s="5"/>
      <c r="Y486" s="5"/>
    </row>
    <row r="487" spans="1:25">
      <c r="A487" s="5"/>
      <c r="B487" s="5"/>
      <c r="C487" s="5"/>
      <c r="D487" s="9"/>
      <c r="E487" s="5"/>
      <c r="G487" s="5"/>
      <c r="H487" s="5"/>
      <c r="I487" s="5"/>
      <c r="J487" s="9"/>
      <c r="K487" s="5"/>
      <c r="L487" s="5"/>
      <c r="M487" s="5"/>
      <c r="N487" s="9"/>
      <c r="O487" s="9"/>
      <c r="P487" s="9"/>
      <c r="Q487" s="9"/>
      <c r="R487" s="9"/>
      <c r="S487" s="9"/>
      <c r="T487" s="9"/>
      <c r="U487" s="9">
        <f t="shared" si="21"/>
        <v>0</v>
      </c>
      <c r="V487" s="9"/>
      <c r="W487" s="5"/>
      <c r="X487" s="5"/>
      <c r="Y487" s="5"/>
    </row>
    <row r="488" spans="1:25">
      <c r="A488" s="5"/>
      <c r="B488" s="5"/>
      <c r="C488" s="5"/>
      <c r="D488" s="9"/>
      <c r="E488" s="5"/>
      <c r="G488" s="5"/>
      <c r="H488" s="5"/>
      <c r="I488" s="5"/>
      <c r="J488" s="9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9">
        <f t="shared" si="21"/>
        <v>0</v>
      </c>
      <c r="V488" s="5"/>
      <c r="W488" s="5"/>
      <c r="X488" s="5"/>
      <c r="Y488" s="5"/>
    </row>
    <row r="489" spans="1:25">
      <c r="A489" s="5"/>
      <c r="B489" s="5"/>
      <c r="C489" s="5"/>
      <c r="D489" s="9"/>
      <c r="E489" s="5"/>
      <c r="G489" s="5"/>
      <c r="H489" s="5"/>
      <c r="I489" s="5"/>
      <c r="J489" s="9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9">
        <f t="shared" si="21"/>
        <v>0</v>
      </c>
      <c r="V489" s="5"/>
      <c r="W489" s="5"/>
      <c r="X489" s="5"/>
      <c r="Y489" s="5"/>
    </row>
    <row r="490" spans="1:25">
      <c r="A490" s="5"/>
      <c r="B490" s="5"/>
      <c r="C490" s="5"/>
      <c r="D490" s="9"/>
      <c r="E490" s="5"/>
      <c r="G490" s="5"/>
      <c r="H490" s="5"/>
      <c r="I490" s="5"/>
      <c r="J490" s="9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9">
        <f t="shared" si="21"/>
        <v>0</v>
      </c>
      <c r="V490" s="5"/>
      <c r="W490" s="5"/>
      <c r="X490" s="5"/>
      <c r="Y490" s="5"/>
    </row>
    <row r="491" spans="1:25">
      <c r="A491" s="5"/>
      <c r="B491" s="5"/>
      <c r="C491" s="5"/>
      <c r="D491" s="9"/>
      <c r="E491" s="5"/>
      <c r="G491" s="5"/>
      <c r="H491" s="5"/>
      <c r="I491" s="5"/>
      <c r="J491" s="9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9">
        <f t="shared" ref="U491:U554" si="22">SUM(F491:T491)-D491</f>
        <v>0</v>
      </c>
      <c r="V491" s="5"/>
      <c r="W491" s="5"/>
      <c r="X491" s="5"/>
      <c r="Y491" s="5"/>
    </row>
    <row r="492" spans="1:25">
      <c r="A492" s="5"/>
      <c r="B492" s="5"/>
      <c r="C492" s="5"/>
      <c r="D492" s="9"/>
      <c r="E492" s="5"/>
      <c r="G492" s="5"/>
      <c r="H492" s="5"/>
      <c r="I492" s="5"/>
      <c r="J492" s="9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9">
        <f t="shared" si="22"/>
        <v>0</v>
      </c>
      <c r="V492" s="5"/>
      <c r="W492" s="5"/>
      <c r="X492" s="5"/>
      <c r="Y492" s="5"/>
    </row>
    <row r="493" spans="1:25">
      <c r="A493" s="5"/>
      <c r="B493" s="5"/>
      <c r="C493" s="5"/>
      <c r="D493" s="9"/>
      <c r="E493" s="5"/>
      <c r="G493" s="5"/>
      <c r="H493" s="5"/>
      <c r="I493" s="5"/>
      <c r="J493" s="9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9">
        <f t="shared" si="22"/>
        <v>0</v>
      </c>
      <c r="V493" s="5"/>
      <c r="W493" s="5"/>
      <c r="X493" s="5"/>
      <c r="Y493" s="5"/>
    </row>
    <row r="494" spans="1:25">
      <c r="A494" s="5"/>
      <c r="B494" s="5"/>
      <c r="C494" s="5"/>
      <c r="D494" s="9"/>
      <c r="E494" s="5"/>
      <c r="G494" s="5"/>
      <c r="H494" s="5"/>
      <c r="I494" s="5"/>
      <c r="J494" s="9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9">
        <f t="shared" si="22"/>
        <v>0</v>
      </c>
      <c r="V494" s="5"/>
      <c r="W494" s="5"/>
      <c r="X494" s="5"/>
      <c r="Y494" s="5"/>
    </row>
    <row r="495" spans="1:25">
      <c r="A495" s="5"/>
      <c r="B495" s="5"/>
      <c r="C495" s="5"/>
      <c r="D495" s="9"/>
      <c r="E495" s="5"/>
      <c r="G495" s="5"/>
      <c r="H495" s="5"/>
      <c r="I495" s="5"/>
      <c r="J495" s="9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9">
        <f t="shared" si="22"/>
        <v>0</v>
      </c>
      <c r="V495" s="5"/>
      <c r="W495" s="5"/>
      <c r="X495" s="5"/>
      <c r="Y495" s="5"/>
    </row>
    <row r="496" spans="1:25">
      <c r="A496" s="5"/>
      <c r="B496" s="5"/>
      <c r="C496" s="5"/>
      <c r="D496" s="9"/>
      <c r="E496" s="5"/>
      <c r="G496" s="5"/>
      <c r="H496" s="5"/>
      <c r="I496" s="5"/>
      <c r="J496" s="9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9">
        <f t="shared" si="22"/>
        <v>0</v>
      </c>
      <c r="V496" s="5"/>
      <c r="W496" s="5"/>
      <c r="X496" s="5"/>
      <c r="Y496" s="5"/>
    </row>
    <row r="497" spans="1:25">
      <c r="A497" s="5"/>
      <c r="B497" s="5"/>
      <c r="C497" s="5"/>
      <c r="D497" s="9"/>
      <c r="E497" s="5"/>
      <c r="G497" s="5"/>
      <c r="H497" s="5"/>
      <c r="I497" s="5"/>
      <c r="J497" s="9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9">
        <f t="shared" si="22"/>
        <v>0</v>
      </c>
      <c r="V497" s="5"/>
      <c r="W497" s="5"/>
      <c r="X497" s="5"/>
      <c r="Y497" s="5"/>
    </row>
    <row r="498" spans="1:25">
      <c r="A498" s="5"/>
      <c r="B498" s="5"/>
      <c r="C498" s="5"/>
      <c r="D498" s="9"/>
      <c r="E498" s="5"/>
      <c r="G498" s="5"/>
      <c r="H498" s="5"/>
      <c r="I498" s="5"/>
      <c r="J498" s="9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9">
        <f t="shared" si="22"/>
        <v>0</v>
      </c>
      <c r="V498" s="5"/>
      <c r="W498" s="5"/>
      <c r="X498" s="5"/>
      <c r="Y498" s="5"/>
    </row>
    <row r="499" spans="1:25">
      <c r="A499" s="5"/>
      <c r="B499" s="5"/>
      <c r="C499" s="5"/>
      <c r="D499" s="9"/>
      <c r="E499" s="5"/>
      <c r="G499" s="5"/>
      <c r="H499" s="5"/>
      <c r="I499" s="5"/>
      <c r="J499" s="9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9">
        <f t="shared" si="22"/>
        <v>0</v>
      </c>
      <c r="V499" s="5"/>
      <c r="W499" s="5"/>
      <c r="X499" s="5"/>
      <c r="Y499" s="5"/>
    </row>
    <row r="500" spans="1:25">
      <c r="A500" s="5"/>
      <c r="B500" s="5"/>
      <c r="C500" s="5"/>
      <c r="D500" s="9"/>
      <c r="E500" s="5"/>
      <c r="G500" s="5"/>
      <c r="H500" s="5"/>
      <c r="I500" s="5"/>
      <c r="J500" s="9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9">
        <f t="shared" si="22"/>
        <v>0</v>
      </c>
      <c r="V500" s="5"/>
      <c r="W500" s="5"/>
      <c r="X500" s="5"/>
      <c r="Y500" s="5"/>
    </row>
    <row r="501" spans="1:25">
      <c r="A501" s="5"/>
      <c r="B501" s="5"/>
      <c r="C501" s="5"/>
      <c r="D501" s="9"/>
      <c r="E501" s="5"/>
      <c r="G501" s="5"/>
      <c r="H501" s="5"/>
      <c r="I501" s="5"/>
      <c r="J501" s="9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9">
        <f t="shared" si="22"/>
        <v>0</v>
      </c>
      <c r="V501" s="5"/>
      <c r="W501" s="5"/>
      <c r="X501" s="5"/>
      <c r="Y501" s="5"/>
    </row>
    <row r="502" spans="1:25">
      <c r="A502" s="5"/>
      <c r="B502" s="5"/>
      <c r="C502" s="5"/>
      <c r="D502" s="9"/>
      <c r="E502" s="5"/>
      <c r="G502" s="5"/>
      <c r="H502" s="5"/>
      <c r="I502" s="5"/>
      <c r="J502" s="9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9">
        <f t="shared" si="22"/>
        <v>0</v>
      </c>
      <c r="V502" s="5"/>
      <c r="W502" s="5"/>
      <c r="X502" s="5"/>
      <c r="Y502" s="5"/>
    </row>
    <row r="503" spans="1:25">
      <c r="A503" s="5"/>
      <c r="B503" s="5"/>
      <c r="C503" s="5"/>
      <c r="D503" s="9"/>
      <c r="E503" s="5"/>
      <c r="G503" s="5"/>
      <c r="H503" s="5"/>
      <c r="I503" s="5"/>
      <c r="J503" s="9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9">
        <f t="shared" si="22"/>
        <v>0</v>
      </c>
      <c r="V503" s="5"/>
      <c r="W503" s="5"/>
      <c r="X503" s="5"/>
      <c r="Y503" s="5"/>
    </row>
    <row r="504" spans="1:25">
      <c r="A504" s="5"/>
      <c r="B504" s="5"/>
      <c r="C504" s="5"/>
      <c r="D504" s="9"/>
      <c r="E504" s="5"/>
      <c r="G504" s="5"/>
      <c r="H504" s="5"/>
      <c r="I504" s="5"/>
      <c r="J504" s="9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9">
        <f t="shared" si="22"/>
        <v>0</v>
      </c>
      <c r="V504" s="5"/>
      <c r="W504" s="5"/>
      <c r="X504" s="5"/>
      <c r="Y504" s="5"/>
    </row>
    <row r="505" spans="1:25">
      <c r="A505" s="5"/>
      <c r="B505" s="5"/>
      <c r="C505" s="5"/>
      <c r="D505" s="9"/>
      <c r="E505" s="5"/>
      <c r="G505" s="5"/>
      <c r="H505" s="5"/>
      <c r="I505" s="5"/>
      <c r="J505" s="9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9">
        <f t="shared" si="22"/>
        <v>0</v>
      </c>
      <c r="V505" s="5"/>
      <c r="W505" s="5"/>
      <c r="X505" s="5"/>
      <c r="Y505" s="5"/>
    </row>
    <row r="506" spans="1:25">
      <c r="A506" s="5"/>
      <c r="B506" s="5"/>
      <c r="C506" s="5"/>
      <c r="D506" s="9"/>
      <c r="E506" s="5"/>
      <c r="G506" s="5"/>
      <c r="H506" s="5"/>
      <c r="I506" s="5"/>
      <c r="J506" s="9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9">
        <f t="shared" si="22"/>
        <v>0</v>
      </c>
      <c r="V506" s="5"/>
      <c r="W506" s="5"/>
      <c r="X506" s="5"/>
      <c r="Y506" s="5"/>
    </row>
    <row r="507" spans="1:25">
      <c r="A507" s="5"/>
      <c r="B507" s="5"/>
      <c r="C507" s="5"/>
      <c r="D507" s="9"/>
      <c r="E507" s="5"/>
      <c r="G507" s="5"/>
      <c r="H507" s="5"/>
      <c r="I507" s="5"/>
      <c r="J507" s="9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9">
        <f t="shared" si="22"/>
        <v>0</v>
      </c>
      <c r="V507" s="5"/>
      <c r="W507" s="5"/>
      <c r="X507" s="5"/>
      <c r="Y507" s="5"/>
    </row>
    <row r="508" spans="1:25">
      <c r="A508" s="5"/>
      <c r="B508" s="5"/>
      <c r="C508" s="5"/>
      <c r="D508" s="9"/>
      <c r="E508" s="5"/>
      <c r="G508" s="5"/>
      <c r="H508" s="5"/>
      <c r="I508" s="5"/>
      <c r="J508" s="9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9">
        <f t="shared" si="22"/>
        <v>0</v>
      </c>
      <c r="V508" s="5"/>
      <c r="W508" s="5"/>
      <c r="X508" s="5"/>
      <c r="Y508" s="5"/>
    </row>
    <row r="509" spans="1:25">
      <c r="A509" s="5"/>
      <c r="B509" s="5"/>
      <c r="C509" s="5"/>
      <c r="D509" s="9"/>
      <c r="E509" s="5"/>
      <c r="G509" s="5"/>
      <c r="H509" s="5"/>
      <c r="I509" s="5"/>
      <c r="J509" s="9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9">
        <f t="shared" si="22"/>
        <v>0</v>
      </c>
      <c r="V509" s="5"/>
      <c r="W509" s="5"/>
      <c r="X509" s="5"/>
      <c r="Y509" s="5"/>
    </row>
    <row r="510" spans="1:25">
      <c r="A510" s="5"/>
      <c r="B510" s="5"/>
      <c r="C510" s="5"/>
      <c r="D510" s="9"/>
      <c r="E510" s="5"/>
      <c r="G510" s="5"/>
      <c r="H510" s="5"/>
      <c r="I510" s="5"/>
      <c r="J510" s="9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9">
        <f t="shared" si="22"/>
        <v>0</v>
      </c>
      <c r="V510" s="5"/>
      <c r="W510" s="5"/>
      <c r="X510" s="5"/>
      <c r="Y510" s="5"/>
    </row>
    <row r="511" spans="1:25">
      <c r="A511" s="5"/>
      <c r="B511" s="5"/>
      <c r="C511" s="5"/>
      <c r="D511" s="9"/>
      <c r="E511" s="5"/>
      <c r="G511" s="5"/>
      <c r="H511" s="5"/>
      <c r="I511" s="5"/>
      <c r="J511" s="9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9">
        <f t="shared" si="22"/>
        <v>0</v>
      </c>
      <c r="V511" s="5"/>
      <c r="W511" s="5"/>
      <c r="X511" s="5"/>
      <c r="Y511" s="5"/>
    </row>
    <row r="512" spans="1:25">
      <c r="A512" s="5"/>
      <c r="B512" s="5"/>
      <c r="C512" s="5"/>
      <c r="D512" s="9"/>
      <c r="E512" s="5"/>
      <c r="G512" s="5"/>
      <c r="H512" s="5"/>
      <c r="I512" s="5"/>
      <c r="J512" s="9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9">
        <f t="shared" si="22"/>
        <v>0</v>
      </c>
      <c r="V512" s="5"/>
      <c r="W512" s="5"/>
      <c r="X512" s="5"/>
      <c r="Y512" s="5"/>
    </row>
    <row r="513" spans="1:25">
      <c r="A513" s="5"/>
      <c r="B513" s="5"/>
      <c r="C513" s="5"/>
      <c r="D513" s="9"/>
      <c r="E513" s="5"/>
      <c r="G513" s="5"/>
      <c r="H513" s="5"/>
      <c r="I513" s="5"/>
      <c r="J513" s="9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9">
        <f t="shared" si="22"/>
        <v>0</v>
      </c>
      <c r="V513" s="5"/>
      <c r="W513" s="5"/>
      <c r="X513" s="5"/>
      <c r="Y513" s="5"/>
    </row>
    <row r="514" spans="1:25">
      <c r="A514" s="5"/>
      <c r="B514" s="5"/>
      <c r="C514" s="5"/>
      <c r="D514" s="9"/>
      <c r="E514" s="5"/>
      <c r="G514" s="5"/>
      <c r="H514" s="5"/>
      <c r="I514" s="5"/>
      <c r="J514" s="9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9">
        <f t="shared" si="22"/>
        <v>0</v>
      </c>
      <c r="V514" s="5"/>
      <c r="W514" s="5"/>
      <c r="X514" s="5"/>
      <c r="Y514" s="5"/>
    </row>
    <row r="515" spans="1:25">
      <c r="A515" s="5"/>
      <c r="B515" s="5"/>
      <c r="C515" s="5"/>
      <c r="D515" s="9"/>
      <c r="E515" s="5"/>
      <c r="G515" s="5"/>
      <c r="H515" s="5"/>
      <c r="I515" s="5"/>
      <c r="J515" s="9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9">
        <f t="shared" si="22"/>
        <v>0</v>
      </c>
      <c r="V515" s="5"/>
      <c r="W515" s="5"/>
      <c r="X515" s="5"/>
      <c r="Y515" s="5"/>
    </row>
    <row r="516" spans="1:25">
      <c r="A516" s="5"/>
      <c r="B516" s="5"/>
      <c r="C516" s="5"/>
      <c r="D516" s="9"/>
      <c r="E516" s="5"/>
      <c r="G516" s="5"/>
      <c r="H516" s="5"/>
      <c r="I516" s="5"/>
      <c r="J516" s="9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9">
        <f t="shared" si="22"/>
        <v>0</v>
      </c>
      <c r="V516" s="5"/>
      <c r="W516" s="5"/>
      <c r="X516" s="5"/>
      <c r="Y516" s="5"/>
    </row>
    <row r="517" spans="1:25">
      <c r="A517" s="5"/>
      <c r="B517" s="5"/>
      <c r="C517" s="5"/>
      <c r="D517" s="9"/>
      <c r="E517" s="5"/>
      <c r="G517" s="5"/>
      <c r="H517" s="5"/>
      <c r="I517" s="5"/>
      <c r="J517" s="9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9">
        <f t="shared" si="22"/>
        <v>0</v>
      </c>
      <c r="V517" s="5"/>
      <c r="W517" s="5"/>
      <c r="X517" s="5"/>
      <c r="Y517" s="5"/>
    </row>
    <row r="518" spans="1:25">
      <c r="A518" s="5"/>
      <c r="B518" s="5"/>
      <c r="C518" s="5"/>
      <c r="D518" s="9"/>
      <c r="E518" s="5"/>
      <c r="G518" s="5"/>
      <c r="H518" s="5"/>
      <c r="I518" s="5"/>
      <c r="J518" s="9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9">
        <f t="shared" si="22"/>
        <v>0</v>
      </c>
      <c r="V518" s="5"/>
      <c r="W518" s="5"/>
      <c r="X518" s="5"/>
      <c r="Y518" s="5"/>
    </row>
    <row r="519" spans="1:25">
      <c r="A519" s="5"/>
      <c r="B519" s="5"/>
      <c r="C519" s="5"/>
      <c r="D519" s="9"/>
      <c r="E519" s="5"/>
      <c r="G519" s="5"/>
      <c r="H519" s="5"/>
      <c r="I519" s="5"/>
      <c r="J519" s="9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9">
        <f t="shared" si="22"/>
        <v>0</v>
      </c>
      <c r="V519" s="5"/>
      <c r="W519" s="5"/>
      <c r="X519" s="5"/>
      <c r="Y519" s="5"/>
    </row>
    <row r="520" spans="1:25">
      <c r="U520" s="1">
        <f t="shared" si="22"/>
        <v>0</v>
      </c>
    </row>
    <row r="521" spans="1:25">
      <c r="U521" s="1">
        <f t="shared" si="22"/>
        <v>0</v>
      </c>
    </row>
    <row r="522" spans="1:25">
      <c r="U522" s="1">
        <f t="shared" si="22"/>
        <v>0</v>
      </c>
    </row>
    <row r="523" spans="1:25">
      <c r="U523" s="1">
        <f t="shared" si="22"/>
        <v>0</v>
      </c>
    </row>
    <row r="524" spans="1:25">
      <c r="U524" s="1">
        <f t="shared" si="22"/>
        <v>0</v>
      </c>
    </row>
    <row r="525" spans="1:25">
      <c r="U525" s="1">
        <f t="shared" si="22"/>
        <v>0</v>
      </c>
    </row>
    <row r="526" spans="1:25">
      <c r="U526" s="1">
        <f t="shared" si="22"/>
        <v>0</v>
      </c>
    </row>
    <row r="527" spans="1:25">
      <c r="U527" s="1">
        <f t="shared" si="22"/>
        <v>0</v>
      </c>
    </row>
    <row r="528" spans="1:25">
      <c r="U528" s="1">
        <f t="shared" si="22"/>
        <v>0</v>
      </c>
    </row>
    <row r="529" spans="21:21">
      <c r="U529" s="1">
        <f t="shared" si="22"/>
        <v>0</v>
      </c>
    </row>
    <row r="530" spans="21:21">
      <c r="U530" s="1">
        <f t="shared" si="22"/>
        <v>0</v>
      </c>
    </row>
    <row r="531" spans="21:21">
      <c r="U531" s="1">
        <f t="shared" si="22"/>
        <v>0</v>
      </c>
    </row>
    <row r="532" spans="21:21">
      <c r="U532" s="1">
        <f t="shared" si="22"/>
        <v>0</v>
      </c>
    </row>
    <row r="533" spans="21:21">
      <c r="U533" s="1">
        <f t="shared" si="22"/>
        <v>0</v>
      </c>
    </row>
    <row r="534" spans="21:21">
      <c r="U534" s="1">
        <f t="shared" si="22"/>
        <v>0</v>
      </c>
    </row>
    <row r="535" spans="21:21">
      <c r="U535" s="1">
        <f t="shared" si="22"/>
        <v>0</v>
      </c>
    </row>
    <row r="536" spans="21:21">
      <c r="U536" s="1">
        <f t="shared" si="22"/>
        <v>0</v>
      </c>
    </row>
    <row r="537" spans="21:21">
      <c r="U537" s="1">
        <f t="shared" si="22"/>
        <v>0</v>
      </c>
    </row>
    <row r="538" spans="21:21">
      <c r="U538" s="1">
        <f t="shared" si="22"/>
        <v>0</v>
      </c>
    </row>
    <row r="539" spans="21:21">
      <c r="U539" s="1">
        <f t="shared" si="22"/>
        <v>0</v>
      </c>
    </row>
    <row r="540" spans="21:21">
      <c r="U540" s="1">
        <f t="shared" si="22"/>
        <v>0</v>
      </c>
    </row>
    <row r="541" spans="21:21">
      <c r="U541" s="1">
        <f t="shared" si="22"/>
        <v>0</v>
      </c>
    </row>
    <row r="542" spans="21:21">
      <c r="U542" s="1">
        <f t="shared" si="22"/>
        <v>0</v>
      </c>
    </row>
    <row r="543" spans="21:21">
      <c r="U543" s="1">
        <f t="shared" si="22"/>
        <v>0</v>
      </c>
    </row>
    <row r="544" spans="21:21">
      <c r="U544" s="1">
        <f t="shared" si="22"/>
        <v>0</v>
      </c>
    </row>
    <row r="545" spans="21:21">
      <c r="U545" s="1">
        <f t="shared" si="22"/>
        <v>0</v>
      </c>
    </row>
    <row r="546" spans="21:21">
      <c r="U546" s="1">
        <f t="shared" si="22"/>
        <v>0</v>
      </c>
    </row>
    <row r="547" spans="21:21">
      <c r="U547" s="1">
        <f t="shared" si="22"/>
        <v>0</v>
      </c>
    </row>
    <row r="548" spans="21:21">
      <c r="U548" s="1">
        <f t="shared" si="22"/>
        <v>0</v>
      </c>
    </row>
    <row r="549" spans="21:21">
      <c r="U549" s="1">
        <f t="shared" si="22"/>
        <v>0</v>
      </c>
    </row>
    <row r="550" spans="21:21">
      <c r="U550" s="1">
        <f t="shared" si="22"/>
        <v>0</v>
      </c>
    </row>
    <row r="551" spans="21:21">
      <c r="U551" s="1">
        <f t="shared" si="22"/>
        <v>0</v>
      </c>
    </row>
    <row r="552" spans="21:21">
      <c r="U552" s="1">
        <f t="shared" si="22"/>
        <v>0</v>
      </c>
    </row>
    <row r="553" spans="21:21">
      <c r="U553" s="1">
        <f t="shared" si="22"/>
        <v>0</v>
      </c>
    </row>
    <row r="554" spans="21:21">
      <c r="U554" s="1">
        <f t="shared" si="22"/>
        <v>0</v>
      </c>
    </row>
    <row r="555" spans="21:21">
      <c r="U555" s="1">
        <f t="shared" ref="U555:U571" si="23">SUM(F555:T555)-D555</f>
        <v>0</v>
      </c>
    </row>
    <row r="556" spans="21:21">
      <c r="U556" s="1">
        <f t="shared" si="23"/>
        <v>0</v>
      </c>
    </row>
    <row r="557" spans="21:21">
      <c r="U557" s="1">
        <f t="shared" si="23"/>
        <v>0</v>
      </c>
    </row>
    <row r="558" spans="21:21">
      <c r="U558" s="1">
        <f t="shared" si="23"/>
        <v>0</v>
      </c>
    </row>
    <row r="559" spans="21:21">
      <c r="U559" s="1">
        <f t="shared" si="23"/>
        <v>0</v>
      </c>
    </row>
    <row r="560" spans="21:21">
      <c r="U560" s="1">
        <f t="shared" si="23"/>
        <v>0</v>
      </c>
    </row>
    <row r="561" spans="21:21">
      <c r="U561" s="1">
        <f t="shared" si="23"/>
        <v>0</v>
      </c>
    </row>
    <row r="562" spans="21:21">
      <c r="U562" s="1">
        <f t="shared" si="23"/>
        <v>0</v>
      </c>
    </row>
    <row r="563" spans="21:21">
      <c r="U563" s="1">
        <f t="shared" si="23"/>
        <v>0</v>
      </c>
    </row>
    <row r="564" spans="21:21">
      <c r="U564" s="1">
        <f t="shared" si="23"/>
        <v>0</v>
      </c>
    </row>
    <row r="565" spans="21:21">
      <c r="U565" s="1">
        <f t="shared" si="23"/>
        <v>0</v>
      </c>
    </row>
    <row r="566" spans="21:21">
      <c r="U566" s="1">
        <f t="shared" si="23"/>
        <v>0</v>
      </c>
    </row>
    <row r="567" spans="21:21">
      <c r="U567" s="1">
        <f t="shared" si="23"/>
        <v>0</v>
      </c>
    </row>
    <row r="568" spans="21:21">
      <c r="U568" s="1">
        <f t="shared" si="23"/>
        <v>0</v>
      </c>
    </row>
    <row r="569" spans="21:21">
      <c r="U569" s="1">
        <f t="shared" si="23"/>
        <v>0</v>
      </c>
    </row>
    <row r="570" spans="21:21">
      <c r="U570" s="1">
        <f t="shared" si="23"/>
        <v>0</v>
      </c>
    </row>
    <row r="571" spans="21:21">
      <c r="U571" s="1">
        <f t="shared" si="23"/>
        <v>0</v>
      </c>
    </row>
    <row r="572" spans="21:21">
      <c r="U572" s="1">
        <f t="shared" ref="U572:U579" si="24">SUM(F572:T572)-D572</f>
        <v>0</v>
      </c>
    </row>
    <row r="573" spans="21:21">
      <c r="U573" s="1">
        <f t="shared" si="24"/>
        <v>0</v>
      </c>
    </row>
    <row r="574" spans="21:21">
      <c r="U574" s="1">
        <f t="shared" si="24"/>
        <v>0</v>
      </c>
    </row>
    <row r="575" spans="21:21">
      <c r="U575" s="1">
        <f t="shared" si="24"/>
        <v>0</v>
      </c>
    </row>
    <row r="576" spans="21:21">
      <c r="U576" s="1">
        <f t="shared" si="24"/>
        <v>0</v>
      </c>
    </row>
    <row r="577" spans="21:21">
      <c r="U577" s="1">
        <f t="shared" si="24"/>
        <v>0</v>
      </c>
    </row>
    <row r="578" spans="21:21">
      <c r="U578" s="1">
        <f t="shared" si="24"/>
        <v>0</v>
      </c>
    </row>
    <row r="579" spans="21:21">
      <c r="U579" s="1">
        <f t="shared" si="24"/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A416"/>
  <sheetViews>
    <sheetView workbookViewId="0">
      <pane xSplit="1" ySplit="3" topLeftCell="P87" activePane="bottomRight" state="frozen"/>
      <selection pane="topRight" activeCell="B1" sqref="B1"/>
      <selection pane="bottomLeft" activeCell="A4" sqref="A4"/>
      <selection pane="bottomRight" activeCell="AB3" sqref="AB3"/>
    </sheetView>
  </sheetViews>
  <sheetFormatPr defaultRowHeight="15"/>
  <cols>
    <col min="1" max="1" width="26.5703125" style="48" customWidth="1"/>
    <col min="2" max="2" width="8.85546875" style="48" customWidth="1"/>
    <col min="3" max="3" width="8.42578125" style="48" customWidth="1"/>
    <col min="4" max="4" width="8.140625" style="53" customWidth="1"/>
    <col min="5" max="14" width="9.140625" style="48"/>
    <col min="15" max="15" width="9.140625" style="53"/>
    <col min="16" max="16" width="9.140625" style="48"/>
    <col min="17" max="17" width="9.140625" style="53"/>
    <col min="18" max="18" width="9.140625" style="48"/>
    <col min="19" max="19" width="8.28515625" style="48" customWidth="1"/>
    <col min="20" max="28" width="9.140625" style="48"/>
    <col min="29" max="29" width="10.42578125" style="48" customWidth="1"/>
    <col min="30" max="16384" width="9.140625" style="48"/>
  </cols>
  <sheetData>
    <row r="1" spans="1:45">
      <c r="A1" s="48" t="s">
        <v>129</v>
      </c>
      <c r="B1" s="48" t="s">
        <v>52</v>
      </c>
      <c r="C1" s="48" t="s">
        <v>108</v>
      </c>
      <c r="D1" s="53" t="s">
        <v>96</v>
      </c>
      <c r="E1" s="48" t="s">
        <v>134</v>
      </c>
      <c r="F1" s="48" t="s">
        <v>135</v>
      </c>
      <c r="G1" s="48" t="s">
        <v>136</v>
      </c>
      <c r="H1" s="48" t="s">
        <v>48</v>
      </c>
      <c r="I1" s="48" t="s">
        <v>179</v>
      </c>
      <c r="J1" s="48" t="s">
        <v>276</v>
      </c>
      <c r="K1" s="48" t="s">
        <v>137</v>
      </c>
      <c r="L1" s="48" t="s">
        <v>131</v>
      </c>
      <c r="M1" s="48" t="s">
        <v>51</v>
      </c>
      <c r="N1" s="48" t="s">
        <v>138</v>
      </c>
      <c r="O1" s="53" t="s">
        <v>139</v>
      </c>
      <c r="P1" s="48" t="s">
        <v>46</v>
      </c>
      <c r="Q1" s="53" t="s">
        <v>202</v>
      </c>
      <c r="R1" s="48" t="s">
        <v>87</v>
      </c>
      <c r="S1" s="48" t="s">
        <v>140</v>
      </c>
      <c r="T1" s="48" t="s">
        <v>141</v>
      </c>
      <c r="U1" s="48" t="s">
        <v>47</v>
      </c>
      <c r="V1" s="48" t="s">
        <v>86</v>
      </c>
      <c r="W1" s="48" t="s">
        <v>142</v>
      </c>
      <c r="X1" s="48" t="s">
        <v>143</v>
      </c>
      <c r="Y1" s="48" t="s">
        <v>225</v>
      </c>
      <c r="Z1" s="48" t="s">
        <v>144</v>
      </c>
      <c r="AA1" s="109" t="s">
        <v>172</v>
      </c>
      <c r="AB1" s="109" t="s">
        <v>170</v>
      </c>
      <c r="AC1" s="109" t="s">
        <v>184</v>
      </c>
      <c r="AD1" s="48" t="s">
        <v>182</v>
      </c>
      <c r="AE1" s="48" t="s">
        <v>11</v>
      </c>
    </row>
    <row r="2" spans="1:45">
      <c r="A2" s="48" t="s">
        <v>114</v>
      </c>
      <c r="B2" s="48">
        <f t="shared" ref="B2:Z2" si="0">SUM(B4:B292)</f>
        <v>216.59000000000003</v>
      </c>
      <c r="C2" s="48">
        <f t="shared" si="0"/>
        <v>207.70999999999998</v>
      </c>
      <c r="D2" s="53">
        <f t="shared" si="0"/>
        <v>1194.3599999999999</v>
      </c>
      <c r="E2" s="48">
        <f t="shared" si="0"/>
        <v>831.94999999999993</v>
      </c>
      <c r="F2" s="48">
        <f t="shared" si="0"/>
        <v>237.47999999999996</v>
      </c>
      <c r="G2" s="48">
        <f t="shared" si="0"/>
        <v>453.85</v>
      </c>
      <c r="H2" s="48">
        <f t="shared" si="0"/>
        <v>2647.0199999999995</v>
      </c>
      <c r="I2" s="48">
        <f t="shared" si="0"/>
        <v>894.13</v>
      </c>
      <c r="J2" s="48">
        <f t="shared" si="0"/>
        <v>212.33</v>
      </c>
      <c r="K2" s="48">
        <f t="shared" si="0"/>
        <v>275.94</v>
      </c>
      <c r="L2" s="48">
        <f t="shared" si="0"/>
        <v>7711.1999999999989</v>
      </c>
      <c r="M2" s="48">
        <f t="shared" si="0"/>
        <v>4501.7999999999993</v>
      </c>
      <c r="N2" s="48">
        <f t="shared" si="0"/>
        <v>255.36</v>
      </c>
      <c r="O2" s="48">
        <f t="shared" si="0"/>
        <v>0</v>
      </c>
      <c r="P2" s="48">
        <f t="shared" si="0"/>
        <v>2488.04</v>
      </c>
      <c r="Q2" s="48">
        <f t="shared" si="0"/>
        <v>2059.46</v>
      </c>
      <c r="R2" s="48">
        <f t="shared" si="0"/>
        <v>0</v>
      </c>
      <c r="S2" s="48">
        <f t="shared" si="0"/>
        <v>970.2600000000001</v>
      </c>
      <c r="T2" s="48">
        <f t="shared" si="0"/>
        <v>383.6</v>
      </c>
      <c r="U2" s="53">
        <f t="shared" si="0"/>
        <v>0</v>
      </c>
      <c r="V2" s="48">
        <f t="shared" si="0"/>
        <v>70</v>
      </c>
      <c r="W2" s="48">
        <f t="shared" si="0"/>
        <v>224.75000000000003</v>
      </c>
      <c r="X2" s="48">
        <f t="shared" si="0"/>
        <v>199.84</v>
      </c>
      <c r="Y2" s="48">
        <f t="shared" si="0"/>
        <v>0</v>
      </c>
      <c r="Z2" s="48">
        <f t="shared" si="0"/>
        <v>699.64999999999986</v>
      </c>
      <c r="AA2" s="48">
        <f>SUM(AA4:AA193)+AA3</f>
        <v>5101.21</v>
      </c>
      <c r="AB2" s="48">
        <f>SUM(AB3:AB193)</f>
        <v>4094.71</v>
      </c>
      <c r="AC2" s="48">
        <f t="shared" ref="AC2" si="1">SUM(AC3:AC193)</f>
        <v>4751.5599999999995</v>
      </c>
      <c r="AD2" s="48">
        <f>SUM(AD3:AD193)</f>
        <v>1413.01</v>
      </c>
      <c r="AE2" s="48">
        <f>SUM(AE3:AE193)</f>
        <v>4286.74</v>
      </c>
      <c r="AF2" s="48" t="s">
        <v>120</v>
      </c>
    </row>
    <row r="3" spans="1:45">
      <c r="A3" s="48" t="s">
        <v>130</v>
      </c>
      <c r="D3" s="53" t="s">
        <v>145</v>
      </c>
      <c r="I3" s="48" t="s">
        <v>312</v>
      </c>
      <c r="K3" s="48" t="s">
        <v>287</v>
      </c>
      <c r="Q3" s="53" t="s">
        <v>168</v>
      </c>
      <c r="R3" s="130" t="s">
        <v>285</v>
      </c>
      <c r="AA3" s="48">
        <v>4968.43</v>
      </c>
      <c r="AB3" s="48">
        <v>4094.71</v>
      </c>
      <c r="AC3" s="48">
        <v>3329.39</v>
      </c>
      <c r="AD3" s="48">
        <v>1413.01</v>
      </c>
      <c r="AE3" s="48">
        <v>4286.74</v>
      </c>
      <c r="AH3" s="48" t="s">
        <v>286</v>
      </c>
    </row>
    <row r="4" spans="1:45">
      <c r="A4" s="63"/>
      <c r="B4" s="63"/>
      <c r="C4" s="63"/>
      <c r="D4" s="105"/>
      <c r="E4" s="63"/>
      <c r="F4" s="63"/>
      <c r="G4" s="63"/>
      <c r="H4" s="63"/>
      <c r="I4" s="63"/>
      <c r="J4" s="63"/>
      <c r="K4" s="63"/>
      <c r="L4" s="63"/>
      <c r="M4" s="63"/>
      <c r="N4" s="63"/>
      <c r="O4" s="105"/>
      <c r="P4" s="63"/>
      <c r="Q4" s="105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105">
        <f t="shared" ref="AF4:AF63" si="2">SUM(B4:AE4)</f>
        <v>0</v>
      </c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</row>
    <row r="5" spans="1:45">
      <c r="A5" s="63"/>
      <c r="B5" s="63"/>
      <c r="C5" s="63"/>
      <c r="D5" s="105"/>
      <c r="E5" s="63"/>
      <c r="F5" s="63"/>
      <c r="G5" s="63"/>
      <c r="H5" s="63"/>
      <c r="I5" s="63"/>
      <c r="J5" s="63"/>
      <c r="K5" s="63"/>
      <c r="L5" s="63"/>
      <c r="M5" s="63"/>
      <c r="N5" s="63"/>
      <c r="O5" s="105"/>
      <c r="P5" s="63"/>
      <c r="Q5" s="105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105">
        <f t="shared" si="2"/>
        <v>0</v>
      </c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</row>
    <row r="6" spans="1:45">
      <c r="A6" s="72" t="s">
        <v>316</v>
      </c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73">
        <f t="shared" si="2"/>
        <v>0</v>
      </c>
    </row>
    <row r="7" spans="1:45">
      <c r="A7" s="48" t="s">
        <v>106</v>
      </c>
      <c r="B7" s="64">
        <v>8.68</v>
      </c>
      <c r="C7" s="64"/>
      <c r="E7" s="64">
        <v>1.48</v>
      </c>
      <c r="F7" s="64"/>
      <c r="H7" s="72">
        <v>210.66</v>
      </c>
      <c r="I7" s="48">
        <v>379.64</v>
      </c>
      <c r="L7" s="72">
        <v>297.86</v>
      </c>
      <c r="M7" s="72">
        <v>26.11</v>
      </c>
      <c r="N7" s="72"/>
      <c r="O7" s="73"/>
      <c r="P7" s="72">
        <v>34.5</v>
      </c>
      <c r="Q7" s="110"/>
      <c r="R7" s="115"/>
      <c r="S7" s="115"/>
      <c r="T7" s="115"/>
      <c r="U7" s="115">
        <v>275.99</v>
      </c>
      <c r="V7" s="115"/>
      <c r="W7" s="72"/>
      <c r="X7" s="115"/>
      <c r="Y7" s="115"/>
      <c r="Z7" s="115"/>
      <c r="AA7" s="115"/>
      <c r="AB7" s="115"/>
      <c r="AC7" s="115"/>
      <c r="AD7" s="115"/>
      <c r="AE7" s="115"/>
      <c r="AF7" s="73">
        <f t="shared" si="2"/>
        <v>1234.92</v>
      </c>
    </row>
    <row r="8" spans="1:45">
      <c r="A8" s="48" t="s">
        <v>127</v>
      </c>
      <c r="B8" s="48">
        <v>1.5</v>
      </c>
      <c r="G8" s="48">
        <v>29.99</v>
      </c>
      <c r="L8" s="48">
        <v>46.43</v>
      </c>
      <c r="M8" s="48">
        <v>226.99</v>
      </c>
      <c r="N8" s="48">
        <v>33.35</v>
      </c>
      <c r="P8" s="48">
        <v>164.91</v>
      </c>
      <c r="Q8" s="53">
        <v>260.41000000000003</v>
      </c>
      <c r="R8" s="115"/>
      <c r="S8" s="115"/>
      <c r="T8" s="115"/>
      <c r="U8" s="115"/>
      <c r="V8" s="115"/>
      <c r="W8" s="72">
        <v>3.3</v>
      </c>
      <c r="X8" s="115">
        <v>17.8</v>
      </c>
      <c r="Y8" s="115"/>
      <c r="Z8" s="115"/>
      <c r="AA8" s="115"/>
      <c r="AB8" s="115"/>
      <c r="AC8" s="115"/>
      <c r="AD8" s="115"/>
      <c r="AE8" s="115"/>
      <c r="AF8" s="73">
        <f t="shared" si="2"/>
        <v>784.68000000000006</v>
      </c>
      <c r="AH8" s="53"/>
    </row>
    <row r="9" spans="1:45">
      <c r="A9" s="48" t="s">
        <v>88</v>
      </c>
      <c r="B9" s="48">
        <v>6.44</v>
      </c>
      <c r="E9" s="48">
        <v>25.69</v>
      </c>
      <c r="L9" s="48">
        <v>135.05000000000001</v>
      </c>
      <c r="M9" s="48">
        <v>16.829999999999998</v>
      </c>
      <c r="N9" s="48">
        <v>6.88</v>
      </c>
      <c r="R9" s="115"/>
      <c r="S9" s="115"/>
      <c r="T9" s="115"/>
      <c r="U9" s="115"/>
      <c r="V9" s="115"/>
      <c r="W9" s="72">
        <v>10</v>
      </c>
      <c r="X9" s="115"/>
      <c r="Y9" s="115"/>
      <c r="Z9" s="115"/>
      <c r="AA9" s="115"/>
      <c r="AB9" s="115"/>
      <c r="AC9" s="115"/>
      <c r="AD9" s="115"/>
      <c r="AE9" s="115"/>
      <c r="AF9" s="73">
        <f t="shared" si="2"/>
        <v>200.89</v>
      </c>
    </row>
    <row r="10" spans="1:45">
      <c r="A10" s="48" t="s">
        <v>128</v>
      </c>
      <c r="R10" s="115"/>
      <c r="S10" s="115"/>
      <c r="T10" s="115"/>
      <c r="U10" s="115"/>
      <c r="V10" s="115"/>
      <c r="W10" s="115"/>
      <c r="X10" s="115"/>
      <c r="Y10" s="115"/>
      <c r="Z10" s="115">
        <v>54.9</v>
      </c>
      <c r="AA10" s="115"/>
      <c r="AB10" s="115"/>
      <c r="AC10" s="115"/>
      <c r="AD10" s="115"/>
      <c r="AE10" s="115"/>
      <c r="AF10" s="73">
        <f t="shared" si="2"/>
        <v>54.9</v>
      </c>
    </row>
    <row r="11" spans="1:45">
      <c r="A11" s="48" t="s">
        <v>123</v>
      </c>
      <c r="D11" s="53">
        <v>125</v>
      </c>
      <c r="G11" s="48">
        <v>140</v>
      </c>
      <c r="R11" s="115"/>
      <c r="S11" s="72">
        <v>82.49</v>
      </c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73">
        <f t="shared" si="2"/>
        <v>347.49</v>
      </c>
    </row>
    <row r="12" spans="1:45">
      <c r="A12" s="48" t="s">
        <v>156</v>
      </c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73">
        <f t="shared" si="2"/>
        <v>0</v>
      </c>
    </row>
    <row r="13" spans="1:45"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73">
        <f t="shared" si="2"/>
        <v>0</v>
      </c>
    </row>
    <row r="14" spans="1:45">
      <c r="A14" s="77" t="s">
        <v>317</v>
      </c>
      <c r="B14" s="77"/>
      <c r="C14" s="77"/>
      <c r="D14" s="88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88"/>
      <c r="P14" s="77"/>
      <c r="Q14" s="88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88">
        <f t="shared" si="2"/>
        <v>0</v>
      </c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</row>
    <row r="15" spans="1:45">
      <c r="A15" s="77" t="s">
        <v>106</v>
      </c>
      <c r="B15" s="77"/>
      <c r="C15" s="77"/>
      <c r="D15" s="88">
        <v>4.5999999999999996</v>
      </c>
      <c r="E15" s="77">
        <v>10.84</v>
      </c>
      <c r="F15" s="77"/>
      <c r="G15" s="77"/>
      <c r="H15" s="77">
        <v>192.03</v>
      </c>
      <c r="I15" s="77"/>
      <c r="J15" s="77"/>
      <c r="K15" s="77"/>
      <c r="L15" s="77">
        <v>331.31</v>
      </c>
      <c r="M15" s="77">
        <v>65.040000000000006</v>
      </c>
      <c r="N15" s="77"/>
      <c r="O15" s="88"/>
      <c r="P15" s="77">
        <v>34.5</v>
      </c>
      <c r="Q15" s="88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88">
        <f t="shared" si="2"/>
        <v>638.31999999999994</v>
      </c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</row>
    <row r="16" spans="1:45">
      <c r="A16" s="77" t="s">
        <v>127</v>
      </c>
      <c r="B16" s="77"/>
      <c r="C16" s="77">
        <v>24.76</v>
      </c>
      <c r="D16" s="88"/>
      <c r="E16" s="77">
        <v>3.5</v>
      </c>
      <c r="F16" s="77">
        <v>11.37</v>
      </c>
      <c r="G16" s="77"/>
      <c r="H16" s="77"/>
      <c r="I16" s="77"/>
      <c r="J16" s="77"/>
      <c r="K16" s="77"/>
      <c r="L16" s="77">
        <v>59.52</v>
      </c>
      <c r="M16" s="77">
        <v>278.88</v>
      </c>
      <c r="N16" s="77"/>
      <c r="O16" s="88"/>
      <c r="P16" s="77">
        <v>164.91</v>
      </c>
      <c r="Q16" s="88">
        <v>244.93</v>
      </c>
      <c r="R16" s="77"/>
      <c r="S16" s="77"/>
      <c r="T16" s="77"/>
      <c r="U16" s="77"/>
      <c r="V16" s="77"/>
      <c r="W16" s="77"/>
      <c r="X16" s="77">
        <v>17.8</v>
      </c>
      <c r="Y16" s="77"/>
      <c r="Z16" s="77"/>
      <c r="AA16" s="77"/>
      <c r="AB16" s="77"/>
      <c r="AC16" s="77"/>
      <c r="AD16" s="77"/>
      <c r="AE16" s="77"/>
      <c r="AF16" s="88">
        <f t="shared" si="2"/>
        <v>805.66999999999985</v>
      </c>
      <c r="AG16" s="77"/>
      <c r="AH16" s="88"/>
      <c r="AI16" s="77"/>
      <c r="AJ16" s="77"/>
      <c r="AK16" s="77"/>
      <c r="AL16" s="77"/>
      <c r="AM16" s="77"/>
      <c r="AN16" s="77"/>
      <c r="AO16" s="77"/>
      <c r="AP16" s="77"/>
      <c r="AQ16" s="77"/>
      <c r="AR16" s="77"/>
    </row>
    <row r="17" spans="1:53">
      <c r="A17" s="77" t="s">
        <v>88</v>
      </c>
      <c r="B17" s="77"/>
      <c r="C17" s="77"/>
      <c r="D17" s="88">
        <v>7.62</v>
      </c>
      <c r="E17" s="77"/>
      <c r="F17" s="77">
        <v>11.54</v>
      </c>
      <c r="G17" s="77"/>
      <c r="H17" s="77"/>
      <c r="I17" s="77"/>
      <c r="J17" s="77"/>
      <c r="K17" s="77"/>
      <c r="L17" s="77">
        <v>825</v>
      </c>
      <c r="M17" s="77"/>
      <c r="N17" s="77"/>
      <c r="O17" s="88"/>
      <c r="P17" s="77"/>
      <c r="Q17" s="88"/>
      <c r="R17" s="77"/>
      <c r="S17" s="77"/>
      <c r="T17" s="77"/>
      <c r="U17" s="77"/>
      <c r="V17" s="77"/>
      <c r="W17" s="88">
        <v>15</v>
      </c>
      <c r="X17" s="77"/>
      <c r="Y17" s="77"/>
      <c r="Z17" s="77"/>
      <c r="AA17" s="77"/>
      <c r="AB17" s="77"/>
      <c r="AC17" s="77"/>
      <c r="AD17" s="77"/>
      <c r="AE17" s="77"/>
      <c r="AF17" s="88">
        <f t="shared" si="2"/>
        <v>859.16</v>
      </c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</row>
    <row r="18" spans="1:53">
      <c r="A18" s="77" t="s">
        <v>128</v>
      </c>
      <c r="B18" s="77"/>
      <c r="C18" s="77"/>
      <c r="D18" s="88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88"/>
      <c r="P18" s="77"/>
      <c r="Q18" s="88"/>
      <c r="R18" s="77"/>
      <c r="S18" s="77"/>
      <c r="T18" s="77"/>
      <c r="U18" s="77"/>
      <c r="V18" s="77"/>
      <c r="W18" s="88"/>
      <c r="X18" s="77"/>
      <c r="Y18" s="77"/>
      <c r="Z18" s="77"/>
      <c r="AA18" s="77"/>
      <c r="AB18" s="77"/>
      <c r="AC18" s="77"/>
      <c r="AD18" s="77"/>
      <c r="AE18" s="77"/>
      <c r="AF18" s="88">
        <f t="shared" si="2"/>
        <v>0</v>
      </c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</row>
    <row r="19" spans="1:53">
      <c r="A19" s="77" t="s">
        <v>123</v>
      </c>
      <c r="B19" s="77"/>
      <c r="C19" s="77"/>
      <c r="D19" s="88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88"/>
      <c r="P19" s="77"/>
      <c r="Q19" s="88"/>
      <c r="R19" s="77"/>
      <c r="S19" s="77">
        <v>82.49</v>
      </c>
      <c r="T19" s="77"/>
      <c r="U19" s="77"/>
      <c r="V19" s="77"/>
      <c r="W19" s="88"/>
      <c r="X19" s="77"/>
      <c r="Y19" s="77"/>
      <c r="Z19" s="77"/>
      <c r="AA19" s="77"/>
      <c r="AB19" s="77"/>
      <c r="AC19" s="77"/>
      <c r="AD19" s="77"/>
      <c r="AE19" s="77"/>
      <c r="AF19" s="88">
        <f t="shared" si="2"/>
        <v>82.49</v>
      </c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</row>
    <row r="20" spans="1:53">
      <c r="A20" s="77" t="s">
        <v>156</v>
      </c>
      <c r="B20" s="77"/>
      <c r="C20" s="77"/>
      <c r="D20" s="88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88"/>
      <c r="P20" s="77"/>
      <c r="Q20" s="88"/>
      <c r="R20" s="77"/>
      <c r="S20" s="77"/>
      <c r="T20" s="77"/>
      <c r="U20" s="77"/>
      <c r="V20" s="77"/>
      <c r="W20" s="88"/>
      <c r="X20" s="77"/>
      <c r="Y20" s="77"/>
      <c r="Z20" s="77"/>
      <c r="AA20" s="77"/>
      <c r="AB20" s="77"/>
      <c r="AC20" s="77"/>
      <c r="AD20" s="77"/>
      <c r="AE20" s="77"/>
      <c r="AF20" s="88">
        <f t="shared" si="2"/>
        <v>0</v>
      </c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</row>
    <row r="21" spans="1:53">
      <c r="W21" s="53"/>
      <c r="AF21" s="53">
        <f t="shared" si="2"/>
        <v>0</v>
      </c>
    </row>
    <row r="22" spans="1:53">
      <c r="A22" s="63" t="s">
        <v>274</v>
      </c>
      <c r="B22" s="63"/>
      <c r="C22" s="63"/>
      <c r="D22" s="105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105"/>
      <c r="P22" s="63"/>
      <c r="Q22" s="105"/>
      <c r="R22" s="63"/>
      <c r="S22" s="63"/>
      <c r="T22" s="63"/>
      <c r="U22" s="63"/>
      <c r="V22" s="63"/>
      <c r="W22" s="105"/>
      <c r="X22" s="63"/>
      <c r="Y22" s="63"/>
      <c r="Z22" s="63"/>
      <c r="AA22" s="63"/>
      <c r="AB22" s="63"/>
      <c r="AC22" s="63"/>
      <c r="AD22" s="63"/>
      <c r="AE22" s="63"/>
      <c r="AF22" s="105">
        <f t="shared" si="2"/>
        <v>0</v>
      </c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</row>
    <row r="23" spans="1:53">
      <c r="A23" s="63" t="s">
        <v>106</v>
      </c>
      <c r="B23" s="63"/>
      <c r="C23" s="63">
        <v>35.19</v>
      </c>
      <c r="D23" s="105"/>
      <c r="E23" s="63">
        <v>8.2200000000000006</v>
      </c>
      <c r="F23" s="63">
        <v>54.22</v>
      </c>
      <c r="G23" s="63"/>
      <c r="H23" s="63">
        <v>213.82</v>
      </c>
      <c r="I23" s="63"/>
      <c r="J23" s="63"/>
      <c r="K23" s="63"/>
      <c r="L23" s="105">
        <v>291.16000000000003</v>
      </c>
      <c r="M23" s="63">
        <v>178.18</v>
      </c>
      <c r="N23" s="63">
        <v>4.57</v>
      </c>
      <c r="O23" s="105"/>
      <c r="P23" s="63">
        <v>34.5</v>
      </c>
      <c r="Q23" s="105"/>
      <c r="R23" s="63"/>
      <c r="S23" s="63"/>
      <c r="T23" s="63"/>
      <c r="U23" s="63"/>
      <c r="V23" s="63"/>
      <c r="W23" s="105">
        <v>7.1</v>
      </c>
      <c r="X23" s="63"/>
      <c r="Y23" s="63"/>
      <c r="Z23" s="63"/>
      <c r="AA23" s="63"/>
      <c r="AB23" s="63"/>
      <c r="AC23" s="63"/>
      <c r="AD23" s="63"/>
      <c r="AE23" s="63"/>
      <c r="AF23" s="105">
        <f t="shared" si="2"/>
        <v>826.96</v>
      </c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</row>
    <row r="24" spans="1:53">
      <c r="A24" s="63" t="s">
        <v>127</v>
      </c>
      <c r="B24" s="63">
        <v>16.09</v>
      </c>
      <c r="C24" s="63"/>
      <c r="D24" s="105">
        <v>9.18</v>
      </c>
      <c r="E24" s="63"/>
      <c r="F24" s="63"/>
      <c r="G24" s="63"/>
      <c r="H24" s="63"/>
      <c r="I24" s="63"/>
      <c r="J24" s="63">
        <v>212.33</v>
      </c>
      <c r="K24" s="63"/>
      <c r="L24" s="63"/>
      <c r="M24" s="63">
        <v>149.22999999999999</v>
      </c>
      <c r="N24" s="63">
        <v>18.100000000000001</v>
      </c>
      <c r="O24" s="105"/>
      <c r="P24" s="63">
        <v>170.66</v>
      </c>
      <c r="Q24" s="105">
        <v>254.75</v>
      </c>
      <c r="R24" s="63"/>
      <c r="S24" s="63"/>
      <c r="T24" s="63"/>
      <c r="U24" s="63"/>
      <c r="V24" s="63"/>
      <c r="W24" s="105">
        <v>13.3</v>
      </c>
      <c r="X24" s="63">
        <v>17.8</v>
      </c>
      <c r="Y24" s="63"/>
      <c r="Z24" s="63"/>
      <c r="AA24" s="63"/>
      <c r="AB24" s="63"/>
      <c r="AC24" s="63"/>
      <c r="AD24" s="63"/>
      <c r="AE24" s="63"/>
      <c r="AF24" s="105">
        <f t="shared" si="2"/>
        <v>861.43999999999994</v>
      </c>
      <c r="AG24" s="63"/>
      <c r="AH24" s="105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</row>
    <row r="25" spans="1:53">
      <c r="A25" s="63" t="s">
        <v>88</v>
      </c>
      <c r="B25" s="63">
        <v>11.9</v>
      </c>
      <c r="C25" s="63">
        <v>10.58</v>
      </c>
      <c r="D25" s="105">
        <v>7.22</v>
      </c>
      <c r="E25" s="63">
        <v>24.07</v>
      </c>
      <c r="F25" s="63">
        <v>-12</v>
      </c>
      <c r="G25" s="63">
        <v>92</v>
      </c>
      <c r="H25" s="63"/>
      <c r="I25" s="63"/>
      <c r="J25" s="63"/>
      <c r="K25" s="63"/>
      <c r="L25" s="63">
        <v>335.82</v>
      </c>
      <c r="M25" s="63">
        <v>18.260000000000002</v>
      </c>
      <c r="N25" s="105"/>
      <c r="O25" s="105"/>
      <c r="P25" s="63"/>
      <c r="Q25" s="105"/>
      <c r="R25" s="63"/>
      <c r="S25" s="63"/>
      <c r="T25" s="63">
        <v>266</v>
      </c>
      <c r="U25" s="63"/>
      <c r="V25" s="63"/>
      <c r="W25" s="105"/>
      <c r="X25" s="63"/>
      <c r="Y25" s="63"/>
      <c r="Z25" s="63"/>
      <c r="AA25" s="63"/>
      <c r="AB25" s="63"/>
      <c r="AC25" s="63"/>
      <c r="AD25" s="63"/>
      <c r="AE25" s="63"/>
      <c r="AF25" s="105">
        <f t="shared" si="2"/>
        <v>753.84999999999991</v>
      </c>
      <c r="AG25" s="63"/>
      <c r="AH25" s="105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</row>
    <row r="26" spans="1:53">
      <c r="A26" s="63" t="s">
        <v>128</v>
      </c>
      <c r="B26" s="63"/>
      <c r="C26" s="63"/>
      <c r="D26" s="105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105"/>
      <c r="P26" s="63"/>
      <c r="Q26" s="105"/>
      <c r="R26" s="63"/>
      <c r="S26" s="63"/>
      <c r="T26" s="63"/>
      <c r="U26" s="63"/>
      <c r="V26" s="63"/>
      <c r="W26" s="105"/>
      <c r="X26" s="63"/>
      <c r="Y26" s="63"/>
      <c r="Z26" s="63">
        <v>54.9</v>
      </c>
      <c r="AA26" s="63"/>
      <c r="AB26" s="63"/>
      <c r="AC26" s="63"/>
      <c r="AD26" s="63"/>
      <c r="AE26" s="63"/>
      <c r="AF26" s="105">
        <f t="shared" si="2"/>
        <v>54.9</v>
      </c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</row>
    <row r="27" spans="1:53" ht="15.75">
      <c r="A27" s="117" t="s">
        <v>123</v>
      </c>
      <c r="B27" s="117"/>
      <c r="C27" s="117"/>
      <c r="D27" s="118">
        <v>60</v>
      </c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8"/>
      <c r="P27" s="117"/>
      <c r="Q27" s="118"/>
      <c r="R27" s="117"/>
      <c r="S27" s="117">
        <v>82.49</v>
      </c>
      <c r="T27" s="117"/>
      <c r="U27" s="117"/>
      <c r="V27" s="117"/>
      <c r="W27" s="118"/>
      <c r="X27" s="117"/>
      <c r="Y27" s="117"/>
      <c r="Z27" s="117"/>
      <c r="AA27" s="117"/>
      <c r="AB27" s="117"/>
      <c r="AC27" s="117"/>
      <c r="AD27" s="117"/>
      <c r="AE27" s="117"/>
      <c r="AF27" s="105">
        <f t="shared" si="2"/>
        <v>142.49</v>
      </c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1"/>
      <c r="AU27" s="111"/>
      <c r="AV27" s="111"/>
      <c r="AW27" s="111"/>
      <c r="AX27" s="111"/>
      <c r="AY27" s="111"/>
      <c r="AZ27" s="111"/>
      <c r="BA27" s="111"/>
    </row>
    <row r="28" spans="1:53">
      <c r="A28" s="63" t="s">
        <v>156</v>
      </c>
      <c r="B28" s="63"/>
      <c r="C28" s="63"/>
      <c r="D28" s="105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105"/>
      <c r="P28" s="63"/>
      <c r="Q28" s="105"/>
      <c r="R28" s="63"/>
      <c r="S28" s="63"/>
      <c r="T28" s="63"/>
      <c r="U28" s="63">
        <v>-626.53</v>
      </c>
      <c r="V28" s="63"/>
      <c r="W28" s="105"/>
      <c r="X28" s="63"/>
      <c r="Y28" s="63"/>
      <c r="Z28" s="63"/>
      <c r="AA28" s="63"/>
      <c r="AB28" s="63"/>
      <c r="AC28" s="63"/>
      <c r="AD28" s="63"/>
      <c r="AE28" s="63"/>
      <c r="AF28" s="105">
        <f t="shared" si="2"/>
        <v>-626.53</v>
      </c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</row>
    <row r="29" spans="1:53">
      <c r="A29" s="63"/>
      <c r="B29" s="63"/>
      <c r="C29" s="63"/>
      <c r="D29" s="105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105"/>
      <c r="P29" s="63"/>
      <c r="Q29" s="105"/>
      <c r="R29" s="63"/>
      <c r="S29" s="63"/>
      <c r="T29" s="63"/>
      <c r="U29" s="63"/>
      <c r="V29" s="63"/>
      <c r="W29" s="105"/>
      <c r="X29" s="63"/>
      <c r="Y29" s="63"/>
      <c r="Z29" s="63"/>
      <c r="AA29" s="63"/>
      <c r="AB29" s="63"/>
      <c r="AC29" s="63"/>
      <c r="AD29" s="63"/>
      <c r="AE29" s="63"/>
      <c r="AF29" s="105">
        <f t="shared" si="2"/>
        <v>0</v>
      </c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</row>
    <row r="30" spans="1:53">
      <c r="A30" s="63"/>
      <c r="B30" s="63"/>
      <c r="C30" s="63"/>
      <c r="D30" s="105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105"/>
      <c r="P30" s="63"/>
      <c r="Q30" s="105"/>
      <c r="R30" s="63"/>
      <c r="S30" s="63"/>
      <c r="T30" s="63"/>
      <c r="U30" s="63"/>
      <c r="V30" s="63"/>
      <c r="W30" s="105"/>
      <c r="X30" s="63"/>
      <c r="Y30" s="63"/>
      <c r="Z30" s="63"/>
      <c r="AA30" s="63"/>
      <c r="AB30" s="63"/>
      <c r="AC30" s="63"/>
      <c r="AD30" s="63"/>
      <c r="AE30" s="63"/>
      <c r="AF30" s="105">
        <f t="shared" si="2"/>
        <v>0</v>
      </c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</row>
    <row r="31" spans="1:53">
      <c r="A31" s="119" t="s">
        <v>267</v>
      </c>
      <c r="B31" s="119"/>
      <c r="C31" s="119"/>
      <c r="D31" s="120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20"/>
      <c r="P31" s="119"/>
      <c r="Q31" s="120"/>
      <c r="R31" s="119"/>
      <c r="S31" s="119"/>
      <c r="T31" s="119"/>
      <c r="U31" s="119"/>
      <c r="V31" s="119"/>
      <c r="W31" s="120"/>
      <c r="X31" s="119"/>
      <c r="Y31" s="119"/>
      <c r="Z31" s="119"/>
      <c r="AA31" s="119"/>
      <c r="AB31" s="119"/>
      <c r="AC31" s="119"/>
      <c r="AD31" s="119"/>
      <c r="AE31" s="119"/>
      <c r="AF31" s="120">
        <f t="shared" si="2"/>
        <v>0</v>
      </c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</row>
    <row r="32" spans="1:53">
      <c r="A32" s="119" t="s">
        <v>106</v>
      </c>
      <c r="B32" s="119"/>
      <c r="C32" s="120">
        <v>2.5</v>
      </c>
      <c r="D32" s="120"/>
      <c r="E32" s="119">
        <v>119.45</v>
      </c>
      <c r="F32" s="119"/>
      <c r="G32" s="120"/>
      <c r="H32" s="120">
        <v>188.51</v>
      </c>
      <c r="I32" s="120"/>
      <c r="J32" s="120"/>
      <c r="K32" s="120">
        <v>243.76</v>
      </c>
      <c r="L32" s="120">
        <v>127.92</v>
      </c>
      <c r="M32" s="120">
        <v>97.42</v>
      </c>
      <c r="N32" s="120">
        <v>24.15</v>
      </c>
      <c r="O32" s="120"/>
      <c r="P32" s="120">
        <v>34.5</v>
      </c>
      <c r="Q32" s="120"/>
      <c r="R32" s="120"/>
      <c r="S32" s="120"/>
      <c r="T32" s="120"/>
      <c r="U32" s="120"/>
      <c r="V32" s="120"/>
      <c r="W32" s="120">
        <v>3.48</v>
      </c>
      <c r="X32" s="119"/>
      <c r="Y32" s="119"/>
      <c r="Z32" s="119"/>
      <c r="AA32" s="119"/>
      <c r="AB32" s="119"/>
      <c r="AC32" s="119"/>
      <c r="AD32" s="119"/>
      <c r="AE32" s="119"/>
      <c r="AF32" s="120">
        <f t="shared" si="2"/>
        <v>841.68999999999994</v>
      </c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</row>
    <row r="33" spans="1:49">
      <c r="A33" s="119" t="s">
        <v>127</v>
      </c>
      <c r="B33" s="119"/>
      <c r="C33" s="119">
        <v>12.45</v>
      </c>
      <c r="D33" s="120">
        <v>8.49</v>
      </c>
      <c r="E33" s="120">
        <v>7</v>
      </c>
      <c r="F33" s="119"/>
      <c r="G33" s="120"/>
      <c r="H33" s="120"/>
      <c r="I33" s="120"/>
      <c r="J33" s="120"/>
      <c r="K33" s="120"/>
      <c r="L33" s="120">
        <v>48.27</v>
      </c>
      <c r="M33" s="120">
        <v>224.1</v>
      </c>
      <c r="N33" s="120">
        <v>14</v>
      </c>
      <c r="O33" s="120"/>
      <c r="P33" s="120">
        <v>170.66</v>
      </c>
      <c r="Q33" s="120">
        <v>217.83</v>
      </c>
      <c r="R33" s="120"/>
      <c r="S33" s="120"/>
      <c r="T33" s="120"/>
      <c r="U33" s="120"/>
      <c r="V33" s="120"/>
      <c r="W33" s="120">
        <v>3.3</v>
      </c>
      <c r="X33" s="120">
        <v>17.8</v>
      </c>
      <c r="Y33" s="119"/>
      <c r="Z33" s="119"/>
      <c r="AA33" s="119"/>
      <c r="AB33" s="119"/>
      <c r="AC33" s="119"/>
      <c r="AD33" s="119"/>
      <c r="AE33" s="119"/>
      <c r="AF33" s="120">
        <f t="shared" si="2"/>
        <v>723.9</v>
      </c>
      <c r="AG33" s="119"/>
      <c r="AH33" s="120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</row>
    <row r="34" spans="1:49">
      <c r="A34" s="119" t="s">
        <v>88</v>
      </c>
      <c r="B34" s="119"/>
      <c r="C34" s="119"/>
      <c r="D34" s="120">
        <v>10</v>
      </c>
      <c r="E34" s="119">
        <v>6.69</v>
      </c>
      <c r="F34" s="119">
        <v>11.54</v>
      </c>
      <c r="G34" s="120"/>
      <c r="H34" s="120"/>
      <c r="I34" s="120"/>
      <c r="J34" s="120"/>
      <c r="K34" s="120"/>
      <c r="L34" s="120">
        <v>111.94</v>
      </c>
      <c r="M34" s="120">
        <v>42.26</v>
      </c>
      <c r="N34" s="120"/>
      <c r="O34" s="120"/>
      <c r="P34" s="120"/>
      <c r="Q34" s="120"/>
      <c r="R34" s="120"/>
      <c r="S34" s="120"/>
      <c r="T34" s="120"/>
      <c r="U34" s="120"/>
      <c r="V34" s="120"/>
      <c r="W34" s="120">
        <v>14</v>
      </c>
      <c r="X34" s="120"/>
      <c r="Y34" s="120"/>
      <c r="Z34" s="120"/>
      <c r="AA34" s="120"/>
      <c r="AB34" s="119"/>
      <c r="AC34" s="119"/>
      <c r="AD34" s="119"/>
      <c r="AE34" s="119"/>
      <c r="AF34" s="120">
        <f>SUM(B34:AE34)</f>
        <v>196.42999999999998</v>
      </c>
      <c r="AG34" s="119"/>
      <c r="AH34" s="120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</row>
    <row r="35" spans="1:49">
      <c r="A35" s="119" t="s">
        <v>128</v>
      </c>
      <c r="B35" s="119"/>
      <c r="C35" s="119"/>
      <c r="D35" s="120"/>
      <c r="E35" s="119"/>
      <c r="F35" s="119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>
        <v>82.49</v>
      </c>
      <c r="T35" s="120"/>
      <c r="U35" s="120"/>
      <c r="V35" s="120"/>
      <c r="W35" s="120"/>
      <c r="X35" s="120"/>
      <c r="Y35" s="120"/>
      <c r="Z35" s="120"/>
      <c r="AA35" s="120"/>
      <c r="AB35" s="119"/>
      <c r="AC35" s="119"/>
      <c r="AD35" s="119"/>
      <c r="AE35" s="119"/>
      <c r="AF35" s="120">
        <f t="shared" si="2"/>
        <v>82.49</v>
      </c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</row>
    <row r="36" spans="1:49">
      <c r="A36" s="119" t="s">
        <v>123</v>
      </c>
      <c r="B36" s="119"/>
      <c r="C36" s="119"/>
      <c r="D36" s="120">
        <v>50</v>
      </c>
      <c r="E36" s="119"/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19"/>
      <c r="AC36" s="119"/>
      <c r="AD36" s="119"/>
      <c r="AE36" s="119"/>
      <c r="AF36" s="120">
        <f t="shared" si="2"/>
        <v>50</v>
      </c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</row>
    <row r="37" spans="1:49">
      <c r="A37" s="119" t="s">
        <v>156</v>
      </c>
      <c r="B37" s="119"/>
      <c r="C37" s="119"/>
      <c r="D37" s="120"/>
      <c r="E37" s="119"/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19"/>
      <c r="AC37" s="119"/>
      <c r="AD37" s="119"/>
      <c r="AE37" s="119"/>
      <c r="AF37" s="120">
        <f t="shared" si="2"/>
        <v>0</v>
      </c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</row>
    <row r="38" spans="1:49">
      <c r="A38" s="119"/>
      <c r="B38" s="119"/>
      <c r="C38" s="119"/>
      <c r="D38" s="120"/>
      <c r="E38" s="119"/>
      <c r="F38" s="119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19"/>
      <c r="AC38" s="119"/>
      <c r="AD38" s="119"/>
      <c r="AE38" s="119"/>
      <c r="AF38" s="120">
        <f t="shared" si="2"/>
        <v>0</v>
      </c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</row>
    <row r="39" spans="1:49">
      <c r="A39" s="121" t="s">
        <v>268</v>
      </c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>
        <f t="shared" si="2"/>
        <v>0</v>
      </c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</row>
    <row r="40" spans="1:49">
      <c r="A40" s="123" t="s">
        <v>106</v>
      </c>
      <c r="B40" s="122"/>
      <c r="C40" s="122"/>
      <c r="D40" s="122"/>
      <c r="E40" s="122">
        <v>154.99</v>
      </c>
      <c r="F40" s="122"/>
      <c r="G40" s="122">
        <v>24</v>
      </c>
      <c r="H40" s="122">
        <v>225.1</v>
      </c>
      <c r="I40" s="122"/>
      <c r="J40" s="122"/>
      <c r="K40" s="122">
        <v>25.29</v>
      </c>
      <c r="L40" s="122">
        <v>220</v>
      </c>
      <c r="M40" s="122">
        <v>183.37</v>
      </c>
      <c r="N40" s="122">
        <v>21.85</v>
      </c>
      <c r="O40" s="122"/>
      <c r="P40" s="122">
        <v>34.5</v>
      </c>
      <c r="Q40" s="122"/>
      <c r="R40" s="122"/>
      <c r="S40" s="122"/>
      <c r="T40" s="122"/>
      <c r="U40" s="122"/>
      <c r="V40" s="122"/>
      <c r="W40" s="122">
        <v>3.48</v>
      </c>
      <c r="X40" s="122"/>
      <c r="Y40" s="122"/>
      <c r="Z40" s="122"/>
      <c r="AA40" s="122"/>
      <c r="AB40" s="122"/>
      <c r="AC40" s="122"/>
      <c r="AD40" s="122"/>
      <c r="AE40" s="122"/>
      <c r="AF40" s="122">
        <f t="shared" si="2"/>
        <v>892.58000000000015</v>
      </c>
      <c r="AG40" s="123"/>
      <c r="AH40" s="122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</row>
    <row r="41" spans="1:49">
      <c r="A41" s="123" t="s">
        <v>127</v>
      </c>
      <c r="B41" s="122"/>
      <c r="C41" s="122"/>
      <c r="D41" s="122">
        <v>100</v>
      </c>
      <c r="E41" s="122">
        <v>11.79</v>
      </c>
      <c r="F41" s="122"/>
      <c r="G41" s="122"/>
      <c r="H41" s="122"/>
      <c r="I41" s="122"/>
      <c r="J41" s="122"/>
      <c r="K41" s="122"/>
      <c r="L41" s="122">
        <v>26.73</v>
      </c>
      <c r="M41" s="122">
        <v>167.97</v>
      </c>
      <c r="N41" s="122">
        <v>22.07</v>
      </c>
      <c r="O41" s="122"/>
      <c r="P41" s="122">
        <v>176.41</v>
      </c>
      <c r="Q41" s="122">
        <v>171.94</v>
      </c>
      <c r="R41" s="122"/>
      <c r="S41" s="122"/>
      <c r="T41" s="122"/>
      <c r="U41" s="122"/>
      <c r="V41" s="122"/>
      <c r="W41" s="122"/>
      <c r="X41" s="122">
        <v>17.8</v>
      </c>
      <c r="Y41" s="122"/>
      <c r="Z41" s="122"/>
      <c r="AA41" s="122"/>
      <c r="AB41" s="122"/>
      <c r="AC41" s="122"/>
      <c r="AD41" s="122"/>
      <c r="AE41" s="122"/>
      <c r="AF41" s="122">
        <f t="shared" si="2"/>
        <v>694.71</v>
      </c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</row>
    <row r="42" spans="1:49">
      <c r="A42" s="123" t="s">
        <v>88</v>
      </c>
      <c r="B42" s="122">
        <v>11.49</v>
      </c>
      <c r="C42" s="122"/>
      <c r="D42" s="122"/>
      <c r="E42" s="122">
        <v>2.63</v>
      </c>
      <c r="F42" s="122"/>
      <c r="G42" s="122"/>
      <c r="H42" s="122"/>
      <c r="I42" s="122"/>
      <c r="J42" s="122"/>
      <c r="K42" s="122"/>
      <c r="L42" s="122">
        <v>311.94</v>
      </c>
      <c r="M42" s="122">
        <v>91.84</v>
      </c>
      <c r="N42" s="122">
        <v>11.47</v>
      </c>
      <c r="O42" s="122"/>
      <c r="P42" s="122"/>
      <c r="Q42" s="122"/>
      <c r="R42" s="122"/>
      <c r="S42" s="122"/>
      <c r="T42" s="122"/>
      <c r="U42" s="122"/>
      <c r="V42" s="122"/>
      <c r="W42" s="122">
        <v>18.73</v>
      </c>
      <c r="X42" s="122"/>
      <c r="Y42" s="122"/>
      <c r="Z42" s="122"/>
      <c r="AA42" s="122"/>
      <c r="AB42" s="122"/>
      <c r="AC42" s="122"/>
      <c r="AD42" s="122"/>
      <c r="AE42" s="122"/>
      <c r="AF42" s="122">
        <f t="shared" si="2"/>
        <v>448.1</v>
      </c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</row>
    <row r="43" spans="1:49">
      <c r="A43" s="123" t="s">
        <v>128</v>
      </c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>
        <f t="shared" si="2"/>
        <v>0</v>
      </c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</row>
    <row r="44" spans="1:49">
      <c r="A44" s="123" t="s">
        <v>123</v>
      </c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>
        <v>82.49</v>
      </c>
      <c r="T44" s="122"/>
      <c r="U44" s="122"/>
      <c r="V44" s="122"/>
      <c r="W44" s="122"/>
      <c r="X44" s="122"/>
      <c r="Y44" s="122"/>
      <c r="Z44" s="122">
        <v>109.8</v>
      </c>
      <c r="AA44" s="122"/>
      <c r="AB44" s="122"/>
      <c r="AC44" s="122"/>
      <c r="AD44" s="122"/>
      <c r="AE44" s="122"/>
      <c r="AF44" s="122">
        <f t="shared" si="2"/>
        <v>192.29</v>
      </c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</row>
    <row r="45" spans="1:49">
      <c r="A45" s="123" t="s">
        <v>156</v>
      </c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>
        <f t="shared" si="2"/>
        <v>0</v>
      </c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</row>
    <row r="46" spans="1:49">
      <c r="A46" s="129" t="s">
        <v>269</v>
      </c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>
        <f t="shared" si="2"/>
        <v>0</v>
      </c>
      <c r="AG46" s="101"/>
      <c r="AH46" s="101"/>
      <c r="AI46" s="101"/>
      <c r="AJ46" s="101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</row>
    <row r="47" spans="1:49">
      <c r="A47" s="101" t="s">
        <v>106</v>
      </c>
      <c r="B47" s="102"/>
      <c r="C47" s="102">
        <v>6.63</v>
      </c>
      <c r="D47" s="102"/>
      <c r="E47" s="102">
        <v>102.08</v>
      </c>
      <c r="F47" s="102">
        <v>30.19</v>
      </c>
      <c r="G47" s="102">
        <v>38.869999999999997</v>
      </c>
      <c r="H47" s="102">
        <v>276.05</v>
      </c>
      <c r="I47" s="102"/>
      <c r="J47" s="102"/>
      <c r="K47" s="102"/>
      <c r="L47" s="102">
        <v>360.75</v>
      </c>
      <c r="M47" s="102">
        <v>15.96</v>
      </c>
      <c r="N47" s="102">
        <v>60.93</v>
      </c>
      <c r="O47" s="102"/>
      <c r="P47" s="102">
        <v>34.5</v>
      </c>
      <c r="Q47" s="102"/>
      <c r="R47" s="102"/>
      <c r="S47" s="102"/>
      <c r="T47" s="102"/>
      <c r="U47" s="102"/>
      <c r="V47" s="102"/>
      <c r="W47" s="102">
        <v>4</v>
      </c>
      <c r="X47" s="102"/>
      <c r="Y47" s="102"/>
      <c r="Z47" s="102"/>
      <c r="AA47" s="102"/>
      <c r="AB47" s="102"/>
      <c r="AC47" s="102"/>
      <c r="AD47" s="102"/>
      <c r="AE47" s="102"/>
      <c r="AF47" s="102">
        <f t="shared" si="2"/>
        <v>929.96</v>
      </c>
      <c r="AG47" s="102"/>
      <c r="AH47" s="102"/>
      <c r="AI47" s="102"/>
      <c r="AJ47" s="101"/>
    </row>
    <row r="48" spans="1:49">
      <c r="A48" s="101" t="s">
        <v>127</v>
      </c>
      <c r="B48" s="102"/>
      <c r="C48" s="102">
        <v>1</v>
      </c>
      <c r="D48" s="102"/>
      <c r="E48" s="102"/>
      <c r="F48" s="102"/>
      <c r="G48" s="102"/>
      <c r="H48" s="102"/>
      <c r="I48" s="102"/>
      <c r="J48" s="102"/>
      <c r="K48" s="102"/>
      <c r="L48" s="102">
        <v>66.69</v>
      </c>
      <c r="M48" s="102">
        <v>291.02999999999997</v>
      </c>
      <c r="N48" s="102"/>
      <c r="O48" s="102"/>
      <c r="P48" s="102">
        <v>170.66</v>
      </c>
      <c r="Q48" s="102">
        <v>136</v>
      </c>
      <c r="R48" s="102"/>
      <c r="S48" s="102"/>
      <c r="T48" s="102"/>
      <c r="U48" s="102"/>
      <c r="V48" s="102"/>
      <c r="W48" s="102"/>
      <c r="X48" s="102">
        <v>17.8</v>
      </c>
      <c r="Y48" s="102"/>
      <c r="Z48" s="102"/>
      <c r="AA48" s="102"/>
      <c r="AB48" s="102"/>
      <c r="AC48" s="102"/>
      <c r="AD48" s="102"/>
      <c r="AE48" s="102"/>
      <c r="AF48" s="102">
        <f t="shared" si="2"/>
        <v>683.18</v>
      </c>
      <c r="AG48" s="101"/>
      <c r="AH48" s="102"/>
      <c r="AI48" s="101"/>
      <c r="AJ48" s="101"/>
    </row>
    <row r="49" spans="1:45">
      <c r="A49" s="101" t="s">
        <v>88</v>
      </c>
      <c r="B49" s="102">
        <v>25</v>
      </c>
      <c r="C49" s="102">
        <v>20.149999999999999</v>
      </c>
      <c r="D49" s="102"/>
      <c r="E49" s="102">
        <v>16.100000000000001</v>
      </c>
      <c r="F49" s="102">
        <v>11.54</v>
      </c>
      <c r="G49" s="102"/>
      <c r="H49" s="102"/>
      <c r="I49" s="102"/>
      <c r="J49" s="102"/>
      <c r="K49" s="102"/>
      <c r="L49" s="102">
        <v>200</v>
      </c>
      <c r="M49" s="102">
        <v>55.68</v>
      </c>
      <c r="N49" s="102">
        <v>7</v>
      </c>
      <c r="O49" s="102"/>
      <c r="P49" s="102"/>
      <c r="Q49" s="102"/>
      <c r="R49" s="102"/>
      <c r="S49" s="102"/>
      <c r="T49" s="102"/>
      <c r="U49" s="102"/>
      <c r="V49" s="102"/>
      <c r="W49" s="102">
        <v>14</v>
      </c>
      <c r="X49" s="102"/>
      <c r="Y49" s="102"/>
      <c r="Z49" s="102"/>
      <c r="AA49" s="102"/>
      <c r="AB49" s="102"/>
      <c r="AC49" s="102"/>
      <c r="AD49" s="102"/>
      <c r="AE49" s="102"/>
      <c r="AF49" s="102">
        <f t="shared" si="2"/>
        <v>349.46999999999997</v>
      </c>
      <c r="AG49" s="101"/>
      <c r="AH49" s="102"/>
      <c r="AI49" s="101"/>
      <c r="AJ49" s="101"/>
    </row>
    <row r="50" spans="1:45">
      <c r="A50" s="101" t="s">
        <v>128</v>
      </c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>
        <v>109.8</v>
      </c>
      <c r="AA50" s="102"/>
      <c r="AB50" s="102"/>
      <c r="AC50" s="102"/>
      <c r="AD50" s="102"/>
      <c r="AE50" s="102"/>
      <c r="AF50" s="102">
        <f t="shared" si="2"/>
        <v>109.8</v>
      </c>
      <c r="AG50" s="101"/>
      <c r="AH50" s="101"/>
      <c r="AI50" s="101"/>
      <c r="AJ50" s="101"/>
    </row>
    <row r="51" spans="1:45">
      <c r="A51" s="101" t="s">
        <v>123</v>
      </c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>
        <v>82.49</v>
      </c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>
        <f t="shared" si="2"/>
        <v>82.49</v>
      </c>
      <c r="AG51" s="101"/>
      <c r="AH51" s="101"/>
      <c r="AI51" s="101"/>
      <c r="AJ51" s="101"/>
    </row>
    <row r="52" spans="1:45">
      <c r="A52" s="101" t="s">
        <v>156</v>
      </c>
      <c r="B52" s="102"/>
      <c r="C52" s="102"/>
      <c r="D52" s="102"/>
      <c r="E52" s="102"/>
      <c r="F52" s="102"/>
      <c r="G52" s="102"/>
      <c r="H52" s="102"/>
      <c r="I52" s="102">
        <v>20.69</v>
      </c>
      <c r="J52" s="102"/>
      <c r="K52" s="102"/>
      <c r="L52" s="102"/>
      <c r="M52" s="102"/>
      <c r="N52" s="102">
        <v>-20.69</v>
      </c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>
        <f t="shared" si="2"/>
        <v>0</v>
      </c>
      <c r="AG52" s="101"/>
      <c r="AH52" s="101"/>
      <c r="AI52" s="101"/>
      <c r="AJ52" s="101"/>
    </row>
    <row r="53" spans="1:45">
      <c r="A53" s="101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>
        <f t="shared" si="2"/>
        <v>0</v>
      </c>
      <c r="AG53" s="101"/>
      <c r="AH53" s="101"/>
      <c r="AI53" s="101"/>
      <c r="AJ53" s="101"/>
    </row>
    <row r="54" spans="1:45">
      <c r="A54" s="101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>
        <f t="shared" si="2"/>
        <v>0</v>
      </c>
      <c r="AG54" s="101"/>
      <c r="AH54" s="101"/>
      <c r="AI54" s="101"/>
      <c r="AJ54" s="101"/>
    </row>
    <row r="55" spans="1:45">
      <c r="A55" s="128" t="s">
        <v>256</v>
      </c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>
        <f t="shared" si="2"/>
        <v>0</v>
      </c>
      <c r="AG55" s="77"/>
      <c r="AH55" s="77"/>
    </row>
    <row r="56" spans="1:45">
      <c r="A56" s="77" t="s">
        <v>106</v>
      </c>
      <c r="B56" s="88"/>
      <c r="C56" s="88"/>
      <c r="D56" s="88"/>
      <c r="E56" s="88"/>
      <c r="F56" s="88"/>
      <c r="G56" s="88"/>
      <c r="H56" s="88">
        <v>208.51</v>
      </c>
      <c r="I56" s="88"/>
      <c r="J56" s="88"/>
      <c r="K56" s="88">
        <v>6.89</v>
      </c>
      <c r="L56" s="88">
        <v>140.05000000000001</v>
      </c>
      <c r="M56" s="88"/>
      <c r="N56" s="88"/>
      <c r="O56" s="88"/>
      <c r="P56" s="88">
        <v>57.5</v>
      </c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>
        <v>91.99</v>
      </c>
      <c r="AB56" s="88"/>
      <c r="AC56" s="88"/>
      <c r="AD56" s="88"/>
      <c r="AE56" s="88"/>
      <c r="AF56" s="88">
        <f t="shared" si="2"/>
        <v>504.94</v>
      </c>
      <c r="AG56" s="77">
        <v>-1261.54</v>
      </c>
      <c r="AH56" s="88">
        <f>SUM(AF56:AG56)</f>
        <v>-756.59999999999991</v>
      </c>
      <c r="AI56" s="48" t="s">
        <v>191</v>
      </c>
    </row>
    <row r="57" spans="1:45">
      <c r="A57" s="77" t="s">
        <v>127</v>
      </c>
      <c r="B57" s="88">
        <v>24.65</v>
      </c>
      <c r="C57" s="88"/>
      <c r="D57" s="88">
        <v>13.8</v>
      </c>
      <c r="E57" s="88"/>
      <c r="F57" s="88">
        <v>11.5</v>
      </c>
      <c r="G57" s="88">
        <v>39.99</v>
      </c>
      <c r="H57" s="88"/>
      <c r="I57" s="88"/>
      <c r="J57" s="88"/>
      <c r="K57" s="88"/>
      <c r="L57" s="88">
        <v>67.14</v>
      </c>
      <c r="M57" s="88">
        <v>334.5</v>
      </c>
      <c r="N57" s="88"/>
      <c r="O57" s="88"/>
      <c r="P57" s="88">
        <v>187.91</v>
      </c>
      <c r="Q57" s="88">
        <v>101.8</v>
      </c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>
        <f t="shared" si="2"/>
        <v>781.29</v>
      </c>
      <c r="AG57" s="77"/>
      <c r="AH57" s="77"/>
    </row>
    <row r="58" spans="1:45">
      <c r="A58" s="77" t="s">
        <v>88</v>
      </c>
      <c r="B58" s="88">
        <v>17.16</v>
      </c>
      <c r="C58" s="88"/>
      <c r="D58" s="88">
        <v>28</v>
      </c>
      <c r="E58" s="88">
        <v>32.31</v>
      </c>
      <c r="F58" s="88"/>
      <c r="G58" s="88"/>
      <c r="H58" s="88">
        <v>55.65</v>
      </c>
      <c r="I58" s="88"/>
      <c r="J58" s="88"/>
      <c r="K58" s="88"/>
      <c r="L58" s="88">
        <v>585.98</v>
      </c>
      <c r="M58" s="88">
        <v>51.24</v>
      </c>
      <c r="N58" s="88">
        <v>14.6</v>
      </c>
      <c r="O58" s="88"/>
      <c r="P58" s="88"/>
      <c r="Q58" s="88"/>
      <c r="R58" s="88"/>
      <c r="S58" s="88"/>
      <c r="T58" s="88"/>
      <c r="U58" s="88"/>
      <c r="V58" s="88"/>
      <c r="W58" s="88">
        <v>8</v>
      </c>
      <c r="X58" s="88"/>
      <c r="Y58" s="88"/>
      <c r="Z58" s="88"/>
      <c r="AA58" s="88"/>
      <c r="AB58" s="88"/>
      <c r="AC58" s="88"/>
      <c r="AD58" s="88"/>
      <c r="AE58" s="88"/>
      <c r="AF58" s="88">
        <f t="shared" si="2"/>
        <v>792.94</v>
      </c>
      <c r="AG58" s="77"/>
      <c r="AH58" s="88"/>
    </row>
    <row r="59" spans="1:45">
      <c r="A59" s="77" t="s">
        <v>128</v>
      </c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>
        <v>55</v>
      </c>
      <c r="AA59" s="88"/>
      <c r="AB59" s="88"/>
      <c r="AC59" s="88"/>
      <c r="AD59" s="88"/>
      <c r="AE59" s="88"/>
      <c r="AF59" s="88">
        <f t="shared" si="2"/>
        <v>55</v>
      </c>
      <c r="AG59" s="77"/>
      <c r="AH59" s="77"/>
    </row>
    <row r="60" spans="1:45">
      <c r="A60" s="77" t="s">
        <v>123</v>
      </c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>
        <v>79.22</v>
      </c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>
        <f t="shared" si="2"/>
        <v>79.22</v>
      </c>
      <c r="AG60" s="77"/>
      <c r="AH60" s="77"/>
    </row>
    <row r="61" spans="1:45">
      <c r="A61" s="77" t="s">
        <v>156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>
        <f t="shared" si="2"/>
        <v>0</v>
      </c>
      <c r="AG61" s="77"/>
      <c r="AH61" s="77"/>
    </row>
    <row r="62" spans="1:45">
      <c r="A62" s="74" t="s">
        <v>283</v>
      </c>
      <c r="B62" s="74"/>
      <c r="C62" s="74"/>
      <c r="D62" s="90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90"/>
      <c r="P62" s="74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74"/>
      <c r="AC62" s="74"/>
      <c r="AD62" s="74"/>
      <c r="AE62" s="74"/>
      <c r="AF62" s="90">
        <f t="shared" si="2"/>
        <v>0</v>
      </c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</row>
    <row r="63" spans="1:45">
      <c r="A63" s="74" t="s">
        <v>106</v>
      </c>
      <c r="B63" s="74"/>
      <c r="C63" s="74"/>
      <c r="D63" s="90"/>
      <c r="E63" s="74">
        <v>60.94</v>
      </c>
      <c r="F63" s="74"/>
      <c r="G63" s="74"/>
      <c r="H63" s="74">
        <v>52.1</v>
      </c>
      <c r="I63" s="74"/>
      <c r="J63" s="74"/>
      <c r="K63" s="74"/>
      <c r="L63" s="74">
        <v>110.36</v>
      </c>
      <c r="M63" s="74"/>
      <c r="N63" s="74"/>
      <c r="O63" s="90"/>
      <c r="P63" s="74">
        <v>17.25</v>
      </c>
      <c r="Q63" s="90"/>
      <c r="R63" s="90"/>
      <c r="S63" s="90"/>
      <c r="T63" s="90"/>
      <c r="U63" s="90">
        <v>110.32</v>
      </c>
      <c r="V63" s="90"/>
      <c r="W63" s="90"/>
      <c r="X63" s="90"/>
      <c r="Y63" s="90"/>
      <c r="Z63" s="90"/>
      <c r="AA63" s="90"/>
      <c r="AB63" s="74"/>
      <c r="AC63" s="74"/>
      <c r="AD63" s="74"/>
      <c r="AE63" s="74"/>
      <c r="AF63" s="90">
        <f t="shared" si="2"/>
        <v>350.96999999999997</v>
      </c>
      <c r="AG63" s="90"/>
      <c r="AH63" s="90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</row>
    <row r="64" spans="1:45">
      <c r="A64" s="74" t="s">
        <v>127</v>
      </c>
      <c r="B64" s="74"/>
      <c r="C64" s="74">
        <v>7.22</v>
      </c>
      <c r="D64" s="90"/>
      <c r="E64" s="74">
        <v>6.89</v>
      </c>
      <c r="F64" s="74">
        <v>11.37</v>
      </c>
      <c r="G64" s="74"/>
      <c r="H64" s="74">
        <v>56</v>
      </c>
      <c r="I64" s="74"/>
      <c r="J64" s="74"/>
      <c r="K64" s="74"/>
      <c r="L64" s="74">
        <v>175.45</v>
      </c>
      <c r="M64" s="74">
        <v>236.18</v>
      </c>
      <c r="N64" s="74"/>
      <c r="O64" s="90"/>
      <c r="P64" s="74">
        <v>164.91</v>
      </c>
      <c r="Q64" s="90">
        <v>80.52</v>
      </c>
      <c r="R64" s="90"/>
      <c r="S64" s="90"/>
      <c r="T64" s="90"/>
      <c r="U64" s="90"/>
      <c r="V64" s="90"/>
      <c r="W64" s="90"/>
      <c r="X64" s="90">
        <v>35.6</v>
      </c>
      <c r="Y64" s="90"/>
      <c r="Z64" s="90"/>
      <c r="AA64" s="90"/>
      <c r="AB64" s="74"/>
      <c r="AC64" s="74"/>
      <c r="AD64" s="74"/>
      <c r="AE64" s="74"/>
      <c r="AF64" s="90">
        <f t="shared" ref="AF64:AF127" si="3">SUM(B64:AE64)</f>
        <v>774.14</v>
      </c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</row>
    <row r="65" spans="1:51">
      <c r="A65" s="74" t="s">
        <v>88</v>
      </c>
      <c r="B65" s="74">
        <v>47</v>
      </c>
      <c r="C65" s="74"/>
      <c r="D65" s="90">
        <v>20</v>
      </c>
      <c r="E65" s="74">
        <v>33.200000000000003</v>
      </c>
      <c r="F65" s="74"/>
      <c r="G65" s="74"/>
      <c r="H65" s="74">
        <v>68.010000000000005</v>
      </c>
      <c r="I65" s="74"/>
      <c r="J65" s="74"/>
      <c r="K65" s="74"/>
      <c r="L65" s="74">
        <v>656.99</v>
      </c>
      <c r="M65" s="74">
        <v>75.56</v>
      </c>
      <c r="N65" s="74"/>
      <c r="O65" s="90"/>
      <c r="P65" s="74"/>
      <c r="Q65" s="90"/>
      <c r="R65" s="90"/>
      <c r="S65" s="90"/>
      <c r="T65" s="90"/>
      <c r="U65" s="90"/>
      <c r="V65" s="90"/>
      <c r="W65" s="90">
        <v>10</v>
      </c>
      <c r="X65" s="90"/>
      <c r="Y65" s="90"/>
      <c r="Z65" s="90"/>
      <c r="AA65" s="90"/>
      <c r="AB65" s="74"/>
      <c r="AC65" s="74"/>
      <c r="AD65" s="74"/>
      <c r="AE65" s="74"/>
      <c r="AF65" s="90">
        <f t="shared" si="3"/>
        <v>910.76</v>
      </c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</row>
    <row r="66" spans="1:51">
      <c r="A66" s="74" t="s">
        <v>128</v>
      </c>
      <c r="B66" s="74"/>
      <c r="C66" s="74"/>
      <c r="D66" s="90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90"/>
      <c r="P66" s="74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74"/>
      <c r="AC66" s="74"/>
      <c r="AD66" s="74"/>
      <c r="AE66" s="74"/>
      <c r="AF66" s="90">
        <f t="shared" si="3"/>
        <v>0</v>
      </c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</row>
    <row r="67" spans="1:51">
      <c r="A67" s="74" t="s">
        <v>123</v>
      </c>
      <c r="B67" s="74"/>
      <c r="C67" s="74"/>
      <c r="D67" s="90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90"/>
      <c r="P67" s="74"/>
      <c r="Q67" s="90"/>
      <c r="R67" s="90"/>
      <c r="S67" s="90">
        <v>79.22</v>
      </c>
      <c r="T67" s="90"/>
      <c r="U67" s="90"/>
      <c r="V67" s="90"/>
      <c r="W67" s="90"/>
      <c r="X67" s="90"/>
      <c r="Y67" s="90"/>
      <c r="Z67" s="90"/>
      <c r="AA67" s="90"/>
      <c r="AB67" s="74"/>
      <c r="AC67" s="74"/>
      <c r="AD67" s="74"/>
      <c r="AE67" s="74"/>
      <c r="AF67" s="90">
        <f t="shared" si="3"/>
        <v>79.22</v>
      </c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</row>
    <row r="68" spans="1:51">
      <c r="A68" s="74" t="s">
        <v>156</v>
      </c>
      <c r="B68" s="74"/>
      <c r="C68" s="74"/>
      <c r="D68" s="90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90"/>
      <c r="P68" s="74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74"/>
      <c r="AC68" s="74"/>
      <c r="AD68" s="74"/>
      <c r="AE68" s="74"/>
      <c r="AF68" s="90">
        <f t="shared" si="3"/>
        <v>0</v>
      </c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</row>
    <row r="69" spans="1:51">
      <c r="A69" s="74"/>
      <c r="B69" s="74"/>
      <c r="C69" s="74"/>
      <c r="D69" s="90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90"/>
      <c r="P69" s="74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74"/>
      <c r="AC69" s="74"/>
      <c r="AD69" s="74"/>
      <c r="AE69" s="74"/>
      <c r="AF69" s="90">
        <f t="shared" si="3"/>
        <v>0</v>
      </c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</row>
    <row r="70" spans="1:51">
      <c r="A70" s="127" t="s">
        <v>282</v>
      </c>
      <c r="B70" s="119"/>
      <c r="C70" s="119"/>
      <c r="D70" s="120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20"/>
      <c r="P70" s="119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  <c r="AB70" s="119"/>
      <c r="AC70" s="119"/>
      <c r="AD70" s="119"/>
      <c r="AE70" s="119"/>
      <c r="AF70" s="120">
        <f t="shared" si="3"/>
        <v>0</v>
      </c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</row>
    <row r="71" spans="1:51">
      <c r="A71" s="119" t="s">
        <v>106</v>
      </c>
      <c r="B71" s="119"/>
      <c r="C71" s="119"/>
      <c r="D71" s="120">
        <v>15</v>
      </c>
      <c r="E71" s="119"/>
      <c r="F71" s="119">
        <v>17.2</v>
      </c>
      <c r="G71" s="119">
        <v>89</v>
      </c>
      <c r="H71" s="119">
        <v>190.72</v>
      </c>
      <c r="I71" s="119"/>
      <c r="J71" s="119"/>
      <c r="K71" s="119"/>
      <c r="L71" s="119">
        <v>397.6</v>
      </c>
      <c r="M71" s="119">
        <v>158.07</v>
      </c>
      <c r="N71" s="120"/>
      <c r="O71" s="120"/>
      <c r="P71" s="119">
        <v>74.75</v>
      </c>
      <c r="Q71" s="120"/>
      <c r="R71" s="120"/>
      <c r="S71" s="120"/>
      <c r="T71" s="120"/>
      <c r="U71" s="120"/>
      <c r="V71" s="120"/>
      <c r="W71" s="120">
        <v>12.02</v>
      </c>
      <c r="X71" s="120"/>
      <c r="Y71" s="120"/>
      <c r="Z71" s="120"/>
      <c r="AA71" s="120"/>
      <c r="AB71" s="119"/>
      <c r="AC71" s="119"/>
      <c r="AD71" s="119"/>
      <c r="AE71" s="119"/>
      <c r="AF71" s="120">
        <f t="shared" si="3"/>
        <v>954.3599999999999</v>
      </c>
      <c r="AG71" s="119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</row>
    <row r="72" spans="1:51">
      <c r="A72" s="119" t="s">
        <v>127</v>
      </c>
      <c r="B72" s="119"/>
      <c r="C72" s="119"/>
      <c r="D72" s="120">
        <v>3</v>
      </c>
      <c r="E72" s="119"/>
      <c r="F72" s="119"/>
      <c r="G72" s="119"/>
      <c r="H72" s="119"/>
      <c r="I72" s="119"/>
      <c r="J72" s="119"/>
      <c r="K72" s="119"/>
      <c r="L72" s="119">
        <v>28.65</v>
      </c>
      <c r="M72" s="119">
        <v>137.75</v>
      </c>
      <c r="N72" s="120"/>
      <c r="O72" s="120"/>
      <c r="P72" s="119">
        <v>159.16</v>
      </c>
      <c r="Q72" s="120">
        <v>83.93</v>
      </c>
      <c r="R72" s="120"/>
      <c r="S72" s="120"/>
      <c r="T72" s="120"/>
      <c r="U72" s="120"/>
      <c r="V72" s="120"/>
      <c r="W72" s="120"/>
      <c r="X72" s="120"/>
      <c r="Y72" s="120"/>
      <c r="Z72" s="120"/>
      <c r="AA72" s="120"/>
      <c r="AB72" s="119"/>
      <c r="AC72" s="119"/>
      <c r="AD72" s="119"/>
      <c r="AE72" s="119"/>
      <c r="AF72" s="120">
        <f t="shared" si="3"/>
        <v>412.49</v>
      </c>
      <c r="AG72" s="119"/>
      <c r="AH72" s="119"/>
      <c r="AI72" s="119"/>
      <c r="AJ72" s="119"/>
      <c r="AK72" s="119"/>
      <c r="AL72" s="119"/>
      <c r="AM72" s="119"/>
      <c r="AN72" s="119"/>
      <c r="AO72" s="119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</row>
    <row r="73" spans="1:51">
      <c r="A73" s="119" t="s">
        <v>88</v>
      </c>
      <c r="B73" s="119"/>
      <c r="C73" s="119">
        <v>30.87</v>
      </c>
      <c r="D73" s="120">
        <v>27.96</v>
      </c>
      <c r="E73" s="119">
        <v>30.27</v>
      </c>
      <c r="F73" s="119">
        <v>11.54</v>
      </c>
      <c r="G73" s="119"/>
      <c r="H73" s="119"/>
      <c r="I73" s="119"/>
      <c r="J73" s="119"/>
      <c r="K73" s="119"/>
      <c r="L73" s="119">
        <v>100</v>
      </c>
      <c r="M73" s="119">
        <v>74.23</v>
      </c>
      <c r="N73" s="120">
        <v>21.58</v>
      </c>
      <c r="O73" s="120"/>
      <c r="P73" s="119"/>
      <c r="Q73" s="120"/>
      <c r="R73" s="120"/>
      <c r="S73" s="120"/>
      <c r="T73" s="120"/>
      <c r="U73" s="120"/>
      <c r="V73" s="120">
        <v>70</v>
      </c>
      <c r="W73" s="120">
        <v>14</v>
      </c>
      <c r="X73" s="120"/>
      <c r="Y73" s="120"/>
      <c r="Z73" s="120"/>
      <c r="AA73" s="120"/>
      <c r="AB73" s="119"/>
      <c r="AC73" s="119"/>
      <c r="AD73" s="119"/>
      <c r="AE73" s="119"/>
      <c r="AF73" s="120">
        <f t="shared" si="3"/>
        <v>380.45</v>
      </c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</row>
    <row r="74" spans="1:51">
      <c r="A74" s="119" t="s">
        <v>185</v>
      </c>
      <c r="B74" s="119"/>
      <c r="C74" s="119"/>
      <c r="D74" s="120"/>
      <c r="E74" s="119"/>
      <c r="F74" s="119"/>
      <c r="G74" s="119"/>
      <c r="H74" s="119"/>
      <c r="I74" s="119"/>
      <c r="J74" s="119"/>
      <c r="K74" s="119"/>
      <c r="L74" s="119"/>
      <c r="M74" s="119"/>
      <c r="N74" s="120"/>
      <c r="O74" s="120"/>
      <c r="P74" s="119"/>
      <c r="Q74" s="120"/>
      <c r="R74" s="120"/>
      <c r="S74" s="120"/>
      <c r="T74" s="120"/>
      <c r="U74" s="120"/>
      <c r="V74" s="120"/>
      <c r="W74" s="120"/>
      <c r="X74" s="120"/>
      <c r="Y74" s="120"/>
      <c r="Z74" s="120">
        <v>126.1</v>
      </c>
      <c r="AA74" s="120"/>
      <c r="AB74" s="120"/>
      <c r="AC74" s="119"/>
      <c r="AD74" s="119"/>
      <c r="AE74" s="119"/>
      <c r="AF74" s="120">
        <f t="shared" si="3"/>
        <v>126.1</v>
      </c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</row>
    <row r="75" spans="1:51">
      <c r="A75" s="119" t="s">
        <v>156</v>
      </c>
      <c r="B75" s="119"/>
      <c r="C75" s="119"/>
      <c r="D75" s="120"/>
      <c r="E75" s="119"/>
      <c r="F75" s="119"/>
      <c r="G75" s="119"/>
      <c r="H75" s="119"/>
      <c r="I75" s="119"/>
      <c r="J75" s="119"/>
      <c r="K75" s="119"/>
      <c r="L75" s="119"/>
      <c r="M75" s="119"/>
      <c r="N75" s="120"/>
      <c r="O75" s="120"/>
      <c r="P75" s="119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  <c r="AB75" s="119"/>
      <c r="AC75" s="119"/>
      <c r="AD75" s="119"/>
      <c r="AE75" s="119"/>
      <c r="AF75" s="120">
        <f t="shared" si="3"/>
        <v>0</v>
      </c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</row>
    <row r="76" spans="1:51">
      <c r="A76" s="119" t="s">
        <v>123</v>
      </c>
      <c r="B76" s="119"/>
      <c r="C76" s="119"/>
      <c r="D76" s="120"/>
      <c r="E76" s="119"/>
      <c r="F76" s="119"/>
      <c r="G76" s="119"/>
      <c r="H76" s="119"/>
      <c r="I76" s="119"/>
      <c r="J76" s="119"/>
      <c r="K76" s="119"/>
      <c r="L76" s="119"/>
      <c r="M76" s="119"/>
      <c r="N76" s="120"/>
      <c r="O76" s="120"/>
      <c r="P76" s="119"/>
      <c r="Q76" s="120"/>
      <c r="R76" s="120"/>
      <c r="S76" s="120">
        <v>79.22</v>
      </c>
      <c r="T76" s="120"/>
      <c r="U76" s="120"/>
      <c r="V76" s="120"/>
      <c r="W76" s="120"/>
      <c r="X76" s="120"/>
      <c r="Y76" s="120"/>
      <c r="Z76" s="120"/>
      <c r="AA76" s="120"/>
      <c r="AB76" s="119"/>
      <c r="AC76" s="119"/>
      <c r="AD76" s="119"/>
      <c r="AE76" s="119"/>
      <c r="AF76" s="120">
        <f t="shared" si="3"/>
        <v>79.22</v>
      </c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</row>
    <row r="77" spans="1:51">
      <c r="A77" s="119"/>
      <c r="B77" s="119"/>
      <c r="C77" s="119"/>
      <c r="D77" s="120"/>
      <c r="E77" s="119"/>
      <c r="F77" s="119"/>
      <c r="G77" s="119"/>
      <c r="H77" s="119"/>
      <c r="I77" s="119"/>
      <c r="J77" s="119"/>
      <c r="K77" s="119"/>
      <c r="L77" s="119"/>
      <c r="M77" s="119"/>
      <c r="N77" s="120"/>
      <c r="O77" s="120"/>
      <c r="P77" s="119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  <c r="AB77" s="119"/>
      <c r="AC77" s="119"/>
      <c r="AD77" s="119"/>
      <c r="AE77" s="119"/>
      <c r="AF77" s="120">
        <f t="shared" si="3"/>
        <v>0</v>
      </c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</row>
    <row r="78" spans="1:51">
      <c r="A78" s="126" t="s">
        <v>280</v>
      </c>
      <c r="B78" s="103"/>
      <c r="C78" s="103"/>
      <c r="D78" s="124"/>
      <c r="E78" s="103"/>
      <c r="F78" s="103"/>
      <c r="G78" s="103"/>
      <c r="H78" s="103"/>
      <c r="I78" s="103"/>
      <c r="J78" s="103"/>
      <c r="K78" s="103"/>
      <c r="L78" s="103"/>
      <c r="M78" s="103"/>
      <c r="N78" s="124"/>
      <c r="O78" s="124"/>
      <c r="P78" s="103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03"/>
      <c r="AC78" s="103"/>
      <c r="AD78" s="103"/>
      <c r="AE78" s="103"/>
      <c r="AF78" s="124">
        <f t="shared" si="3"/>
        <v>0</v>
      </c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</row>
    <row r="79" spans="1:51">
      <c r="A79" s="103" t="s">
        <v>106</v>
      </c>
      <c r="B79" s="103"/>
      <c r="C79" s="103">
        <v>11.79</v>
      </c>
      <c r="D79" s="124"/>
      <c r="E79" s="103">
        <v>105.49</v>
      </c>
      <c r="F79" s="103"/>
      <c r="G79" s="103"/>
      <c r="H79" s="103">
        <v>142.83000000000001</v>
      </c>
      <c r="I79" s="103"/>
      <c r="J79" s="103"/>
      <c r="K79" s="103"/>
      <c r="L79" s="124">
        <v>198.08</v>
      </c>
      <c r="M79" s="124">
        <v>257.77</v>
      </c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03"/>
      <c r="AC79" s="103">
        <v>758.98</v>
      </c>
      <c r="AD79" s="103"/>
      <c r="AE79" s="103"/>
      <c r="AF79" s="120">
        <f t="shared" si="3"/>
        <v>1474.94</v>
      </c>
      <c r="AG79" s="103">
        <v>-1474.94</v>
      </c>
      <c r="AH79" s="124">
        <f>SUM(AF79:AG79)</f>
        <v>0</v>
      </c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</row>
    <row r="80" spans="1:51">
      <c r="A80" s="103" t="s">
        <v>127</v>
      </c>
      <c r="B80" s="103"/>
      <c r="C80" s="103"/>
      <c r="D80" s="124"/>
      <c r="E80" s="103"/>
      <c r="F80" s="103"/>
      <c r="G80" s="103"/>
      <c r="H80" s="103">
        <v>85.95</v>
      </c>
      <c r="I80" s="103"/>
      <c r="J80" s="103"/>
      <c r="K80" s="103"/>
      <c r="L80" s="124">
        <v>57.05</v>
      </c>
      <c r="M80" s="124">
        <v>124.72</v>
      </c>
      <c r="N80" s="124"/>
      <c r="O80" s="124"/>
      <c r="P80" s="124">
        <v>202.53</v>
      </c>
      <c r="Q80" s="124">
        <v>104.21</v>
      </c>
      <c r="R80" s="124"/>
      <c r="S80" s="124"/>
      <c r="T80" s="124"/>
      <c r="U80" s="124"/>
      <c r="V80" s="124"/>
      <c r="W80" s="124">
        <v>4</v>
      </c>
      <c r="X80" s="124">
        <v>18.38</v>
      </c>
      <c r="Y80" s="124"/>
      <c r="Z80" s="124"/>
      <c r="AA80" s="124"/>
      <c r="AB80" s="103"/>
      <c r="AC80" s="103"/>
      <c r="AD80" s="103"/>
      <c r="AE80" s="103"/>
      <c r="AF80" s="120">
        <f t="shared" si="3"/>
        <v>596.84</v>
      </c>
      <c r="AG80" s="103"/>
      <c r="AH80" s="124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</row>
    <row r="81" spans="1:45">
      <c r="A81" s="103" t="s">
        <v>88</v>
      </c>
      <c r="B81" s="103">
        <v>29.58</v>
      </c>
      <c r="C81" s="103"/>
      <c r="D81" s="124">
        <v>40</v>
      </c>
      <c r="E81" s="103">
        <v>30</v>
      </c>
      <c r="F81" s="103">
        <v>12.4</v>
      </c>
      <c r="G81" s="103"/>
      <c r="H81" s="103"/>
      <c r="I81" s="103"/>
      <c r="J81" s="103"/>
      <c r="K81" s="103"/>
      <c r="L81" s="124">
        <v>200</v>
      </c>
      <c r="M81" s="124">
        <v>108.64</v>
      </c>
      <c r="N81" s="124"/>
      <c r="O81" s="124"/>
      <c r="P81" s="124"/>
      <c r="Q81" s="124"/>
      <c r="R81" s="124"/>
      <c r="S81" s="124"/>
      <c r="T81" s="124"/>
      <c r="U81" s="124"/>
      <c r="V81" s="124"/>
      <c r="W81" s="124">
        <v>18.579999999999998</v>
      </c>
      <c r="X81" s="124"/>
      <c r="Y81" s="124"/>
      <c r="Z81" s="124"/>
      <c r="AA81" s="124"/>
      <c r="AB81" s="103"/>
      <c r="AC81" s="103"/>
      <c r="AD81" s="103"/>
      <c r="AE81" s="103"/>
      <c r="AF81" s="120">
        <f t="shared" si="3"/>
        <v>439.2</v>
      </c>
      <c r="AG81" s="103"/>
      <c r="AH81" s="124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</row>
    <row r="82" spans="1:45">
      <c r="A82" s="103" t="s">
        <v>128</v>
      </c>
      <c r="B82" s="103"/>
      <c r="C82" s="103"/>
      <c r="D82" s="124"/>
      <c r="E82" s="103"/>
      <c r="F82" s="103"/>
      <c r="G82" s="103"/>
      <c r="H82" s="103"/>
      <c r="I82" s="103"/>
      <c r="J82" s="103"/>
      <c r="K82" s="103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>
        <v>63.05</v>
      </c>
      <c r="AA82" s="124"/>
      <c r="AB82" s="103"/>
      <c r="AC82" s="103"/>
      <c r="AD82" s="103"/>
      <c r="AE82" s="103"/>
      <c r="AF82" s="120">
        <f t="shared" si="3"/>
        <v>63.05</v>
      </c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</row>
    <row r="83" spans="1:45">
      <c r="A83" s="103" t="s">
        <v>156</v>
      </c>
      <c r="B83" s="103"/>
      <c r="C83" s="103"/>
      <c r="D83" s="124"/>
      <c r="E83" s="103"/>
      <c r="F83" s="103"/>
      <c r="G83" s="103"/>
      <c r="H83" s="103"/>
      <c r="I83" s="103"/>
      <c r="J83" s="103"/>
      <c r="K83" s="103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03"/>
      <c r="AC83" s="103"/>
      <c r="AD83" s="103"/>
      <c r="AE83" s="103"/>
      <c r="AF83" s="120">
        <f t="shared" si="3"/>
        <v>0</v>
      </c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</row>
    <row r="84" spans="1:45">
      <c r="A84" s="103" t="s">
        <v>123</v>
      </c>
      <c r="B84" s="103"/>
      <c r="C84" s="103"/>
      <c r="D84" s="124"/>
      <c r="E84" s="103"/>
      <c r="F84" s="103"/>
      <c r="G84" s="103"/>
      <c r="H84" s="103"/>
      <c r="I84" s="103"/>
      <c r="J84" s="103"/>
      <c r="K84" s="103"/>
      <c r="L84" s="124"/>
      <c r="M84" s="124"/>
      <c r="N84" s="124"/>
      <c r="O84" s="124"/>
      <c r="P84" s="124"/>
      <c r="Q84" s="124"/>
      <c r="R84" s="124"/>
      <c r="S84" s="124">
        <v>79.22</v>
      </c>
      <c r="T84" s="124"/>
      <c r="U84" s="124"/>
      <c r="V84" s="124"/>
      <c r="W84" s="124"/>
      <c r="X84" s="124"/>
      <c r="Y84" s="124"/>
      <c r="Z84" s="124"/>
      <c r="AA84" s="124"/>
      <c r="AB84" s="103"/>
      <c r="AC84" s="103"/>
      <c r="AD84" s="103"/>
      <c r="AE84" s="103"/>
      <c r="AF84" s="120">
        <f t="shared" si="3"/>
        <v>79.22</v>
      </c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</row>
    <row r="85" spans="1:45">
      <c r="A85" s="103"/>
      <c r="B85" s="103"/>
      <c r="C85" s="103"/>
      <c r="D85" s="124"/>
      <c r="E85" s="103"/>
      <c r="F85" s="103"/>
      <c r="G85" s="103"/>
      <c r="H85" s="103"/>
      <c r="I85" s="103"/>
      <c r="J85" s="103"/>
      <c r="K85" s="103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03"/>
      <c r="AC85" s="103"/>
      <c r="AD85" s="103"/>
      <c r="AE85" s="103"/>
      <c r="AF85" s="120">
        <f t="shared" si="3"/>
        <v>0</v>
      </c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</row>
    <row r="86" spans="1:45">
      <c r="A86" s="125" t="s">
        <v>281</v>
      </c>
      <c r="B86" s="103"/>
      <c r="C86" s="103"/>
      <c r="D86" s="124"/>
      <c r="E86" s="103"/>
      <c r="F86" s="103"/>
      <c r="G86" s="103"/>
      <c r="H86" s="103"/>
      <c r="I86" s="103"/>
      <c r="J86" s="103"/>
      <c r="K86" s="103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03"/>
      <c r="AC86" s="103"/>
      <c r="AD86" s="103"/>
      <c r="AE86" s="103"/>
      <c r="AF86" s="120">
        <f t="shared" si="3"/>
        <v>0</v>
      </c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</row>
    <row r="87" spans="1:45">
      <c r="A87" s="48" t="s">
        <v>106</v>
      </c>
      <c r="C87" s="48">
        <v>8.3800000000000008</v>
      </c>
      <c r="D87" s="73">
        <v>9.18</v>
      </c>
      <c r="E87" s="72">
        <v>15</v>
      </c>
      <c r="F87" s="72">
        <v>4.5599999999999996</v>
      </c>
      <c r="G87" s="72"/>
      <c r="H87" s="72">
        <v>210.31</v>
      </c>
      <c r="I87" s="72">
        <v>235.31</v>
      </c>
      <c r="J87" s="72"/>
      <c r="K87" s="72"/>
      <c r="L87" s="73">
        <v>250.48</v>
      </c>
      <c r="M87" s="73">
        <v>135.74</v>
      </c>
      <c r="N87" s="73"/>
      <c r="O87" s="73"/>
      <c r="P87" s="73">
        <v>34.5</v>
      </c>
      <c r="Q87" s="73"/>
      <c r="R87" s="73"/>
      <c r="S87" s="73"/>
      <c r="T87" s="73"/>
      <c r="U87" s="53">
        <v>113.8</v>
      </c>
      <c r="V87" s="88"/>
      <c r="W87" s="53"/>
      <c r="X87" s="53"/>
      <c r="Y87" s="53"/>
      <c r="Z87" s="53"/>
      <c r="AA87" s="88"/>
      <c r="AC87" s="48">
        <v>663.19</v>
      </c>
      <c r="AF87" s="120">
        <f t="shared" si="3"/>
        <v>1680.45</v>
      </c>
    </row>
    <row r="88" spans="1:45">
      <c r="A88" s="48" t="s">
        <v>127</v>
      </c>
      <c r="B88" s="77"/>
      <c r="D88" s="73">
        <v>2.2999999999999998</v>
      </c>
      <c r="E88" s="72"/>
      <c r="F88" s="72">
        <v>33.76</v>
      </c>
      <c r="G88" s="72"/>
      <c r="H88" s="72">
        <v>31.13</v>
      </c>
      <c r="I88" s="72"/>
      <c r="J88" s="72"/>
      <c r="K88" s="72"/>
      <c r="L88" s="73">
        <v>28.49</v>
      </c>
      <c r="M88" s="73">
        <v>153.63999999999999</v>
      </c>
      <c r="N88" s="73"/>
      <c r="O88" s="73"/>
      <c r="P88" s="73">
        <v>159.16</v>
      </c>
      <c r="Q88" s="73">
        <v>185.05</v>
      </c>
      <c r="R88" s="73"/>
      <c r="S88" s="73"/>
      <c r="T88" s="73"/>
      <c r="U88" s="53"/>
      <c r="V88" s="53"/>
      <c r="W88" s="53">
        <v>10</v>
      </c>
      <c r="X88" s="53">
        <v>19.53</v>
      </c>
      <c r="Y88" s="53"/>
      <c r="Z88" s="53"/>
      <c r="AA88" s="53"/>
      <c r="AF88" s="120">
        <f t="shared" si="3"/>
        <v>623.05999999999995</v>
      </c>
    </row>
    <row r="89" spans="1:45">
      <c r="A89" s="48" t="s">
        <v>88</v>
      </c>
      <c r="B89" s="112">
        <v>13.05</v>
      </c>
      <c r="C89" s="112">
        <v>29.2</v>
      </c>
      <c r="D89" s="73">
        <v>38.020000000000003</v>
      </c>
      <c r="E89" s="72">
        <v>15.16</v>
      </c>
      <c r="F89" s="72"/>
      <c r="G89" s="72"/>
      <c r="H89" s="72"/>
      <c r="I89" s="72"/>
      <c r="J89" s="72"/>
      <c r="K89" s="72"/>
      <c r="L89" s="73">
        <v>163.96</v>
      </c>
      <c r="M89" s="73">
        <v>98.91</v>
      </c>
      <c r="N89" s="73">
        <v>15.5</v>
      </c>
      <c r="O89" s="73"/>
      <c r="P89" s="73"/>
      <c r="Q89" s="73"/>
      <c r="R89" s="73"/>
      <c r="S89" s="73"/>
      <c r="T89" s="73"/>
      <c r="U89" s="53"/>
      <c r="V89" s="113"/>
      <c r="W89" s="113">
        <v>16.41</v>
      </c>
      <c r="X89" s="113"/>
      <c r="Y89" s="53"/>
      <c r="Z89" s="53"/>
      <c r="AA89" s="53"/>
      <c r="AF89" s="120">
        <f t="shared" si="3"/>
        <v>390.21</v>
      </c>
    </row>
    <row r="90" spans="1:45">
      <c r="A90" s="48" t="s">
        <v>128</v>
      </c>
      <c r="D90" s="73"/>
      <c r="E90" s="72"/>
      <c r="F90" s="72"/>
      <c r="G90" s="72"/>
      <c r="H90" s="72"/>
      <c r="I90" s="72"/>
      <c r="J90" s="72"/>
      <c r="K90" s="72"/>
      <c r="L90" s="73"/>
      <c r="M90" s="73"/>
      <c r="N90" s="73"/>
      <c r="O90" s="73"/>
      <c r="P90" s="73"/>
      <c r="Q90" s="73"/>
      <c r="R90" s="73"/>
      <c r="S90" s="73"/>
      <c r="T90" s="73"/>
      <c r="U90" s="53"/>
      <c r="V90" s="53"/>
      <c r="W90" s="53"/>
      <c r="X90" s="53"/>
      <c r="Y90" s="53"/>
      <c r="Z90" s="53">
        <v>63.05</v>
      </c>
      <c r="AA90" s="53"/>
      <c r="AF90" s="120">
        <f t="shared" si="3"/>
        <v>63.05</v>
      </c>
    </row>
    <row r="91" spans="1:45">
      <c r="A91" s="48" t="s">
        <v>156</v>
      </c>
      <c r="D91" s="73"/>
      <c r="E91" s="72"/>
      <c r="F91" s="72"/>
      <c r="G91" s="72"/>
      <c r="H91" s="72"/>
      <c r="I91" s="72"/>
      <c r="J91" s="72"/>
      <c r="K91" s="72"/>
      <c r="L91" s="73"/>
      <c r="M91" s="73"/>
      <c r="N91" s="73"/>
      <c r="O91" s="73"/>
      <c r="P91" s="73"/>
      <c r="Q91" s="73"/>
      <c r="R91" s="73"/>
      <c r="S91" s="73"/>
      <c r="T91" s="73"/>
      <c r="U91" s="53"/>
      <c r="V91" s="53"/>
      <c r="W91" s="53"/>
      <c r="X91" s="53"/>
      <c r="Y91" s="53"/>
      <c r="Z91" s="53"/>
      <c r="AA91" s="53"/>
      <c r="AC91" s="53"/>
      <c r="AD91" s="53"/>
      <c r="AE91" s="53"/>
      <c r="AF91" s="120">
        <f t="shared" si="3"/>
        <v>0</v>
      </c>
    </row>
    <row r="92" spans="1:45">
      <c r="A92" s="48" t="s">
        <v>123</v>
      </c>
      <c r="D92" s="73">
        <v>300</v>
      </c>
      <c r="E92" s="72"/>
      <c r="F92" s="72"/>
      <c r="G92" s="72"/>
      <c r="H92" s="72"/>
      <c r="I92" s="72"/>
      <c r="J92" s="72"/>
      <c r="K92" s="72"/>
      <c r="L92" s="73"/>
      <c r="M92" s="73"/>
      <c r="N92" s="73"/>
      <c r="O92" s="73"/>
      <c r="P92" s="73"/>
      <c r="Q92" s="73"/>
      <c r="R92" s="73"/>
      <c r="S92" s="73">
        <v>79.22</v>
      </c>
      <c r="T92" s="73"/>
      <c r="U92" s="53"/>
      <c r="V92" s="53"/>
      <c r="W92" s="53"/>
      <c r="X92" s="53"/>
      <c r="Y92" s="53"/>
      <c r="Z92" s="53"/>
      <c r="AA92" s="53"/>
      <c r="AF92" s="120">
        <f t="shared" si="3"/>
        <v>379.22</v>
      </c>
    </row>
    <row r="93" spans="1:45">
      <c r="A93" s="48" t="s">
        <v>156</v>
      </c>
      <c r="D93" s="73"/>
      <c r="E93" s="72"/>
      <c r="F93" s="72"/>
      <c r="G93" s="72"/>
      <c r="H93" s="72"/>
      <c r="I93" s="72"/>
      <c r="J93" s="72"/>
      <c r="K93" s="72"/>
      <c r="L93" s="73"/>
      <c r="M93" s="73"/>
      <c r="N93" s="73"/>
      <c r="O93" s="73"/>
      <c r="P93" s="73"/>
      <c r="Q93" s="73"/>
      <c r="R93" s="73"/>
      <c r="S93" s="73"/>
      <c r="T93" s="73"/>
      <c r="U93" s="53"/>
      <c r="V93" s="53"/>
      <c r="W93" s="53"/>
      <c r="X93" s="53"/>
      <c r="Y93" s="53"/>
      <c r="Z93" s="53"/>
      <c r="AA93" s="53"/>
      <c r="AF93" s="120">
        <f t="shared" si="3"/>
        <v>0</v>
      </c>
    </row>
    <row r="94" spans="1:45">
      <c r="D94" s="73"/>
      <c r="E94" s="72"/>
      <c r="F94" s="72"/>
      <c r="G94" s="72"/>
      <c r="H94" s="72"/>
      <c r="I94" s="72"/>
      <c r="J94" s="72"/>
      <c r="K94" s="72"/>
      <c r="L94" s="73"/>
      <c r="M94" s="73"/>
      <c r="N94" s="73"/>
      <c r="O94" s="73"/>
      <c r="P94" s="73"/>
      <c r="Q94" s="73"/>
      <c r="R94" s="73"/>
      <c r="S94" s="73"/>
      <c r="T94" s="73"/>
      <c r="U94" s="53"/>
      <c r="V94" s="53"/>
      <c r="W94" s="53"/>
      <c r="X94" s="53"/>
      <c r="Y94" s="53"/>
      <c r="Z94" s="53"/>
      <c r="AA94" s="53"/>
      <c r="AF94" s="53"/>
    </row>
    <row r="95" spans="1:45">
      <c r="L95" s="53"/>
      <c r="M95" s="53"/>
      <c r="N95" s="53"/>
      <c r="P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F95" s="53"/>
    </row>
    <row r="96" spans="1:45">
      <c r="A96" s="48" t="s">
        <v>318</v>
      </c>
      <c r="L96" s="53"/>
      <c r="M96" s="53"/>
      <c r="N96" s="53"/>
      <c r="P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F96" s="53"/>
    </row>
    <row r="97" spans="1:34">
      <c r="A97" s="48" t="s">
        <v>106</v>
      </c>
      <c r="D97" s="53">
        <v>14.99</v>
      </c>
      <c r="H97" s="48">
        <v>239.64</v>
      </c>
      <c r="I97" s="48">
        <v>218.49</v>
      </c>
      <c r="L97" s="53">
        <v>262.08</v>
      </c>
      <c r="M97" s="53">
        <v>249.86</v>
      </c>
      <c r="N97" s="53"/>
      <c r="P97" s="53">
        <v>34.5</v>
      </c>
      <c r="R97" s="53"/>
      <c r="S97" s="53"/>
      <c r="T97" s="53">
        <v>1</v>
      </c>
      <c r="U97" s="53">
        <v>87.38</v>
      </c>
      <c r="V97" s="53"/>
      <c r="W97" s="53">
        <v>4</v>
      </c>
      <c r="X97" s="53"/>
      <c r="Y97" s="53"/>
      <c r="Z97" s="53"/>
      <c r="AA97" s="53"/>
      <c r="AF97" s="53">
        <f>SUM(B97:AE97)</f>
        <v>1111.94</v>
      </c>
      <c r="AH97" s="53"/>
    </row>
    <row r="98" spans="1:34">
      <c r="A98" s="48" t="s">
        <v>127</v>
      </c>
      <c r="E98" s="48">
        <v>5.16</v>
      </c>
      <c r="L98" s="53">
        <v>42.45</v>
      </c>
      <c r="M98" s="53">
        <v>90.99</v>
      </c>
      <c r="N98" s="53"/>
      <c r="P98" s="53">
        <v>170.66</v>
      </c>
      <c r="Q98" s="53">
        <v>218.09</v>
      </c>
      <c r="R98" s="53"/>
      <c r="S98" s="53"/>
      <c r="T98" s="53"/>
      <c r="U98" s="53"/>
      <c r="V98" s="53"/>
      <c r="W98" s="53">
        <v>4</v>
      </c>
      <c r="X98" s="53">
        <v>19.53</v>
      </c>
      <c r="Y98" s="53"/>
      <c r="Z98" s="53"/>
      <c r="AA98" s="53">
        <v>40.79</v>
      </c>
      <c r="AF98" s="53">
        <f t="shared" ref="AF98:AF100" si="4">SUM(B98:AE98)</f>
        <v>591.66999999999996</v>
      </c>
      <c r="AG98" s="48">
        <v>-558.72</v>
      </c>
      <c r="AH98" s="53">
        <f>SUM(AF98:AG98)</f>
        <v>32.949999999999932</v>
      </c>
    </row>
    <row r="99" spans="1:34">
      <c r="A99" s="48" t="s">
        <v>88</v>
      </c>
      <c r="B99" s="48">
        <v>4.05</v>
      </c>
      <c r="C99" s="48">
        <v>6.99</v>
      </c>
      <c r="D99" s="53">
        <v>300</v>
      </c>
      <c r="E99" s="48">
        <v>3</v>
      </c>
      <c r="F99" s="48">
        <v>16.75</v>
      </c>
      <c r="I99" s="48">
        <v>40</v>
      </c>
      <c r="L99" s="53">
        <v>450</v>
      </c>
      <c r="M99" s="53">
        <v>84.85</v>
      </c>
      <c r="N99" s="53"/>
      <c r="P99" s="53"/>
      <c r="R99" s="53"/>
      <c r="S99" s="53"/>
      <c r="T99" s="53">
        <v>116.6</v>
      </c>
      <c r="U99" s="53"/>
      <c r="V99" s="53"/>
      <c r="W99" s="53">
        <v>14.05</v>
      </c>
      <c r="X99" s="53"/>
      <c r="Y99" s="53"/>
      <c r="Z99" s="53"/>
      <c r="AA99" s="53"/>
      <c r="AF99" s="53">
        <f t="shared" si="4"/>
        <v>1036.29</v>
      </c>
      <c r="AG99" s="48">
        <v>-469.69</v>
      </c>
      <c r="AH99" s="53">
        <f>SUM(AF99:AG99)</f>
        <v>566.59999999999991</v>
      </c>
    </row>
    <row r="100" spans="1:34">
      <c r="A100" s="48" t="s">
        <v>128</v>
      </c>
      <c r="L100" s="53"/>
      <c r="M100" s="53"/>
      <c r="N100" s="53"/>
      <c r="P100" s="53"/>
      <c r="R100" s="53"/>
      <c r="S100" s="53"/>
      <c r="T100" s="53"/>
      <c r="U100" s="53"/>
      <c r="V100" s="53"/>
      <c r="W100" s="53"/>
      <c r="X100" s="53"/>
      <c r="Y100" s="53"/>
      <c r="Z100" s="53">
        <v>63.05</v>
      </c>
      <c r="AA100" s="53"/>
      <c r="AF100" s="53">
        <f t="shared" si="4"/>
        <v>63.05</v>
      </c>
    </row>
    <row r="101" spans="1:34">
      <c r="A101" s="48" t="s">
        <v>156</v>
      </c>
      <c r="L101" s="53"/>
      <c r="M101" s="53"/>
      <c r="N101" s="53"/>
      <c r="P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F101" s="53">
        <f t="shared" si="3"/>
        <v>0</v>
      </c>
    </row>
    <row r="102" spans="1:34">
      <c r="A102" s="48" t="s">
        <v>123</v>
      </c>
      <c r="L102" s="53"/>
      <c r="M102" s="53"/>
      <c r="N102" s="53"/>
      <c r="P102" s="53"/>
      <c r="R102" s="53"/>
      <c r="S102" s="53">
        <v>79.22</v>
      </c>
      <c r="T102" s="53"/>
      <c r="U102" s="53"/>
      <c r="V102" s="53"/>
      <c r="W102" s="53"/>
      <c r="X102" s="53"/>
      <c r="Y102" s="53"/>
      <c r="Z102" s="53"/>
      <c r="AA102" s="53"/>
      <c r="AF102" s="53">
        <f t="shared" si="3"/>
        <v>79.22</v>
      </c>
    </row>
    <row r="103" spans="1:34">
      <c r="A103" s="48" t="s">
        <v>156</v>
      </c>
      <c r="L103" s="53"/>
      <c r="M103" s="53"/>
      <c r="N103" s="53"/>
      <c r="P103" s="53"/>
      <c r="R103" s="53"/>
      <c r="S103" s="53"/>
      <c r="T103" s="53"/>
      <c r="U103" s="53">
        <v>39.04</v>
      </c>
      <c r="V103" s="53"/>
      <c r="W103" s="53"/>
      <c r="X103" s="53"/>
      <c r="Y103" s="53"/>
      <c r="Z103" s="53"/>
      <c r="AA103" s="53"/>
      <c r="AF103" s="53">
        <f t="shared" si="3"/>
        <v>39.04</v>
      </c>
    </row>
    <row r="104" spans="1:34">
      <c r="L104" s="53"/>
      <c r="M104" s="53"/>
      <c r="N104" s="53"/>
      <c r="P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F104" s="53">
        <f t="shared" si="3"/>
        <v>0</v>
      </c>
    </row>
    <row r="105" spans="1:34">
      <c r="L105" s="53"/>
      <c r="M105" s="53"/>
      <c r="N105" s="53"/>
      <c r="P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F105" s="53">
        <f t="shared" si="3"/>
        <v>0</v>
      </c>
    </row>
    <row r="106" spans="1:34">
      <c r="L106" s="53"/>
      <c r="M106" s="53"/>
      <c r="N106" s="53"/>
      <c r="P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F106" s="53">
        <f t="shared" si="3"/>
        <v>0</v>
      </c>
    </row>
    <row r="107" spans="1:34">
      <c r="L107" s="53"/>
      <c r="M107" s="53"/>
      <c r="N107" s="53"/>
      <c r="P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F107" s="53">
        <f t="shared" si="3"/>
        <v>0</v>
      </c>
    </row>
    <row r="108" spans="1:34">
      <c r="L108" s="53"/>
      <c r="M108" s="53"/>
      <c r="N108" s="53"/>
      <c r="P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F108" s="53">
        <f t="shared" si="3"/>
        <v>0</v>
      </c>
    </row>
    <row r="109" spans="1:34">
      <c r="L109" s="53"/>
      <c r="M109" s="53"/>
      <c r="N109" s="53"/>
      <c r="P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F109" s="53">
        <f t="shared" si="3"/>
        <v>0</v>
      </c>
    </row>
    <row r="110" spans="1:34">
      <c r="L110" s="53"/>
      <c r="M110" s="53"/>
      <c r="N110" s="53"/>
      <c r="P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F110" s="53">
        <f t="shared" si="3"/>
        <v>0</v>
      </c>
    </row>
    <row r="111" spans="1:34">
      <c r="L111" s="53"/>
      <c r="M111" s="53"/>
      <c r="N111" s="53"/>
      <c r="P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F111" s="53">
        <f t="shared" si="3"/>
        <v>0</v>
      </c>
    </row>
    <row r="112" spans="1:34">
      <c r="L112" s="53"/>
      <c r="M112" s="53"/>
      <c r="N112" s="53"/>
      <c r="P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F112" s="53">
        <f t="shared" si="3"/>
        <v>0</v>
      </c>
    </row>
    <row r="113" spans="12:32">
      <c r="L113" s="53"/>
      <c r="M113" s="53"/>
      <c r="N113" s="53"/>
      <c r="P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F113" s="53">
        <f t="shared" si="3"/>
        <v>0</v>
      </c>
    </row>
    <row r="114" spans="12:32">
      <c r="L114" s="53"/>
      <c r="M114" s="53"/>
      <c r="N114" s="53"/>
      <c r="P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F114" s="53">
        <f t="shared" si="3"/>
        <v>0</v>
      </c>
    </row>
    <row r="115" spans="12:32">
      <c r="L115" s="53"/>
      <c r="M115" s="53"/>
      <c r="N115" s="53"/>
      <c r="P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F115" s="53">
        <f t="shared" si="3"/>
        <v>0</v>
      </c>
    </row>
    <row r="116" spans="12:32">
      <c r="L116" s="53"/>
      <c r="M116" s="53"/>
      <c r="N116" s="53"/>
      <c r="P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F116" s="53">
        <f t="shared" si="3"/>
        <v>0</v>
      </c>
    </row>
    <row r="117" spans="12:32">
      <c r="L117" s="53"/>
      <c r="M117" s="53"/>
      <c r="N117" s="53"/>
      <c r="P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F117" s="53">
        <f t="shared" si="3"/>
        <v>0</v>
      </c>
    </row>
    <row r="118" spans="12:32">
      <c r="L118" s="53"/>
      <c r="M118" s="53"/>
      <c r="N118" s="53"/>
      <c r="P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F118" s="53">
        <f t="shared" si="3"/>
        <v>0</v>
      </c>
    </row>
    <row r="119" spans="12:32">
      <c r="L119" s="53"/>
      <c r="M119" s="53"/>
      <c r="N119" s="53"/>
      <c r="P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F119" s="53">
        <f t="shared" si="3"/>
        <v>0</v>
      </c>
    </row>
    <row r="120" spans="12:32">
      <c r="L120" s="53"/>
      <c r="M120" s="53"/>
      <c r="N120" s="53"/>
      <c r="P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F120" s="53">
        <f t="shared" si="3"/>
        <v>0</v>
      </c>
    </row>
    <row r="121" spans="12:32">
      <c r="L121" s="53"/>
      <c r="M121" s="53"/>
      <c r="N121" s="53"/>
      <c r="P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F121" s="53">
        <f t="shared" si="3"/>
        <v>0</v>
      </c>
    </row>
    <row r="122" spans="12:32">
      <c r="L122" s="53"/>
      <c r="M122" s="53"/>
      <c r="N122" s="53"/>
      <c r="P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F122" s="53">
        <f t="shared" si="3"/>
        <v>0</v>
      </c>
    </row>
    <row r="123" spans="12:32">
      <c r="L123" s="53"/>
      <c r="M123" s="53"/>
      <c r="N123" s="53"/>
      <c r="P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F123" s="53">
        <f t="shared" si="3"/>
        <v>0</v>
      </c>
    </row>
    <row r="124" spans="12:32">
      <c r="L124" s="53"/>
      <c r="M124" s="53"/>
      <c r="N124" s="53"/>
      <c r="P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F124" s="53">
        <f t="shared" si="3"/>
        <v>0</v>
      </c>
    </row>
    <row r="125" spans="12:32">
      <c r="L125" s="53"/>
      <c r="M125" s="53"/>
      <c r="N125" s="53"/>
      <c r="P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F125" s="53">
        <f t="shared" si="3"/>
        <v>0</v>
      </c>
    </row>
    <row r="126" spans="12:32">
      <c r="L126" s="53"/>
      <c r="M126" s="53"/>
      <c r="N126" s="53"/>
      <c r="P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F126" s="53">
        <f t="shared" si="3"/>
        <v>0</v>
      </c>
    </row>
    <row r="127" spans="12:32">
      <c r="L127" s="53"/>
      <c r="M127" s="53"/>
      <c r="N127" s="53"/>
      <c r="P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F127" s="53">
        <f t="shared" si="3"/>
        <v>0</v>
      </c>
    </row>
    <row r="128" spans="12:32">
      <c r="L128" s="53"/>
      <c r="M128" s="53"/>
      <c r="N128" s="53"/>
      <c r="P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F128" s="53">
        <f t="shared" ref="AF128:AF191" si="5">SUM(B128:AE128)</f>
        <v>0</v>
      </c>
    </row>
    <row r="129" spans="12:32">
      <c r="L129" s="53"/>
      <c r="M129" s="53"/>
      <c r="N129" s="53"/>
      <c r="P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F129" s="53">
        <f t="shared" si="5"/>
        <v>0</v>
      </c>
    </row>
    <row r="130" spans="12:32">
      <c r="L130" s="53"/>
      <c r="M130" s="53"/>
      <c r="N130" s="53"/>
      <c r="P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F130" s="53">
        <f t="shared" si="5"/>
        <v>0</v>
      </c>
    </row>
    <row r="131" spans="12:32">
      <c r="L131" s="53"/>
      <c r="M131" s="53"/>
      <c r="N131" s="53"/>
      <c r="P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F131" s="53">
        <f t="shared" si="5"/>
        <v>0</v>
      </c>
    </row>
    <row r="132" spans="12:32">
      <c r="L132" s="53"/>
      <c r="M132" s="53"/>
      <c r="N132" s="53"/>
      <c r="P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F132" s="53">
        <f t="shared" si="5"/>
        <v>0</v>
      </c>
    </row>
    <row r="133" spans="12:32">
      <c r="L133" s="53"/>
      <c r="M133" s="53"/>
      <c r="N133" s="53"/>
      <c r="P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F133" s="53">
        <f t="shared" si="5"/>
        <v>0</v>
      </c>
    </row>
    <row r="134" spans="12:32">
      <c r="L134" s="53"/>
      <c r="M134" s="53"/>
      <c r="N134" s="53"/>
      <c r="P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F134" s="53">
        <f t="shared" si="5"/>
        <v>0</v>
      </c>
    </row>
    <row r="135" spans="12:32">
      <c r="L135" s="53"/>
      <c r="M135" s="53"/>
      <c r="N135" s="53"/>
      <c r="P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F135" s="53">
        <f t="shared" si="5"/>
        <v>0</v>
      </c>
    </row>
    <row r="136" spans="12:32">
      <c r="L136" s="53"/>
      <c r="M136" s="53"/>
      <c r="N136" s="53"/>
      <c r="P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F136" s="53">
        <f t="shared" si="5"/>
        <v>0</v>
      </c>
    </row>
    <row r="137" spans="12:32">
      <c r="L137" s="53"/>
      <c r="M137" s="53"/>
      <c r="N137" s="53"/>
      <c r="P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F137" s="53">
        <f t="shared" si="5"/>
        <v>0</v>
      </c>
    </row>
    <row r="138" spans="12:32">
      <c r="L138" s="53"/>
      <c r="M138" s="53"/>
      <c r="N138" s="53"/>
      <c r="P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F138" s="53">
        <f t="shared" si="5"/>
        <v>0</v>
      </c>
    </row>
    <row r="139" spans="12:32">
      <c r="L139" s="53"/>
      <c r="M139" s="53"/>
      <c r="N139" s="53"/>
      <c r="P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F139" s="53">
        <f t="shared" si="5"/>
        <v>0</v>
      </c>
    </row>
    <row r="140" spans="12:32">
      <c r="L140" s="53"/>
      <c r="M140" s="53"/>
      <c r="N140" s="53"/>
      <c r="P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F140" s="53">
        <f t="shared" si="5"/>
        <v>0</v>
      </c>
    </row>
    <row r="141" spans="12:32">
      <c r="L141" s="53"/>
      <c r="M141" s="53"/>
      <c r="N141" s="53"/>
      <c r="P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F141" s="53">
        <f t="shared" si="5"/>
        <v>0</v>
      </c>
    </row>
    <row r="142" spans="12:32">
      <c r="L142" s="53"/>
      <c r="M142" s="53"/>
      <c r="N142" s="53"/>
      <c r="P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F142" s="53">
        <f t="shared" si="5"/>
        <v>0</v>
      </c>
    </row>
    <row r="143" spans="12:32">
      <c r="L143" s="53"/>
      <c r="M143" s="53"/>
      <c r="N143" s="53"/>
      <c r="P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F143" s="53">
        <f t="shared" si="5"/>
        <v>0</v>
      </c>
    </row>
    <row r="144" spans="12:32">
      <c r="L144" s="53"/>
      <c r="M144" s="53"/>
      <c r="N144" s="53"/>
      <c r="P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F144" s="53">
        <f t="shared" si="5"/>
        <v>0</v>
      </c>
    </row>
    <row r="145" spans="12:32">
      <c r="L145" s="53"/>
      <c r="M145" s="53"/>
      <c r="N145" s="53"/>
      <c r="P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F145" s="53">
        <f t="shared" si="5"/>
        <v>0</v>
      </c>
    </row>
    <row r="146" spans="12:32">
      <c r="L146" s="53"/>
      <c r="M146" s="53"/>
      <c r="N146" s="53"/>
      <c r="P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F146" s="53">
        <f t="shared" si="5"/>
        <v>0</v>
      </c>
    </row>
    <row r="147" spans="12:32">
      <c r="L147" s="53"/>
      <c r="M147" s="53"/>
      <c r="N147" s="53"/>
      <c r="P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F147" s="53">
        <f t="shared" si="5"/>
        <v>0</v>
      </c>
    </row>
    <row r="148" spans="12:32">
      <c r="L148" s="53"/>
      <c r="M148" s="53"/>
      <c r="N148" s="53"/>
      <c r="P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F148" s="53">
        <f t="shared" si="5"/>
        <v>0</v>
      </c>
    </row>
    <row r="149" spans="12:32">
      <c r="L149" s="53"/>
      <c r="M149" s="53"/>
      <c r="N149" s="53"/>
      <c r="P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F149" s="53">
        <f t="shared" si="5"/>
        <v>0</v>
      </c>
    </row>
    <row r="150" spans="12:32">
      <c r="L150" s="53"/>
      <c r="M150" s="53"/>
      <c r="N150" s="53"/>
      <c r="P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F150" s="53">
        <f t="shared" si="5"/>
        <v>0</v>
      </c>
    </row>
    <row r="151" spans="12:32">
      <c r="L151" s="53"/>
      <c r="M151" s="53"/>
      <c r="N151" s="53"/>
      <c r="P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F151" s="53">
        <f t="shared" si="5"/>
        <v>0</v>
      </c>
    </row>
    <row r="152" spans="12:32">
      <c r="L152" s="53"/>
      <c r="M152" s="53"/>
      <c r="N152" s="53"/>
      <c r="P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F152" s="53">
        <f t="shared" si="5"/>
        <v>0</v>
      </c>
    </row>
    <row r="153" spans="12:32">
      <c r="L153" s="53"/>
      <c r="M153" s="53"/>
      <c r="N153" s="53"/>
      <c r="P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F153" s="53">
        <f t="shared" si="5"/>
        <v>0</v>
      </c>
    </row>
    <row r="154" spans="12:32">
      <c r="L154" s="53"/>
      <c r="M154" s="53"/>
      <c r="N154" s="53"/>
      <c r="P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F154" s="53">
        <f t="shared" si="5"/>
        <v>0</v>
      </c>
    </row>
    <row r="155" spans="12:32">
      <c r="L155" s="53"/>
      <c r="M155" s="53"/>
      <c r="N155" s="53"/>
      <c r="P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F155" s="53">
        <f t="shared" si="5"/>
        <v>0</v>
      </c>
    </row>
    <row r="156" spans="12:32">
      <c r="L156" s="53"/>
      <c r="M156" s="53"/>
      <c r="N156" s="53"/>
      <c r="P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F156" s="53">
        <f t="shared" si="5"/>
        <v>0</v>
      </c>
    </row>
    <row r="157" spans="12:32">
      <c r="L157" s="53"/>
      <c r="M157" s="53"/>
      <c r="N157" s="53"/>
      <c r="P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F157" s="53">
        <f t="shared" si="5"/>
        <v>0</v>
      </c>
    </row>
    <row r="158" spans="12:32">
      <c r="L158" s="53"/>
      <c r="M158" s="53"/>
      <c r="N158" s="53"/>
      <c r="P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F158" s="53">
        <f t="shared" si="5"/>
        <v>0</v>
      </c>
    </row>
    <row r="159" spans="12:32">
      <c r="L159" s="53"/>
      <c r="M159" s="53"/>
      <c r="N159" s="53"/>
      <c r="P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F159" s="53">
        <f t="shared" si="5"/>
        <v>0</v>
      </c>
    </row>
    <row r="160" spans="12:32">
      <c r="L160" s="53"/>
      <c r="M160" s="53"/>
      <c r="N160" s="53"/>
      <c r="P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F160" s="53">
        <f t="shared" si="5"/>
        <v>0</v>
      </c>
    </row>
    <row r="161" spans="12:32">
      <c r="L161" s="53"/>
      <c r="M161" s="53"/>
      <c r="N161" s="53"/>
      <c r="P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F161" s="53">
        <f t="shared" si="5"/>
        <v>0</v>
      </c>
    </row>
    <row r="162" spans="12:32">
      <c r="L162" s="53"/>
      <c r="M162" s="53"/>
      <c r="N162" s="53"/>
      <c r="P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F162" s="53">
        <f t="shared" si="5"/>
        <v>0</v>
      </c>
    </row>
    <row r="163" spans="12:32">
      <c r="L163" s="53"/>
      <c r="M163" s="53"/>
      <c r="N163" s="53"/>
      <c r="P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F163" s="53">
        <f t="shared" si="5"/>
        <v>0</v>
      </c>
    </row>
    <row r="164" spans="12:32">
      <c r="L164" s="53"/>
      <c r="M164" s="53"/>
      <c r="N164" s="53"/>
      <c r="P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F164" s="53">
        <f t="shared" si="5"/>
        <v>0</v>
      </c>
    </row>
    <row r="165" spans="12:32">
      <c r="L165" s="53"/>
      <c r="M165" s="53"/>
      <c r="N165" s="53"/>
      <c r="P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F165" s="53">
        <f t="shared" si="5"/>
        <v>0</v>
      </c>
    </row>
    <row r="166" spans="12:32">
      <c r="L166" s="53"/>
      <c r="M166" s="53"/>
      <c r="N166" s="53"/>
      <c r="P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F166" s="53">
        <f t="shared" si="5"/>
        <v>0</v>
      </c>
    </row>
    <row r="167" spans="12:32">
      <c r="L167" s="53"/>
      <c r="M167" s="53"/>
      <c r="N167" s="53"/>
      <c r="P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F167" s="48">
        <f t="shared" si="5"/>
        <v>0</v>
      </c>
    </row>
    <row r="168" spans="12:32">
      <c r="L168" s="53"/>
      <c r="M168" s="53"/>
      <c r="N168" s="53"/>
      <c r="P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F168" s="48">
        <f t="shared" si="5"/>
        <v>0</v>
      </c>
    </row>
    <row r="169" spans="12:32">
      <c r="L169" s="53"/>
      <c r="M169" s="53"/>
      <c r="N169" s="53"/>
      <c r="P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F169" s="48">
        <f t="shared" si="5"/>
        <v>0</v>
      </c>
    </row>
    <row r="170" spans="12:32">
      <c r="L170" s="53"/>
      <c r="M170" s="53"/>
      <c r="N170" s="53"/>
      <c r="P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F170" s="48">
        <f t="shared" si="5"/>
        <v>0</v>
      </c>
    </row>
    <row r="171" spans="12:32">
      <c r="L171" s="53"/>
      <c r="M171" s="53"/>
      <c r="N171" s="53"/>
      <c r="P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F171" s="48">
        <f t="shared" si="5"/>
        <v>0</v>
      </c>
    </row>
    <row r="172" spans="12:32">
      <c r="L172" s="53"/>
      <c r="M172" s="53"/>
      <c r="N172" s="53"/>
      <c r="P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F172" s="48">
        <f t="shared" si="5"/>
        <v>0</v>
      </c>
    </row>
    <row r="173" spans="12:32">
      <c r="L173" s="53"/>
      <c r="M173" s="53"/>
      <c r="N173" s="53"/>
      <c r="P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F173" s="48">
        <f t="shared" si="5"/>
        <v>0</v>
      </c>
    </row>
    <row r="174" spans="12:32">
      <c r="L174" s="53"/>
      <c r="M174" s="53"/>
      <c r="N174" s="53"/>
      <c r="P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F174" s="48">
        <f t="shared" si="5"/>
        <v>0</v>
      </c>
    </row>
    <row r="175" spans="12:32">
      <c r="L175" s="53"/>
      <c r="M175" s="53"/>
      <c r="N175" s="53"/>
      <c r="P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F175" s="48">
        <f t="shared" si="5"/>
        <v>0</v>
      </c>
    </row>
    <row r="176" spans="12:32">
      <c r="L176" s="53"/>
      <c r="M176" s="53"/>
      <c r="N176" s="53"/>
      <c r="P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F176" s="48">
        <f t="shared" si="5"/>
        <v>0</v>
      </c>
    </row>
    <row r="177" spans="12:32">
      <c r="L177" s="53"/>
      <c r="M177" s="53"/>
      <c r="N177" s="53"/>
      <c r="P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F177" s="48">
        <f t="shared" si="5"/>
        <v>0</v>
      </c>
    </row>
    <row r="178" spans="12:32">
      <c r="L178" s="53"/>
      <c r="M178" s="53"/>
      <c r="N178" s="53"/>
      <c r="P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F178" s="48">
        <f t="shared" si="5"/>
        <v>0</v>
      </c>
    </row>
    <row r="179" spans="12:32">
      <c r="L179" s="53"/>
      <c r="M179" s="53"/>
      <c r="N179" s="53"/>
      <c r="P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F179" s="48">
        <f t="shared" si="5"/>
        <v>0</v>
      </c>
    </row>
    <row r="180" spans="12:32">
      <c r="L180" s="53"/>
      <c r="M180" s="53"/>
      <c r="N180" s="53"/>
      <c r="P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F180" s="48">
        <f t="shared" si="5"/>
        <v>0</v>
      </c>
    </row>
    <row r="181" spans="12:32">
      <c r="L181" s="53"/>
      <c r="M181" s="53"/>
      <c r="N181" s="53"/>
      <c r="P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F181" s="48">
        <f t="shared" si="5"/>
        <v>0</v>
      </c>
    </row>
    <row r="182" spans="12:32">
      <c r="L182" s="53"/>
      <c r="M182" s="53"/>
      <c r="N182" s="53"/>
      <c r="P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F182" s="48">
        <f t="shared" si="5"/>
        <v>0</v>
      </c>
    </row>
    <row r="183" spans="12:32">
      <c r="L183" s="53"/>
      <c r="M183" s="53"/>
      <c r="N183" s="53"/>
      <c r="P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F183" s="48">
        <f t="shared" si="5"/>
        <v>0</v>
      </c>
    </row>
    <row r="184" spans="12:32">
      <c r="L184" s="53"/>
      <c r="M184" s="53"/>
      <c r="N184" s="53"/>
      <c r="P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F184" s="48">
        <f t="shared" si="5"/>
        <v>0</v>
      </c>
    </row>
    <row r="185" spans="12:32">
      <c r="L185" s="53"/>
      <c r="M185" s="53"/>
      <c r="N185" s="53"/>
      <c r="P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F185" s="48">
        <f t="shared" si="5"/>
        <v>0</v>
      </c>
    </row>
    <row r="186" spans="12:32">
      <c r="L186" s="53"/>
      <c r="M186" s="53"/>
      <c r="N186" s="53"/>
      <c r="P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F186" s="48">
        <f t="shared" si="5"/>
        <v>0</v>
      </c>
    </row>
    <row r="187" spans="12:32">
      <c r="L187" s="53"/>
      <c r="M187" s="53"/>
      <c r="N187" s="53"/>
      <c r="P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F187" s="48">
        <f t="shared" si="5"/>
        <v>0</v>
      </c>
    </row>
    <row r="188" spans="12:32">
      <c r="L188" s="53"/>
      <c r="M188" s="53"/>
      <c r="N188" s="53"/>
      <c r="P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F188" s="48">
        <f t="shared" si="5"/>
        <v>0</v>
      </c>
    </row>
    <row r="189" spans="12:32">
      <c r="L189" s="53"/>
      <c r="M189" s="53"/>
      <c r="N189" s="53"/>
      <c r="P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F189" s="48">
        <f t="shared" si="5"/>
        <v>0</v>
      </c>
    </row>
    <row r="190" spans="12:32">
      <c r="L190" s="53"/>
      <c r="M190" s="53"/>
      <c r="N190" s="53"/>
      <c r="P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F190" s="48">
        <f t="shared" si="5"/>
        <v>0</v>
      </c>
    </row>
    <row r="191" spans="12:32">
      <c r="L191" s="53"/>
      <c r="M191" s="53"/>
      <c r="N191" s="53"/>
      <c r="P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F191" s="48">
        <f t="shared" si="5"/>
        <v>0</v>
      </c>
    </row>
    <row r="192" spans="12:32">
      <c r="L192" s="53"/>
      <c r="M192" s="53"/>
      <c r="N192" s="53"/>
      <c r="P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F192" s="48">
        <f t="shared" ref="AF192:AF255" si="6">SUM(B192:AE192)</f>
        <v>0</v>
      </c>
    </row>
    <row r="193" spans="12:32">
      <c r="L193" s="53"/>
      <c r="M193" s="53"/>
      <c r="N193" s="53"/>
      <c r="P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F193" s="48">
        <f t="shared" si="6"/>
        <v>0</v>
      </c>
    </row>
    <row r="194" spans="12:32">
      <c r="L194" s="53"/>
      <c r="M194" s="53"/>
      <c r="N194" s="53"/>
      <c r="P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F194" s="48">
        <f t="shared" si="6"/>
        <v>0</v>
      </c>
    </row>
    <row r="195" spans="12:32">
      <c r="L195" s="53"/>
      <c r="M195" s="53"/>
      <c r="N195" s="53"/>
      <c r="P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F195" s="48">
        <f t="shared" si="6"/>
        <v>0</v>
      </c>
    </row>
    <row r="196" spans="12:32">
      <c r="L196" s="53"/>
      <c r="M196" s="53"/>
      <c r="N196" s="53"/>
      <c r="P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F196" s="48">
        <f t="shared" si="6"/>
        <v>0</v>
      </c>
    </row>
    <row r="197" spans="12:32">
      <c r="L197" s="53"/>
      <c r="M197" s="53"/>
      <c r="N197" s="53"/>
      <c r="P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F197" s="48">
        <f t="shared" si="6"/>
        <v>0</v>
      </c>
    </row>
    <row r="198" spans="12:32">
      <c r="L198" s="53"/>
      <c r="M198" s="53"/>
      <c r="N198" s="53"/>
      <c r="P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F198" s="48">
        <f t="shared" si="6"/>
        <v>0</v>
      </c>
    </row>
    <row r="199" spans="12:32">
      <c r="L199" s="53"/>
      <c r="M199" s="53"/>
      <c r="N199" s="53"/>
      <c r="P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F199" s="48">
        <f t="shared" si="6"/>
        <v>0</v>
      </c>
    </row>
    <row r="200" spans="12:32">
      <c r="L200" s="53"/>
      <c r="M200" s="53"/>
      <c r="N200" s="53"/>
      <c r="P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F200" s="48">
        <f t="shared" si="6"/>
        <v>0</v>
      </c>
    </row>
    <row r="201" spans="12:32">
      <c r="L201" s="53"/>
      <c r="M201" s="53"/>
      <c r="N201" s="53"/>
      <c r="P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F201" s="48">
        <f t="shared" si="6"/>
        <v>0</v>
      </c>
    </row>
    <row r="202" spans="12:32">
      <c r="L202" s="53"/>
      <c r="M202" s="53"/>
      <c r="N202" s="53"/>
      <c r="P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F202" s="48">
        <f t="shared" si="6"/>
        <v>0</v>
      </c>
    </row>
    <row r="203" spans="12:32">
      <c r="L203" s="53"/>
      <c r="M203" s="53"/>
      <c r="N203" s="53"/>
      <c r="P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F203" s="48">
        <f t="shared" si="6"/>
        <v>0</v>
      </c>
    </row>
    <row r="204" spans="12:32">
      <c r="L204" s="53"/>
      <c r="M204" s="53"/>
      <c r="N204" s="53"/>
      <c r="P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F204" s="48">
        <f t="shared" si="6"/>
        <v>0</v>
      </c>
    </row>
    <row r="205" spans="12:32">
      <c r="L205" s="53"/>
      <c r="M205" s="53"/>
      <c r="N205" s="53"/>
      <c r="P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F205" s="48">
        <f t="shared" si="6"/>
        <v>0</v>
      </c>
    </row>
    <row r="206" spans="12:32">
      <c r="L206" s="53"/>
      <c r="M206" s="53"/>
      <c r="N206" s="53"/>
      <c r="P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F206" s="48">
        <f t="shared" si="6"/>
        <v>0</v>
      </c>
    </row>
    <row r="207" spans="12:32">
      <c r="L207" s="53"/>
      <c r="M207" s="53"/>
      <c r="N207" s="53"/>
      <c r="P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F207" s="48">
        <f t="shared" si="6"/>
        <v>0</v>
      </c>
    </row>
    <row r="208" spans="12:32">
      <c r="L208" s="53"/>
      <c r="M208" s="53"/>
      <c r="N208" s="53"/>
      <c r="P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F208" s="48">
        <f t="shared" si="6"/>
        <v>0</v>
      </c>
    </row>
    <row r="209" spans="12:32">
      <c r="L209" s="53"/>
      <c r="M209" s="53"/>
      <c r="N209" s="53"/>
      <c r="P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F209" s="48">
        <f t="shared" si="6"/>
        <v>0</v>
      </c>
    </row>
    <row r="210" spans="12:32">
      <c r="L210" s="53"/>
      <c r="M210" s="53"/>
      <c r="N210" s="53"/>
      <c r="P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F210" s="48">
        <f t="shared" si="6"/>
        <v>0</v>
      </c>
    </row>
    <row r="211" spans="12:32">
      <c r="L211" s="53"/>
      <c r="M211" s="53"/>
      <c r="N211" s="53"/>
      <c r="P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F211" s="48">
        <f t="shared" si="6"/>
        <v>0</v>
      </c>
    </row>
    <row r="212" spans="12:32">
      <c r="L212" s="53"/>
      <c r="M212" s="53"/>
      <c r="N212" s="53"/>
      <c r="P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F212" s="48">
        <f t="shared" si="6"/>
        <v>0</v>
      </c>
    </row>
    <row r="213" spans="12:32">
      <c r="L213" s="53"/>
      <c r="M213" s="53"/>
      <c r="N213" s="53"/>
      <c r="P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F213" s="48">
        <f t="shared" si="6"/>
        <v>0</v>
      </c>
    </row>
    <row r="214" spans="12:32">
      <c r="L214" s="53"/>
      <c r="M214" s="53"/>
      <c r="N214" s="53"/>
      <c r="P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F214" s="48">
        <f t="shared" si="6"/>
        <v>0</v>
      </c>
    </row>
    <row r="215" spans="12:32">
      <c r="L215" s="53"/>
      <c r="M215" s="53"/>
      <c r="N215" s="53"/>
      <c r="P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F215" s="48">
        <f t="shared" si="6"/>
        <v>0</v>
      </c>
    </row>
    <row r="216" spans="12:32">
      <c r="L216" s="53"/>
      <c r="M216" s="53"/>
      <c r="N216" s="53"/>
      <c r="P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F216" s="48">
        <f t="shared" si="6"/>
        <v>0</v>
      </c>
    </row>
    <row r="217" spans="12:32">
      <c r="L217" s="53"/>
      <c r="M217" s="53"/>
      <c r="N217" s="53"/>
      <c r="P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F217" s="48">
        <f t="shared" si="6"/>
        <v>0</v>
      </c>
    </row>
    <row r="218" spans="12:32">
      <c r="L218" s="53"/>
      <c r="M218" s="53"/>
      <c r="N218" s="53"/>
      <c r="P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F218" s="48">
        <f t="shared" si="6"/>
        <v>0</v>
      </c>
    </row>
    <row r="219" spans="12:32">
      <c r="L219" s="53"/>
      <c r="M219" s="53"/>
      <c r="N219" s="53"/>
      <c r="P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F219" s="48">
        <f t="shared" si="6"/>
        <v>0</v>
      </c>
    </row>
    <row r="220" spans="12:32">
      <c r="L220" s="53"/>
      <c r="M220" s="53"/>
      <c r="N220" s="53"/>
      <c r="P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F220" s="48">
        <f t="shared" si="6"/>
        <v>0</v>
      </c>
    </row>
    <row r="221" spans="12:32">
      <c r="L221" s="53"/>
      <c r="M221" s="53"/>
      <c r="N221" s="53"/>
      <c r="P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F221" s="48">
        <f t="shared" si="6"/>
        <v>0</v>
      </c>
    </row>
    <row r="222" spans="12:32">
      <c r="L222" s="53"/>
      <c r="M222" s="53"/>
      <c r="N222" s="53"/>
      <c r="P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F222" s="48">
        <f t="shared" si="6"/>
        <v>0</v>
      </c>
    </row>
    <row r="223" spans="12:32">
      <c r="L223" s="53"/>
      <c r="M223" s="53"/>
      <c r="N223" s="53"/>
      <c r="P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F223" s="48">
        <f t="shared" si="6"/>
        <v>0</v>
      </c>
    </row>
    <row r="224" spans="12:32">
      <c r="L224" s="53"/>
      <c r="M224" s="53"/>
      <c r="N224" s="53"/>
      <c r="P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F224" s="48">
        <f t="shared" si="6"/>
        <v>0</v>
      </c>
    </row>
    <row r="225" spans="12:32">
      <c r="L225" s="53"/>
      <c r="M225" s="53"/>
      <c r="N225" s="53"/>
      <c r="P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F225" s="48">
        <f t="shared" si="6"/>
        <v>0</v>
      </c>
    </row>
    <row r="226" spans="12:32">
      <c r="L226" s="53"/>
      <c r="M226" s="53"/>
      <c r="N226" s="53"/>
      <c r="P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F226" s="48">
        <f t="shared" si="6"/>
        <v>0</v>
      </c>
    </row>
    <row r="227" spans="12:32">
      <c r="L227" s="53"/>
      <c r="M227" s="53"/>
      <c r="N227" s="53"/>
      <c r="P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F227" s="48">
        <f t="shared" si="6"/>
        <v>0</v>
      </c>
    </row>
    <row r="228" spans="12:32">
      <c r="L228" s="53"/>
      <c r="M228" s="53"/>
      <c r="N228" s="53"/>
      <c r="P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F228" s="48">
        <f t="shared" si="6"/>
        <v>0</v>
      </c>
    </row>
    <row r="229" spans="12:32">
      <c r="L229" s="53"/>
      <c r="M229" s="53"/>
      <c r="N229" s="53"/>
      <c r="P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F229" s="48">
        <f t="shared" si="6"/>
        <v>0</v>
      </c>
    </row>
    <row r="230" spans="12:32">
      <c r="L230" s="53"/>
      <c r="M230" s="53"/>
      <c r="N230" s="53"/>
      <c r="P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F230" s="48">
        <f t="shared" si="6"/>
        <v>0</v>
      </c>
    </row>
    <row r="231" spans="12:32">
      <c r="L231" s="53"/>
      <c r="M231" s="53"/>
      <c r="N231" s="53"/>
      <c r="P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F231" s="48">
        <f t="shared" si="6"/>
        <v>0</v>
      </c>
    </row>
    <row r="232" spans="12:32">
      <c r="L232" s="53"/>
      <c r="M232" s="53"/>
      <c r="N232" s="53"/>
      <c r="P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F232" s="48">
        <f t="shared" si="6"/>
        <v>0</v>
      </c>
    </row>
    <row r="233" spans="12:32">
      <c r="L233" s="53"/>
      <c r="M233" s="53"/>
      <c r="N233" s="53"/>
      <c r="P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F233" s="48">
        <f t="shared" si="6"/>
        <v>0</v>
      </c>
    </row>
    <row r="234" spans="12:32">
      <c r="L234" s="53"/>
      <c r="M234" s="53"/>
      <c r="N234" s="53"/>
      <c r="P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F234" s="48">
        <f t="shared" si="6"/>
        <v>0</v>
      </c>
    </row>
    <row r="235" spans="12:32">
      <c r="L235" s="53"/>
      <c r="M235" s="53"/>
      <c r="N235" s="53"/>
      <c r="P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F235" s="48">
        <f t="shared" si="6"/>
        <v>0</v>
      </c>
    </row>
    <row r="236" spans="12:32">
      <c r="L236" s="53"/>
      <c r="M236" s="53"/>
      <c r="N236" s="53"/>
      <c r="P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F236" s="48">
        <f t="shared" si="6"/>
        <v>0</v>
      </c>
    </row>
    <row r="237" spans="12:32">
      <c r="L237" s="53"/>
      <c r="M237" s="53"/>
      <c r="N237" s="53"/>
      <c r="P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F237" s="48">
        <f t="shared" si="6"/>
        <v>0</v>
      </c>
    </row>
    <row r="238" spans="12:32">
      <c r="L238" s="53"/>
      <c r="M238" s="53"/>
      <c r="N238" s="53"/>
      <c r="P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F238" s="48">
        <f t="shared" si="6"/>
        <v>0</v>
      </c>
    </row>
    <row r="239" spans="12:32">
      <c r="L239" s="53"/>
      <c r="M239" s="53"/>
      <c r="N239" s="53"/>
      <c r="P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F239" s="48">
        <f t="shared" si="6"/>
        <v>0</v>
      </c>
    </row>
    <row r="240" spans="12:32">
      <c r="L240" s="53"/>
      <c r="M240" s="53"/>
      <c r="N240" s="53"/>
      <c r="P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F240" s="48">
        <f t="shared" si="6"/>
        <v>0</v>
      </c>
    </row>
    <row r="241" spans="12:32">
      <c r="L241" s="53"/>
      <c r="M241" s="53"/>
      <c r="N241" s="53"/>
      <c r="P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F241" s="48">
        <f t="shared" si="6"/>
        <v>0</v>
      </c>
    </row>
    <row r="242" spans="12:32">
      <c r="L242" s="53"/>
      <c r="M242" s="53"/>
      <c r="N242" s="53"/>
      <c r="P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F242" s="48">
        <f t="shared" si="6"/>
        <v>0</v>
      </c>
    </row>
    <row r="243" spans="12:32">
      <c r="L243" s="53"/>
      <c r="M243" s="53"/>
      <c r="N243" s="53"/>
      <c r="P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F243" s="48">
        <f t="shared" si="6"/>
        <v>0</v>
      </c>
    </row>
    <row r="244" spans="12:32">
      <c r="L244" s="53"/>
      <c r="M244" s="53"/>
      <c r="N244" s="53"/>
      <c r="P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F244" s="48">
        <f t="shared" si="6"/>
        <v>0</v>
      </c>
    </row>
    <row r="245" spans="12:32">
      <c r="L245" s="53"/>
      <c r="M245" s="53"/>
      <c r="N245" s="53"/>
      <c r="P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F245" s="48">
        <f t="shared" si="6"/>
        <v>0</v>
      </c>
    </row>
    <row r="246" spans="12:32">
      <c r="L246" s="53"/>
      <c r="M246" s="53"/>
      <c r="N246" s="53"/>
      <c r="P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F246" s="48">
        <f t="shared" si="6"/>
        <v>0</v>
      </c>
    </row>
    <row r="247" spans="12:32">
      <c r="L247" s="53"/>
      <c r="M247" s="53"/>
      <c r="N247" s="53"/>
      <c r="P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F247" s="48">
        <f t="shared" si="6"/>
        <v>0</v>
      </c>
    </row>
    <row r="248" spans="12:32">
      <c r="L248" s="53"/>
      <c r="M248" s="53"/>
      <c r="N248" s="53"/>
      <c r="P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F248" s="48">
        <f t="shared" si="6"/>
        <v>0</v>
      </c>
    </row>
    <row r="249" spans="12:32">
      <c r="L249" s="53"/>
      <c r="M249" s="53"/>
      <c r="N249" s="53"/>
      <c r="P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F249" s="48">
        <f t="shared" si="6"/>
        <v>0</v>
      </c>
    </row>
    <row r="250" spans="12:32">
      <c r="L250" s="53"/>
      <c r="M250" s="53"/>
      <c r="N250" s="53"/>
      <c r="P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F250" s="48">
        <f t="shared" si="6"/>
        <v>0</v>
      </c>
    </row>
    <row r="251" spans="12:32">
      <c r="L251" s="53"/>
      <c r="M251" s="53"/>
      <c r="N251" s="53"/>
      <c r="P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F251" s="48">
        <f t="shared" si="6"/>
        <v>0</v>
      </c>
    </row>
    <row r="252" spans="12:32">
      <c r="L252" s="53"/>
      <c r="M252" s="53"/>
      <c r="N252" s="53"/>
      <c r="P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F252" s="48">
        <f t="shared" si="6"/>
        <v>0</v>
      </c>
    </row>
    <row r="253" spans="12:32">
      <c r="L253" s="53"/>
      <c r="M253" s="53"/>
      <c r="N253" s="53"/>
      <c r="P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F253" s="48">
        <f t="shared" si="6"/>
        <v>0</v>
      </c>
    </row>
    <row r="254" spans="12:32">
      <c r="L254" s="53"/>
      <c r="M254" s="53"/>
      <c r="N254" s="53"/>
      <c r="P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F254" s="48">
        <f t="shared" si="6"/>
        <v>0</v>
      </c>
    </row>
    <row r="255" spans="12:32">
      <c r="L255" s="53"/>
      <c r="M255" s="53"/>
      <c r="N255" s="53"/>
      <c r="P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F255" s="48">
        <f t="shared" si="6"/>
        <v>0</v>
      </c>
    </row>
    <row r="256" spans="12:32">
      <c r="L256" s="53"/>
      <c r="M256" s="53"/>
      <c r="N256" s="53"/>
      <c r="P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F256" s="48">
        <f t="shared" ref="AF256:AF319" si="7">SUM(B256:AE256)</f>
        <v>0</v>
      </c>
    </row>
    <row r="257" spans="18:32"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F257" s="48">
        <f t="shared" si="7"/>
        <v>0</v>
      </c>
    </row>
    <row r="258" spans="18:32"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F258" s="48">
        <f t="shared" si="7"/>
        <v>0</v>
      </c>
    </row>
    <row r="259" spans="18:32"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F259" s="48">
        <f t="shared" si="7"/>
        <v>0</v>
      </c>
    </row>
    <row r="260" spans="18:32"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F260" s="48">
        <f t="shared" si="7"/>
        <v>0</v>
      </c>
    </row>
    <row r="261" spans="18:32"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F261" s="48">
        <f t="shared" si="7"/>
        <v>0</v>
      </c>
    </row>
    <row r="262" spans="18:32"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F262" s="48">
        <f t="shared" si="7"/>
        <v>0</v>
      </c>
    </row>
    <row r="263" spans="18:32"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F263" s="48">
        <f t="shared" si="7"/>
        <v>0</v>
      </c>
    </row>
    <row r="264" spans="18:32"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F264" s="48">
        <f t="shared" si="7"/>
        <v>0</v>
      </c>
    </row>
    <row r="265" spans="18:32">
      <c r="AF265" s="48">
        <f t="shared" si="7"/>
        <v>0</v>
      </c>
    </row>
    <row r="266" spans="18:32">
      <c r="AF266" s="48">
        <f t="shared" si="7"/>
        <v>0</v>
      </c>
    </row>
    <row r="267" spans="18:32">
      <c r="AF267" s="48">
        <f t="shared" si="7"/>
        <v>0</v>
      </c>
    </row>
    <row r="268" spans="18:32">
      <c r="AF268" s="48">
        <f t="shared" si="7"/>
        <v>0</v>
      </c>
    </row>
    <row r="269" spans="18:32">
      <c r="AF269" s="48">
        <f t="shared" si="7"/>
        <v>0</v>
      </c>
    </row>
    <row r="270" spans="18:32">
      <c r="AF270" s="48">
        <f t="shared" si="7"/>
        <v>0</v>
      </c>
    </row>
    <row r="271" spans="18:32">
      <c r="AF271" s="48">
        <f t="shared" si="7"/>
        <v>0</v>
      </c>
    </row>
    <row r="272" spans="18:32">
      <c r="AF272" s="48">
        <f t="shared" si="7"/>
        <v>0</v>
      </c>
    </row>
    <row r="273" spans="32:32">
      <c r="AF273" s="48">
        <f t="shared" si="7"/>
        <v>0</v>
      </c>
    </row>
    <row r="274" spans="32:32">
      <c r="AF274" s="48">
        <f t="shared" si="7"/>
        <v>0</v>
      </c>
    </row>
    <row r="275" spans="32:32">
      <c r="AF275" s="48">
        <f t="shared" si="7"/>
        <v>0</v>
      </c>
    </row>
    <row r="276" spans="32:32">
      <c r="AF276" s="48">
        <f t="shared" si="7"/>
        <v>0</v>
      </c>
    </row>
    <row r="277" spans="32:32">
      <c r="AF277" s="48">
        <f t="shared" si="7"/>
        <v>0</v>
      </c>
    </row>
    <row r="278" spans="32:32">
      <c r="AF278" s="48">
        <f t="shared" si="7"/>
        <v>0</v>
      </c>
    </row>
    <row r="279" spans="32:32">
      <c r="AF279" s="48">
        <f t="shared" si="7"/>
        <v>0</v>
      </c>
    </row>
    <row r="280" spans="32:32">
      <c r="AF280" s="48">
        <f t="shared" si="7"/>
        <v>0</v>
      </c>
    </row>
    <row r="281" spans="32:32">
      <c r="AF281" s="48">
        <f t="shared" si="7"/>
        <v>0</v>
      </c>
    </row>
    <row r="282" spans="32:32">
      <c r="AF282" s="48">
        <f t="shared" si="7"/>
        <v>0</v>
      </c>
    </row>
    <row r="283" spans="32:32">
      <c r="AF283" s="48">
        <f t="shared" si="7"/>
        <v>0</v>
      </c>
    </row>
    <row r="284" spans="32:32">
      <c r="AF284" s="48">
        <f t="shared" si="7"/>
        <v>0</v>
      </c>
    </row>
    <row r="285" spans="32:32">
      <c r="AF285" s="48">
        <f t="shared" si="7"/>
        <v>0</v>
      </c>
    </row>
    <row r="286" spans="32:32">
      <c r="AF286" s="48">
        <f t="shared" si="7"/>
        <v>0</v>
      </c>
    </row>
    <row r="287" spans="32:32">
      <c r="AF287" s="48">
        <f t="shared" si="7"/>
        <v>0</v>
      </c>
    </row>
    <row r="288" spans="32:32">
      <c r="AF288" s="48">
        <f t="shared" si="7"/>
        <v>0</v>
      </c>
    </row>
    <row r="289" spans="32:32">
      <c r="AF289" s="48">
        <f t="shared" si="7"/>
        <v>0</v>
      </c>
    </row>
    <row r="290" spans="32:32">
      <c r="AF290" s="48">
        <f t="shared" si="7"/>
        <v>0</v>
      </c>
    </row>
    <row r="291" spans="32:32">
      <c r="AF291" s="48">
        <f t="shared" si="7"/>
        <v>0</v>
      </c>
    </row>
    <row r="292" spans="32:32">
      <c r="AF292" s="48">
        <f t="shared" si="7"/>
        <v>0</v>
      </c>
    </row>
    <row r="293" spans="32:32">
      <c r="AF293" s="48">
        <f t="shared" si="7"/>
        <v>0</v>
      </c>
    </row>
    <row r="294" spans="32:32">
      <c r="AF294" s="48">
        <f t="shared" si="7"/>
        <v>0</v>
      </c>
    </row>
    <row r="295" spans="32:32">
      <c r="AF295" s="48">
        <f t="shared" si="7"/>
        <v>0</v>
      </c>
    </row>
    <row r="296" spans="32:32">
      <c r="AF296" s="48">
        <f t="shared" si="7"/>
        <v>0</v>
      </c>
    </row>
    <row r="297" spans="32:32">
      <c r="AF297" s="48">
        <f t="shared" si="7"/>
        <v>0</v>
      </c>
    </row>
    <row r="298" spans="32:32">
      <c r="AF298" s="48">
        <f t="shared" si="7"/>
        <v>0</v>
      </c>
    </row>
    <row r="299" spans="32:32">
      <c r="AF299" s="48">
        <f t="shared" si="7"/>
        <v>0</v>
      </c>
    </row>
    <row r="300" spans="32:32">
      <c r="AF300" s="48">
        <f t="shared" si="7"/>
        <v>0</v>
      </c>
    </row>
    <row r="301" spans="32:32">
      <c r="AF301" s="48">
        <f t="shared" si="7"/>
        <v>0</v>
      </c>
    </row>
    <row r="302" spans="32:32">
      <c r="AF302" s="48">
        <f t="shared" si="7"/>
        <v>0</v>
      </c>
    </row>
    <row r="303" spans="32:32">
      <c r="AF303" s="48">
        <f t="shared" si="7"/>
        <v>0</v>
      </c>
    </row>
    <row r="304" spans="32:32">
      <c r="AF304" s="48">
        <f t="shared" si="7"/>
        <v>0</v>
      </c>
    </row>
    <row r="305" spans="32:32">
      <c r="AF305" s="48">
        <f t="shared" si="7"/>
        <v>0</v>
      </c>
    </row>
    <row r="306" spans="32:32">
      <c r="AF306" s="48">
        <f t="shared" si="7"/>
        <v>0</v>
      </c>
    </row>
    <row r="307" spans="32:32">
      <c r="AF307" s="48">
        <f t="shared" si="7"/>
        <v>0</v>
      </c>
    </row>
    <row r="308" spans="32:32">
      <c r="AF308" s="48">
        <f t="shared" si="7"/>
        <v>0</v>
      </c>
    </row>
    <row r="309" spans="32:32">
      <c r="AF309" s="48">
        <f t="shared" si="7"/>
        <v>0</v>
      </c>
    </row>
    <row r="310" spans="32:32">
      <c r="AF310" s="48">
        <f t="shared" si="7"/>
        <v>0</v>
      </c>
    </row>
    <row r="311" spans="32:32">
      <c r="AF311" s="48">
        <f t="shared" si="7"/>
        <v>0</v>
      </c>
    </row>
    <row r="312" spans="32:32">
      <c r="AF312" s="48">
        <f t="shared" si="7"/>
        <v>0</v>
      </c>
    </row>
    <row r="313" spans="32:32">
      <c r="AF313" s="48">
        <f t="shared" si="7"/>
        <v>0</v>
      </c>
    </row>
    <row r="314" spans="32:32">
      <c r="AF314" s="48">
        <f t="shared" si="7"/>
        <v>0</v>
      </c>
    </row>
    <row r="315" spans="32:32">
      <c r="AF315" s="48">
        <f t="shared" si="7"/>
        <v>0</v>
      </c>
    </row>
    <row r="316" spans="32:32">
      <c r="AF316" s="48">
        <f t="shared" si="7"/>
        <v>0</v>
      </c>
    </row>
    <row r="317" spans="32:32">
      <c r="AF317" s="48">
        <f t="shared" si="7"/>
        <v>0</v>
      </c>
    </row>
    <row r="318" spans="32:32">
      <c r="AF318" s="48">
        <f t="shared" si="7"/>
        <v>0</v>
      </c>
    </row>
    <row r="319" spans="32:32">
      <c r="AF319" s="48">
        <f t="shared" si="7"/>
        <v>0</v>
      </c>
    </row>
    <row r="320" spans="32:32">
      <c r="AF320" s="48">
        <f t="shared" ref="AF320:AF383" si="8">SUM(B320:AE320)</f>
        <v>0</v>
      </c>
    </row>
    <row r="321" spans="32:32">
      <c r="AF321" s="48">
        <f t="shared" si="8"/>
        <v>0</v>
      </c>
    </row>
    <row r="322" spans="32:32">
      <c r="AF322" s="48">
        <f t="shared" si="8"/>
        <v>0</v>
      </c>
    </row>
    <row r="323" spans="32:32">
      <c r="AF323" s="48">
        <f t="shared" si="8"/>
        <v>0</v>
      </c>
    </row>
    <row r="324" spans="32:32">
      <c r="AF324" s="48">
        <f t="shared" si="8"/>
        <v>0</v>
      </c>
    </row>
    <row r="325" spans="32:32">
      <c r="AF325" s="48">
        <f t="shared" si="8"/>
        <v>0</v>
      </c>
    </row>
    <row r="326" spans="32:32">
      <c r="AF326" s="48">
        <f t="shared" si="8"/>
        <v>0</v>
      </c>
    </row>
    <row r="327" spans="32:32">
      <c r="AF327" s="48">
        <f t="shared" si="8"/>
        <v>0</v>
      </c>
    </row>
    <row r="328" spans="32:32">
      <c r="AF328" s="48">
        <f t="shared" si="8"/>
        <v>0</v>
      </c>
    </row>
    <row r="329" spans="32:32">
      <c r="AF329" s="48">
        <f t="shared" si="8"/>
        <v>0</v>
      </c>
    </row>
    <row r="330" spans="32:32">
      <c r="AF330" s="48">
        <f t="shared" si="8"/>
        <v>0</v>
      </c>
    </row>
    <row r="331" spans="32:32">
      <c r="AF331" s="48">
        <f t="shared" si="8"/>
        <v>0</v>
      </c>
    </row>
    <row r="332" spans="32:32">
      <c r="AF332" s="48">
        <f t="shared" si="8"/>
        <v>0</v>
      </c>
    </row>
    <row r="333" spans="32:32">
      <c r="AF333" s="48">
        <f t="shared" si="8"/>
        <v>0</v>
      </c>
    </row>
    <row r="334" spans="32:32">
      <c r="AF334" s="48">
        <f t="shared" si="8"/>
        <v>0</v>
      </c>
    </row>
    <row r="335" spans="32:32">
      <c r="AF335" s="48">
        <f t="shared" si="8"/>
        <v>0</v>
      </c>
    </row>
    <row r="336" spans="32:32">
      <c r="AF336" s="48">
        <f t="shared" si="8"/>
        <v>0</v>
      </c>
    </row>
    <row r="337" spans="32:32">
      <c r="AF337" s="48">
        <f t="shared" si="8"/>
        <v>0</v>
      </c>
    </row>
    <row r="338" spans="32:32">
      <c r="AF338" s="48">
        <f t="shared" si="8"/>
        <v>0</v>
      </c>
    </row>
    <row r="339" spans="32:32">
      <c r="AF339" s="48">
        <f t="shared" si="8"/>
        <v>0</v>
      </c>
    </row>
    <row r="340" spans="32:32">
      <c r="AF340" s="48">
        <f t="shared" si="8"/>
        <v>0</v>
      </c>
    </row>
    <row r="341" spans="32:32">
      <c r="AF341" s="48">
        <f t="shared" si="8"/>
        <v>0</v>
      </c>
    </row>
    <row r="342" spans="32:32">
      <c r="AF342" s="48">
        <f t="shared" si="8"/>
        <v>0</v>
      </c>
    </row>
    <row r="343" spans="32:32">
      <c r="AF343" s="48">
        <f t="shared" si="8"/>
        <v>0</v>
      </c>
    </row>
    <row r="344" spans="32:32">
      <c r="AF344" s="48">
        <f t="shared" si="8"/>
        <v>0</v>
      </c>
    </row>
    <row r="345" spans="32:32">
      <c r="AF345" s="48">
        <f t="shared" si="8"/>
        <v>0</v>
      </c>
    </row>
    <row r="346" spans="32:32">
      <c r="AF346" s="48">
        <f t="shared" si="8"/>
        <v>0</v>
      </c>
    </row>
    <row r="347" spans="32:32">
      <c r="AF347" s="48">
        <f t="shared" si="8"/>
        <v>0</v>
      </c>
    </row>
    <row r="348" spans="32:32">
      <c r="AF348" s="48">
        <f t="shared" si="8"/>
        <v>0</v>
      </c>
    </row>
    <row r="349" spans="32:32">
      <c r="AF349" s="48">
        <f t="shared" si="8"/>
        <v>0</v>
      </c>
    </row>
    <row r="350" spans="32:32">
      <c r="AF350" s="48">
        <f t="shared" si="8"/>
        <v>0</v>
      </c>
    </row>
    <row r="351" spans="32:32">
      <c r="AF351" s="48">
        <f t="shared" si="8"/>
        <v>0</v>
      </c>
    </row>
    <row r="352" spans="32:32">
      <c r="AF352" s="48">
        <f t="shared" si="8"/>
        <v>0</v>
      </c>
    </row>
    <row r="353" spans="32:32">
      <c r="AF353" s="48">
        <f t="shared" si="8"/>
        <v>0</v>
      </c>
    </row>
    <row r="354" spans="32:32">
      <c r="AF354" s="48">
        <f t="shared" si="8"/>
        <v>0</v>
      </c>
    </row>
    <row r="355" spans="32:32">
      <c r="AF355" s="48">
        <f t="shared" si="8"/>
        <v>0</v>
      </c>
    </row>
    <row r="356" spans="32:32">
      <c r="AF356" s="48">
        <f t="shared" si="8"/>
        <v>0</v>
      </c>
    </row>
    <row r="357" spans="32:32">
      <c r="AF357" s="48">
        <f t="shared" si="8"/>
        <v>0</v>
      </c>
    </row>
    <row r="358" spans="32:32">
      <c r="AF358" s="48">
        <f t="shared" si="8"/>
        <v>0</v>
      </c>
    </row>
    <row r="359" spans="32:32">
      <c r="AF359" s="48">
        <f t="shared" si="8"/>
        <v>0</v>
      </c>
    </row>
    <row r="360" spans="32:32">
      <c r="AF360" s="48">
        <f t="shared" si="8"/>
        <v>0</v>
      </c>
    </row>
    <row r="361" spans="32:32">
      <c r="AF361" s="48">
        <f t="shared" si="8"/>
        <v>0</v>
      </c>
    </row>
    <row r="362" spans="32:32">
      <c r="AF362" s="48">
        <f t="shared" si="8"/>
        <v>0</v>
      </c>
    </row>
    <row r="363" spans="32:32">
      <c r="AF363" s="48">
        <f t="shared" si="8"/>
        <v>0</v>
      </c>
    </row>
    <row r="364" spans="32:32">
      <c r="AF364" s="48">
        <f t="shared" si="8"/>
        <v>0</v>
      </c>
    </row>
    <row r="365" spans="32:32">
      <c r="AF365" s="48">
        <f t="shared" si="8"/>
        <v>0</v>
      </c>
    </row>
    <row r="366" spans="32:32">
      <c r="AF366" s="48">
        <f t="shared" si="8"/>
        <v>0</v>
      </c>
    </row>
    <row r="367" spans="32:32">
      <c r="AF367" s="48">
        <f t="shared" si="8"/>
        <v>0</v>
      </c>
    </row>
    <row r="368" spans="32:32">
      <c r="AF368" s="48">
        <f t="shared" si="8"/>
        <v>0</v>
      </c>
    </row>
    <row r="369" spans="32:32">
      <c r="AF369" s="48">
        <f t="shared" si="8"/>
        <v>0</v>
      </c>
    </row>
    <row r="370" spans="32:32">
      <c r="AF370" s="48">
        <f t="shared" si="8"/>
        <v>0</v>
      </c>
    </row>
    <row r="371" spans="32:32">
      <c r="AF371" s="48">
        <f t="shared" si="8"/>
        <v>0</v>
      </c>
    </row>
    <row r="372" spans="32:32">
      <c r="AF372" s="48">
        <f t="shared" si="8"/>
        <v>0</v>
      </c>
    </row>
    <row r="373" spans="32:32">
      <c r="AF373" s="48">
        <f t="shared" si="8"/>
        <v>0</v>
      </c>
    </row>
    <row r="374" spans="32:32">
      <c r="AF374" s="48">
        <f t="shared" si="8"/>
        <v>0</v>
      </c>
    </row>
    <row r="375" spans="32:32">
      <c r="AF375" s="48">
        <f t="shared" si="8"/>
        <v>0</v>
      </c>
    </row>
    <row r="376" spans="32:32">
      <c r="AF376" s="48">
        <f t="shared" si="8"/>
        <v>0</v>
      </c>
    </row>
    <row r="377" spans="32:32">
      <c r="AF377" s="48">
        <f t="shared" si="8"/>
        <v>0</v>
      </c>
    </row>
    <row r="378" spans="32:32">
      <c r="AF378" s="48">
        <f t="shared" si="8"/>
        <v>0</v>
      </c>
    </row>
    <row r="379" spans="32:32">
      <c r="AF379" s="48">
        <f t="shared" si="8"/>
        <v>0</v>
      </c>
    </row>
    <row r="380" spans="32:32">
      <c r="AF380" s="48">
        <f t="shared" si="8"/>
        <v>0</v>
      </c>
    </row>
    <row r="381" spans="32:32">
      <c r="AF381" s="48">
        <f t="shared" si="8"/>
        <v>0</v>
      </c>
    </row>
    <row r="382" spans="32:32">
      <c r="AF382" s="48">
        <f t="shared" si="8"/>
        <v>0</v>
      </c>
    </row>
    <row r="383" spans="32:32">
      <c r="AF383" s="48">
        <f t="shared" si="8"/>
        <v>0</v>
      </c>
    </row>
    <row r="384" spans="32:32">
      <c r="AF384" s="48">
        <f t="shared" ref="AF384:AF406" si="9">SUM(B384:AE384)</f>
        <v>0</v>
      </c>
    </row>
    <row r="385" spans="32:32">
      <c r="AF385" s="48">
        <f t="shared" si="9"/>
        <v>0</v>
      </c>
    </row>
    <row r="386" spans="32:32">
      <c r="AF386" s="48">
        <f t="shared" si="9"/>
        <v>0</v>
      </c>
    </row>
    <row r="387" spans="32:32">
      <c r="AF387" s="48">
        <f t="shared" si="9"/>
        <v>0</v>
      </c>
    </row>
    <row r="388" spans="32:32">
      <c r="AF388" s="48">
        <f t="shared" si="9"/>
        <v>0</v>
      </c>
    </row>
    <row r="389" spans="32:32">
      <c r="AF389" s="48">
        <f t="shared" si="9"/>
        <v>0</v>
      </c>
    </row>
    <row r="390" spans="32:32">
      <c r="AF390" s="48">
        <f t="shared" si="9"/>
        <v>0</v>
      </c>
    </row>
    <row r="391" spans="32:32">
      <c r="AF391" s="48">
        <f t="shared" si="9"/>
        <v>0</v>
      </c>
    </row>
    <row r="392" spans="32:32">
      <c r="AF392" s="48">
        <f t="shared" si="9"/>
        <v>0</v>
      </c>
    </row>
    <row r="393" spans="32:32">
      <c r="AF393" s="48">
        <f t="shared" si="9"/>
        <v>0</v>
      </c>
    </row>
    <row r="394" spans="32:32">
      <c r="AF394" s="48">
        <f t="shared" si="9"/>
        <v>0</v>
      </c>
    </row>
    <row r="395" spans="32:32">
      <c r="AF395" s="48">
        <f t="shared" si="9"/>
        <v>0</v>
      </c>
    </row>
    <row r="396" spans="32:32">
      <c r="AF396" s="48">
        <f t="shared" si="9"/>
        <v>0</v>
      </c>
    </row>
    <row r="397" spans="32:32">
      <c r="AF397" s="48">
        <f t="shared" si="9"/>
        <v>0</v>
      </c>
    </row>
    <row r="398" spans="32:32">
      <c r="AF398" s="48">
        <f t="shared" si="9"/>
        <v>0</v>
      </c>
    </row>
    <row r="399" spans="32:32">
      <c r="AF399" s="48">
        <f t="shared" si="9"/>
        <v>0</v>
      </c>
    </row>
    <row r="400" spans="32:32">
      <c r="AF400" s="48">
        <f t="shared" si="9"/>
        <v>0</v>
      </c>
    </row>
    <row r="401" spans="17:32">
      <c r="AF401" s="48">
        <f t="shared" si="9"/>
        <v>0</v>
      </c>
    </row>
    <row r="402" spans="17:32">
      <c r="AF402" s="48">
        <f t="shared" si="9"/>
        <v>0</v>
      </c>
    </row>
    <row r="403" spans="17:32">
      <c r="AF403" s="48">
        <f t="shared" si="9"/>
        <v>0</v>
      </c>
    </row>
    <row r="404" spans="17:32">
      <c r="AF404" s="48">
        <f t="shared" si="9"/>
        <v>0</v>
      </c>
    </row>
    <row r="405" spans="17:32">
      <c r="AF405" s="48">
        <f t="shared" si="9"/>
        <v>0</v>
      </c>
    </row>
    <row r="406" spans="17:32">
      <c r="AF406" s="48">
        <f t="shared" si="9"/>
        <v>0</v>
      </c>
    </row>
    <row r="416" spans="17:32">
      <c r="Q416" s="53">
        <v>17.47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pane ySplit="1" topLeftCell="A2" activePane="bottomLeft" state="frozen"/>
      <selection pane="bottomLeft" activeCell="F14" sqref="F14"/>
    </sheetView>
  </sheetViews>
  <sheetFormatPr defaultRowHeight="15"/>
  <cols>
    <col min="2" max="2" width="11.42578125" customWidth="1"/>
    <col min="3" max="3" width="27.5703125" customWidth="1"/>
    <col min="4" max="4" width="11.28515625" customWidth="1"/>
    <col min="5" max="5" width="13.85546875" customWidth="1"/>
    <col min="7" max="7" width="14.7109375" customWidth="1"/>
    <col min="12" max="12" width="11.5703125" customWidth="1"/>
    <col min="14" max="14" width="9.140625" customWidth="1"/>
    <col min="15" max="15" width="12.85546875" customWidth="1"/>
  </cols>
  <sheetData>
    <row r="1" spans="1:16">
      <c r="A1" t="s">
        <v>44</v>
      </c>
      <c r="B1" t="s">
        <v>189</v>
      </c>
      <c r="D1" t="s">
        <v>155</v>
      </c>
      <c r="E1" t="s">
        <v>154</v>
      </c>
      <c r="F1" t="s">
        <v>222</v>
      </c>
      <c r="G1" t="s">
        <v>271</v>
      </c>
      <c r="K1" t="s">
        <v>190</v>
      </c>
      <c r="L1" t="s">
        <v>154</v>
      </c>
      <c r="N1" t="s">
        <v>155</v>
      </c>
    </row>
    <row r="2" spans="1:16">
      <c r="A2">
        <v>2021</v>
      </c>
      <c r="B2" t="s">
        <v>235</v>
      </c>
      <c r="C2" t="s">
        <v>247</v>
      </c>
      <c r="O2" t="s">
        <v>263</v>
      </c>
      <c r="P2" t="s">
        <v>44</v>
      </c>
    </row>
    <row r="3" spans="1:16">
      <c r="C3" t="s">
        <v>248</v>
      </c>
      <c r="D3" t="s">
        <v>249</v>
      </c>
      <c r="E3" t="s">
        <v>250</v>
      </c>
      <c r="F3">
        <v>19059.43</v>
      </c>
      <c r="G3">
        <v>190405.6</v>
      </c>
      <c r="O3">
        <v>33560.35</v>
      </c>
      <c r="P3" t="s">
        <v>264</v>
      </c>
    </row>
    <row r="5" spans="1:16">
      <c r="A5" s="4"/>
      <c r="B5" t="s">
        <v>321</v>
      </c>
      <c r="C5" t="s">
        <v>431</v>
      </c>
      <c r="D5" t="s">
        <v>466</v>
      </c>
      <c r="E5" t="s">
        <v>47</v>
      </c>
      <c r="F5">
        <v>626.53</v>
      </c>
    </row>
    <row r="6" spans="1:16">
      <c r="A6" s="4"/>
    </row>
    <row r="7" spans="1:16">
      <c r="A7" s="4"/>
      <c r="B7" t="s">
        <v>322</v>
      </c>
      <c r="C7" t="s">
        <v>605</v>
      </c>
      <c r="D7" t="s">
        <v>193</v>
      </c>
      <c r="E7" t="s">
        <v>106</v>
      </c>
    </row>
    <row r="9" spans="1:16">
      <c r="A9" s="4"/>
      <c r="B9" t="s">
        <v>323</v>
      </c>
      <c r="C9" t="s">
        <v>626</v>
      </c>
      <c r="D9" t="s">
        <v>627</v>
      </c>
      <c r="E9" t="s">
        <v>138</v>
      </c>
      <c r="F9">
        <v>20.69</v>
      </c>
    </row>
    <row r="10" spans="1:16">
      <c r="A10" s="4"/>
    </row>
    <row r="11" spans="1:16">
      <c r="A11" s="4"/>
      <c r="B11" t="s">
        <v>324</v>
      </c>
      <c r="C11" t="s">
        <v>794</v>
      </c>
      <c r="D11" t="s">
        <v>88</v>
      </c>
      <c r="F11">
        <v>20.86</v>
      </c>
    </row>
    <row r="13" spans="1:16">
      <c r="A13" s="4"/>
      <c r="B13" t="s">
        <v>330</v>
      </c>
      <c r="C13" t="s">
        <v>832</v>
      </c>
      <c r="D13" t="s">
        <v>833</v>
      </c>
      <c r="E13" t="s">
        <v>47</v>
      </c>
      <c r="F13">
        <v>39.04</v>
      </c>
    </row>
    <row r="14" spans="1:16">
      <c r="A14" s="4"/>
    </row>
    <row r="15" spans="1:16">
      <c r="A15" s="4"/>
      <c r="B15" t="s">
        <v>330</v>
      </c>
    </row>
    <row r="16" spans="1:16">
      <c r="A16" s="4"/>
      <c r="B16" t="s">
        <v>331</v>
      </c>
    </row>
    <row r="17" spans="1:18">
      <c r="A17" s="4"/>
      <c r="B17" t="s">
        <v>332</v>
      </c>
    </row>
    <row r="18" spans="1:18">
      <c r="A18" s="4"/>
      <c r="B18" t="s">
        <v>334</v>
      </c>
    </row>
    <row r="19" spans="1:18">
      <c r="A19" s="4"/>
    </row>
    <row r="26" spans="1:18">
      <c r="R26">
        <f>SUM(P26:Q26)</f>
        <v>0</v>
      </c>
    </row>
    <row r="29" spans="1:18">
      <c r="K29" s="6"/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198"/>
  <sheetViews>
    <sheetView workbookViewId="0">
      <pane ySplit="2" topLeftCell="A25" activePane="bottomLeft" state="frozen"/>
      <selection pane="bottomLeft" activeCell="F42" sqref="F42"/>
    </sheetView>
  </sheetViews>
  <sheetFormatPr defaultRowHeight="15"/>
  <cols>
    <col min="1" max="1" width="9.140625" customWidth="1"/>
    <col min="2" max="2" width="12.28515625" customWidth="1"/>
    <col min="3" max="5" width="10.85546875" customWidth="1"/>
    <col min="6" max="6" width="10.42578125" customWidth="1"/>
    <col min="7" max="7" width="11.85546875" customWidth="1"/>
    <col min="8" max="8" width="11.28515625" customWidth="1"/>
    <col min="9" max="9" width="10.28515625" customWidth="1"/>
    <col min="10" max="10" width="16.7109375" customWidth="1"/>
    <col min="11" max="11" width="11.7109375" customWidth="1"/>
    <col min="12" max="12" width="13" customWidth="1"/>
    <col min="13" max="13" width="30.5703125" customWidth="1"/>
  </cols>
  <sheetData>
    <row r="1" spans="1:15">
      <c r="D1" t="s">
        <v>598</v>
      </c>
      <c r="F1" t="s">
        <v>329</v>
      </c>
      <c r="G1" t="s">
        <v>596</v>
      </c>
      <c r="I1" t="s">
        <v>329</v>
      </c>
    </row>
    <row r="2" spans="1:15">
      <c r="A2" t="s">
        <v>44</v>
      </c>
      <c r="B2" t="s">
        <v>45</v>
      </c>
      <c r="C2" t="s">
        <v>88</v>
      </c>
      <c r="D2" t="s">
        <v>599</v>
      </c>
      <c r="E2" t="s">
        <v>547</v>
      </c>
      <c r="F2" s="345">
        <f>SUM(F6:F85)</f>
        <v>460.18999999999932</v>
      </c>
      <c r="G2" t="s">
        <v>597</v>
      </c>
      <c r="I2" s="346">
        <f>SUM(I7:I104)</f>
        <v>2372.0700000000002</v>
      </c>
      <c r="J2" t="s">
        <v>595</v>
      </c>
      <c r="K2" s="1">
        <f>SUM(K3:K104)</f>
        <v>0</v>
      </c>
      <c r="L2" s="291">
        <f>+F2+I2</f>
        <v>2832.2599999999993</v>
      </c>
      <c r="M2" s="6" t="s">
        <v>590</v>
      </c>
    </row>
    <row r="3" spans="1:15">
      <c r="A3" s="345"/>
      <c r="B3" s="345"/>
      <c r="C3" s="345"/>
      <c r="D3" s="345"/>
      <c r="E3" s="345"/>
      <c r="F3" s="345"/>
      <c r="G3" s="345"/>
      <c r="H3" s="345"/>
      <c r="I3" s="346"/>
      <c r="J3" s="345"/>
      <c r="K3" s="346"/>
      <c r="L3" s="345"/>
      <c r="M3" s="345"/>
      <c r="N3" s="345"/>
      <c r="O3" s="345"/>
    </row>
    <row r="4" spans="1:15">
      <c r="A4" s="345"/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</row>
    <row r="5" spans="1:15">
      <c r="A5" s="345"/>
      <c r="B5" s="345"/>
      <c r="C5" s="345"/>
      <c r="D5" s="345"/>
      <c r="E5" s="345"/>
      <c r="F5" s="346"/>
      <c r="G5" s="345"/>
      <c r="H5" s="345"/>
      <c r="I5" s="345"/>
      <c r="J5" s="345"/>
      <c r="K5" s="345"/>
      <c r="L5" s="345"/>
      <c r="M5" s="345"/>
      <c r="N5" s="345"/>
      <c r="O5" s="345"/>
    </row>
    <row r="6" spans="1:15">
      <c r="A6" s="345"/>
      <c r="B6" s="345"/>
      <c r="C6" s="345"/>
      <c r="D6" s="345"/>
      <c r="E6" s="345" t="s">
        <v>327</v>
      </c>
      <c r="F6" s="346"/>
      <c r="G6" s="345" t="s">
        <v>328</v>
      </c>
      <c r="H6" s="345"/>
      <c r="I6" s="345"/>
      <c r="J6" s="345" t="s">
        <v>94</v>
      </c>
      <c r="K6" s="345"/>
      <c r="L6" s="345"/>
      <c r="M6" s="345"/>
      <c r="N6" s="345"/>
      <c r="O6" s="345"/>
    </row>
    <row r="7" spans="1:15">
      <c r="A7" s="345"/>
      <c r="B7" s="345"/>
      <c r="C7" s="345"/>
      <c r="D7" s="345"/>
      <c r="E7" s="345">
        <v>30035.86</v>
      </c>
      <c r="F7" s="346">
        <v>0</v>
      </c>
      <c r="G7" s="346">
        <v>13493.6</v>
      </c>
      <c r="H7" s="345"/>
      <c r="I7" s="345">
        <v>0</v>
      </c>
      <c r="J7" s="346">
        <f>SUM(E7:I7)</f>
        <v>43529.46</v>
      </c>
      <c r="K7" s="345"/>
      <c r="L7" s="345"/>
      <c r="M7" s="345"/>
      <c r="N7" s="345"/>
      <c r="O7" s="345"/>
    </row>
    <row r="8" spans="1:15">
      <c r="A8" s="347" t="s">
        <v>412</v>
      </c>
      <c r="B8" s="345"/>
      <c r="C8" s="347"/>
      <c r="D8" s="347"/>
      <c r="E8" s="345">
        <v>30149.29</v>
      </c>
      <c r="F8" s="346">
        <v>113.43</v>
      </c>
      <c r="G8" s="345">
        <v>13988.48</v>
      </c>
      <c r="H8" s="345"/>
      <c r="I8" s="345">
        <v>494.88</v>
      </c>
      <c r="J8" s="346">
        <f>+E8+G8</f>
        <v>44137.770000000004</v>
      </c>
      <c r="K8" s="345"/>
      <c r="L8" s="345"/>
      <c r="M8" s="345"/>
      <c r="N8" s="345"/>
      <c r="O8" s="345"/>
    </row>
    <row r="9" spans="1:15">
      <c r="A9" s="347" t="s">
        <v>413</v>
      </c>
      <c r="B9" s="345"/>
      <c r="C9" s="347"/>
      <c r="D9" s="347"/>
      <c r="E9" s="345">
        <v>30271.34</v>
      </c>
      <c r="F9" s="346">
        <v>122.05</v>
      </c>
      <c r="G9" s="345">
        <v>14739.89</v>
      </c>
      <c r="H9" s="345"/>
      <c r="I9" s="345">
        <v>751.41</v>
      </c>
      <c r="J9" s="346">
        <f t="shared" ref="J9:J29" si="0">+E9+G9</f>
        <v>45011.229999999996</v>
      </c>
      <c r="K9" s="345"/>
      <c r="L9" s="345"/>
      <c r="M9" s="345"/>
      <c r="N9" s="345"/>
      <c r="O9" s="345"/>
    </row>
    <row r="10" spans="1:15">
      <c r="A10" s="347" t="s">
        <v>388</v>
      </c>
      <c r="B10" s="345"/>
      <c r="C10" s="347"/>
      <c r="D10" s="347"/>
      <c r="E10" s="345">
        <v>30304.639999999999</v>
      </c>
      <c r="F10" s="346">
        <f>+E10-E9</f>
        <v>33.299999999999272</v>
      </c>
      <c r="G10" s="346">
        <v>14745.3</v>
      </c>
      <c r="H10" s="345"/>
      <c r="I10" s="345">
        <v>5.41</v>
      </c>
      <c r="J10" s="346">
        <v>45083.24</v>
      </c>
      <c r="K10" s="345"/>
      <c r="L10" s="345"/>
      <c r="M10" s="345"/>
      <c r="N10" s="345"/>
      <c r="O10" s="345"/>
    </row>
    <row r="11" spans="1:15">
      <c r="A11" s="345" t="s">
        <v>399</v>
      </c>
      <c r="B11" s="345"/>
      <c r="C11" s="345"/>
      <c r="D11" s="345"/>
      <c r="E11" s="345">
        <v>30310.81</v>
      </c>
      <c r="F11" s="346">
        <v>6.1</v>
      </c>
      <c r="G11" s="345">
        <v>14846.43</v>
      </c>
      <c r="H11" s="345"/>
      <c r="I11" s="345">
        <v>101.13</v>
      </c>
      <c r="J11" s="346">
        <f>+E11+G11</f>
        <v>45157.240000000005</v>
      </c>
      <c r="K11" s="345"/>
      <c r="L11" s="345"/>
      <c r="M11" s="345"/>
      <c r="N11" s="345"/>
      <c r="O11" s="345"/>
    </row>
    <row r="12" spans="1:15">
      <c r="A12" s="345"/>
      <c r="B12" s="345"/>
      <c r="C12" s="345"/>
      <c r="D12" s="345"/>
      <c r="E12" s="345"/>
      <c r="F12" s="346"/>
      <c r="G12" s="345"/>
      <c r="H12" s="345"/>
      <c r="I12" s="345"/>
      <c r="J12" s="346"/>
      <c r="K12" s="345"/>
      <c r="L12" s="345"/>
      <c r="M12" s="345"/>
      <c r="N12" s="345"/>
      <c r="O12" s="345"/>
    </row>
    <row r="13" spans="1:15">
      <c r="A13" s="347" t="s">
        <v>400</v>
      </c>
      <c r="B13" s="345"/>
      <c r="C13" s="347"/>
      <c r="D13" s="347"/>
      <c r="E13" s="345"/>
      <c r="F13" s="346"/>
      <c r="G13" s="346">
        <v>10000</v>
      </c>
      <c r="H13" s="345"/>
      <c r="I13" s="345">
        <v>0</v>
      </c>
      <c r="J13" s="346"/>
      <c r="K13" s="345"/>
      <c r="L13" s="345"/>
      <c r="M13" s="345"/>
      <c r="N13" s="345"/>
      <c r="O13" s="345"/>
    </row>
    <row r="14" spans="1:15">
      <c r="A14" s="347" t="s">
        <v>400</v>
      </c>
      <c r="B14" s="345"/>
      <c r="C14" s="347"/>
      <c r="D14" s="347"/>
      <c r="E14" s="345"/>
      <c r="F14" s="346"/>
      <c r="G14" s="345">
        <v>24846.43</v>
      </c>
      <c r="H14" s="345"/>
      <c r="I14" s="345">
        <v>0</v>
      </c>
      <c r="J14" s="346"/>
      <c r="K14" s="345"/>
      <c r="L14" s="345"/>
      <c r="M14" s="345"/>
      <c r="N14" s="345"/>
      <c r="O14" s="345"/>
    </row>
    <row r="15" spans="1:15">
      <c r="A15" s="345"/>
      <c r="B15" s="345"/>
      <c r="C15" s="345"/>
      <c r="D15" s="345"/>
      <c r="E15" s="345"/>
      <c r="F15" s="346"/>
      <c r="G15" s="345"/>
      <c r="H15" s="345"/>
      <c r="I15" s="345"/>
      <c r="J15" s="346"/>
      <c r="K15" s="345"/>
      <c r="L15" s="345"/>
      <c r="M15" s="345"/>
      <c r="N15" s="345"/>
      <c r="O15" s="345"/>
    </row>
    <row r="16" spans="1:15">
      <c r="A16" s="345" t="s">
        <v>451</v>
      </c>
      <c r="B16" s="345"/>
      <c r="C16" s="345"/>
      <c r="D16" s="345"/>
      <c r="E16" s="345">
        <v>30328.07</v>
      </c>
      <c r="F16" s="346">
        <v>17.260000000000002</v>
      </c>
      <c r="G16" s="345">
        <v>24668.67</v>
      </c>
      <c r="H16" s="345"/>
      <c r="I16" s="345">
        <v>-177.76</v>
      </c>
      <c r="J16" s="346">
        <v>54996.74</v>
      </c>
      <c r="K16" s="345"/>
      <c r="L16" s="346">
        <f>+F16+I16</f>
        <v>-160.5</v>
      </c>
      <c r="M16" s="345"/>
      <c r="N16" s="345"/>
      <c r="O16" s="345"/>
    </row>
    <row r="17" spans="1:15">
      <c r="A17" s="345" t="s">
        <v>422</v>
      </c>
      <c r="B17" s="345"/>
      <c r="C17" s="345"/>
      <c r="D17" s="345"/>
      <c r="E17" s="345">
        <v>30335.46</v>
      </c>
      <c r="F17" s="346">
        <v>7.39</v>
      </c>
      <c r="G17" s="345">
        <v>24465.61</v>
      </c>
      <c r="H17" s="345"/>
      <c r="I17" s="345">
        <v>-203.06</v>
      </c>
      <c r="J17" s="346">
        <f t="shared" si="0"/>
        <v>54801.07</v>
      </c>
      <c r="K17" s="345"/>
      <c r="L17" s="346">
        <f t="shared" ref="L17:L62" si="1">+F17+I17</f>
        <v>-195.67000000000002</v>
      </c>
      <c r="M17" s="345"/>
      <c r="N17" s="345"/>
      <c r="O17" s="345"/>
    </row>
    <row r="18" spans="1:15">
      <c r="A18" s="345" t="s">
        <v>441</v>
      </c>
      <c r="B18" s="345"/>
      <c r="C18" s="345"/>
      <c r="D18" s="345"/>
      <c r="E18" s="345">
        <v>30350.26</v>
      </c>
      <c r="F18" s="346">
        <v>14.8</v>
      </c>
      <c r="G18" s="345">
        <v>24655.25</v>
      </c>
      <c r="H18" s="345"/>
      <c r="I18" s="345">
        <v>189.64</v>
      </c>
      <c r="J18" s="346">
        <f t="shared" si="0"/>
        <v>55005.509999999995</v>
      </c>
      <c r="K18" s="345"/>
      <c r="L18" s="346">
        <f t="shared" si="1"/>
        <v>204.44</v>
      </c>
      <c r="M18" s="345"/>
      <c r="N18" s="345"/>
      <c r="O18" s="345"/>
    </row>
    <row r="19" spans="1:15">
      <c r="A19" s="345" t="s">
        <v>450</v>
      </c>
      <c r="B19" s="345"/>
      <c r="C19" s="345"/>
      <c r="D19" s="345"/>
      <c r="E19" s="345">
        <v>30367.52</v>
      </c>
      <c r="F19" s="346">
        <v>17.260000000000002</v>
      </c>
      <c r="G19" s="345">
        <v>24855.74</v>
      </c>
      <c r="H19" s="345"/>
      <c r="I19" s="345">
        <v>200.49</v>
      </c>
      <c r="J19" s="346">
        <f t="shared" si="0"/>
        <v>55223.26</v>
      </c>
      <c r="K19" s="345"/>
      <c r="L19" s="346">
        <f t="shared" si="1"/>
        <v>217.75</v>
      </c>
      <c r="M19" s="345"/>
      <c r="N19" s="345"/>
      <c r="O19" s="345"/>
    </row>
    <row r="20" spans="1:15">
      <c r="A20" s="345"/>
      <c r="B20" s="345"/>
      <c r="C20" s="345"/>
      <c r="D20" s="345"/>
      <c r="E20" s="345">
        <v>30378.61</v>
      </c>
      <c r="F20" s="346">
        <v>11.09</v>
      </c>
      <c r="G20" s="345">
        <v>24960.57</v>
      </c>
      <c r="H20" s="345"/>
      <c r="I20" s="345">
        <v>104.83</v>
      </c>
      <c r="J20" s="346">
        <f t="shared" si="0"/>
        <v>55339.18</v>
      </c>
      <c r="K20" s="345"/>
      <c r="L20" s="346">
        <f t="shared" si="1"/>
        <v>115.92</v>
      </c>
      <c r="M20" s="345"/>
      <c r="N20" s="345"/>
      <c r="O20" s="345"/>
    </row>
    <row r="21" spans="1:15">
      <c r="A21" s="345" t="s">
        <v>488</v>
      </c>
      <c r="B21" s="345"/>
      <c r="C21" s="345"/>
      <c r="D21" s="345"/>
      <c r="E21" s="345">
        <v>30382.31</v>
      </c>
      <c r="F21" s="346">
        <v>3.7</v>
      </c>
      <c r="G21" s="345">
        <v>25157.439999999999</v>
      </c>
      <c r="H21" s="345"/>
      <c r="I21" s="345">
        <v>196.87</v>
      </c>
      <c r="J21" s="346">
        <f t="shared" si="0"/>
        <v>55539.75</v>
      </c>
      <c r="K21" s="345"/>
      <c r="L21" s="346">
        <f t="shared" si="1"/>
        <v>200.57</v>
      </c>
      <c r="M21" s="345"/>
      <c r="N21" s="345"/>
      <c r="O21" s="345"/>
    </row>
    <row r="22" spans="1:15">
      <c r="A22" s="345" t="s">
        <v>493</v>
      </c>
      <c r="B22" s="345"/>
      <c r="C22" s="345"/>
      <c r="D22" s="345"/>
      <c r="E22" s="345">
        <v>30387.24</v>
      </c>
      <c r="F22" s="346">
        <v>4.93</v>
      </c>
      <c r="G22" s="346">
        <v>25247.3</v>
      </c>
      <c r="H22" s="345"/>
      <c r="I22" s="345">
        <v>89.86</v>
      </c>
      <c r="J22" s="346">
        <f t="shared" si="0"/>
        <v>55634.54</v>
      </c>
      <c r="K22" s="345"/>
      <c r="L22" s="346">
        <f t="shared" si="1"/>
        <v>94.789999999999992</v>
      </c>
      <c r="M22" s="345"/>
      <c r="N22" s="345"/>
      <c r="O22" s="345"/>
    </row>
    <row r="23" spans="1:15">
      <c r="A23" s="345" t="s">
        <v>500</v>
      </c>
      <c r="B23" s="345"/>
      <c r="C23" s="345"/>
      <c r="D23" s="345"/>
      <c r="E23" s="345">
        <v>30393.41</v>
      </c>
      <c r="F23" s="346">
        <v>6.17</v>
      </c>
      <c r="G23" s="346">
        <v>25436.94</v>
      </c>
      <c r="H23" s="345"/>
      <c r="I23" s="345">
        <v>189.64</v>
      </c>
      <c r="J23" s="346">
        <f t="shared" si="0"/>
        <v>55830.35</v>
      </c>
      <c r="K23" s="345"/>
      <c r="L23" s="346">
        <f t="shared" si="1"/>
        <v>195.80999999999997</v>
      </c>
      <c r="M23" s="345"/>
      <c r="N23" s="345"/>
      <c r="O23" s="345"/>
    </row>
    <row r="24" spans="1:15">
      <c r="A24" s="345" t="s">
        <v>501</v>
      </c>
      <c r="B24" s="345"/>
      <c r="C24" s="345"/>
      <c r="D24" s="345"/>
      <c r="E24" s="345">
        <v>30402.04</v>
      </c>
      <c r="F24" s="346">
        <v>8.6300000000000008</v>
      </c>
      <c r="G24" s="346">
        <v>25444.43</v>
      </c>
      <c r="H24" s="345"/>
      <c r="I24" s="345">
        <v>-7.49</v>
      </c>
      <c r="J24" s="346">
        <f t="shared" si="0"/>
        <v>55846.47</v>
      </c>
      <c r="K24" s="345"/>
      <c r="L24" s="346">
        <f t="shared" si="1"/>
        <v>1.1400000000000006</v>
      </c>
      <c r="M24" s="345"/>
      <c r="N24" s="345"/>
      <c r="O24" s="345"/>
    </row>
    <row r="25" spans="1:15">
      <c r="A25" s="345" t="s">
        <v>508</v>
      </c>
      <c r="B25" s="345"/>
      <c r="C25" s="345"/>
      <c r="D25" s="345"/>
      <c r="E25" s="345">
        <v>30413.14</v>
      </c>
      <c r="F25" s="346">
        <v>11.1</v>
      </c>
      <c r="G25" s="346">
        <v>25206.37</v>
      </c>
      <c r="H25" s="345"/>
      <c r="I25" s="345">
        <v>-238.06</v>
      </c>
      <c r="J25" s="346">
        <f t="shared" si="0"/>
        <v>55619.509999999995</v>
      </c>
      <c r="K25" s="345"/>
      <c r="L25" s="346">
        <f t="shared" si="1"/>
        <v>-226.96</v>
      </c>
      <c r="M25" s="345"/>
      <c r="N25" s="345"/>
      <c r="O25" s="345"/>
    </row>
    <row r="26" spans="1:15">
      <c r="A26" s="345" t="s">
        <v>521</v>
      </c>
      <c r="B26" s="345"/>
      <c r="C26" s="345"/>
      <c r="D26" s="345"/>
      <c r="E26" s="345">
        <v>30419.3</v>
      </c>
      <c r="F26" s="346">
        <v>6.16</v>
      </c>
      <c r="G26" s="346">
        <v>25320.63</v>
      </c>
      <c r="H26" s="345"/>
      <c r="I26" s="345">
        <v>114.26</v>
      </c>
      <c r="J26" s="346">
        <f t="shared" si="0"/>
        <v>55739.93</v>
      </c>
      <c r="K26" s="345"/>
      <c r="L26" s="346">
        <f t="shared" si="1"/>
        <v>120.42</v>
      </c>
      <c r="M26" s="345"/>
      <c r="N26" s="345"/>
      <c r="O26" s="345"/>
    </row>
    <row r="27" spans="1:15">
      <c r="A27" s="345" t="s">
        <v>545</v>
      </c>
      <c r="B27" s="345"/>
      <c r="C27" s="345"/>
      <c r="D27" s="345"/>
      <c r="E27" s="345">
        <v>30445.19</v>
      </c>
      <c r="F27" s="346">
        <v>25.89</v>
      </c>
      <c r="G27" s="346">
        <v>25243.94</v>
      </c>
      <c r="H27" s="345"/>
      <c r="I27" s="345">
        <v>-76.69</v>
      </c>
      <c r="J27" s="346">
        <f t="shared" si="0"/>
        <v>55689.13</v>
      </c>
      <c r="K27" s="345"/>
      <c r="L27" s="346">
        <f t="shared" si="1"/>
        <v>-50.8</v>
      </c>
      <c r="M27" s="345"/>
      <c r="N27" s="345"/>
      <c r="O27" s="345"/>
    </row>
    <row r="28" spans="1:15">
      <c r="A28" s="345" t="s">
        <v>559</v>
      </c>
      <c r="B28" s="345"/>
      <c r="C28" s="345"/>
      <c r="D28" s="345"/>
      <c r="E28" s="345">
        <v>30450.12</v>
      </c>
      <c r="F28" s="346">
        <v>4.93</v>
      </c>
      <c r="G28" s="346">
        <v>25351.61</v>
      </c>
      <c r="H28" s="345"/>
      <c r="I28" s="345">
        <v>107.67</v>
      </c>
      <c r="J28" s="346">
        <f t="shared" si="0"/>
        <v>55801.729999999996</v>
      </c>
      <c r="K28" s="345"/>
      <c r="L28" s="346">
        <f t="shared" si="1"/>
        <v>112.6</v>
      </c>
      <c r="M28" s="345"/>
      <c r="N28" s="345"/>
      <c r="O28" s="345"/>
    </row>
    <row r="29" spans="1:15">
      <c r="A29" s="345" t="s">
        <v>573</v>
      </c>
      <c r="B29" s="345"/>
      <c r="C29" s="345"/>
      <c r="D29" s="345"/>
      <c r="E29" s="345">
        <v>30450.12</v>
      </c>
      <c r="F29" s="346">
        <v>0</v>
      </c>
      <c r="G29" s="346">
        <v>25486.65</v>
      </c>
      <c r="H29" s="345"/>
      <c r="I29" s="345">
        <v>135.04</v>
      </c>
      <c r="J29" s="346">
        <f t="shared" si="0"/>
        <v>55936.770000000004</v>
      </c>
      <c r="K29" s="345"/>
      <c r="L29" s="346">
        <f t="shared" si="1"/>
        <v>135.04</v>
      </c>
      <c r="M29" s="345"/>
      <c r="N29" s="345"/>
      <c r="O29" s="345"/>
    </row>
    <row r="30" spans="1:15">
      <c r="A30" s="345"/>
      <c r="B30" s="345"/>
      <c r="C30" s="345"/>
      <c r="D30" s="345"/>
      <c r="E30" s="345">
        <v>0</v>
      </c>
      <c r="F30" s="346"/>
      <c r="G30" s="346"/>
      <c r="H30" s="345"/>
      <c r="I30" s="345"/>
      <c r="J30" s="346"/>
      <c r="K30" s="345"/>
      <c r="L30" s="346">
        <f t="shared" si="1"/>
        <v>0</v>
      </c>
      <c r="M30" s="345"/>
      <c r="N30" s="345"/>
      <c r="O30" s="345"/>
    </row>
    <row r="31" spans="1:15">
      <c r="A31" s="345" t="s">
        <v>587</v>
      </c>
      <c r="B31" s="345" t="s">
        <v>601</v>
      </c>
      <c r="C31" s="345">
        <v>30450.12</v>
      </c>
      <c r="D31" s="345"/>
      <c r="E31" s="345">
        <v>0</v>
      </c>
      <c r="F31" s="346"/>
      <c r="G31" s="346">
        <v>25422.1</v>
      </c>
      <c r="H31" s="345"/>
      <c r="I31" s="345">
        <v>-64.55</v>
      </c>
      <c r="J31" s="346">
        <f>+C31+G31</f>
        <v>55872.22</v>
      </c>
      <c r="K31" s="345"/>
      <c r="L31" s="346">
        <f t="shared" si="1"/>
        <v>-64.55</v>
      </c>
      <c r="M31" s="345"/>
      <c r="N31" s="345"/>
      <c r="O31" s="345"/>
    </row>
    <row r="32" spans="1:15">
      <c r="A32" s="345" t="s">
        <v>588</v>
      </c>
      <c r="B32" s="345"/>
      <c r="C32" s="345">
        <v>30450.12</v>
      </c>
      <c r="D32" s="345"/>
      <c r="E32" s="345"/>
      <c r="F32" s="346"/>
      <c r="G32" s="346">
        <v>25491.42</v>
      </c>
      <c r="H32" s="345"/>
      <c r="I32" s="345">
        <v>69.319999999999993</v>
      </c>
      <c r="J32" s="346">
        <v>55941.54</v>
      </c>
      <c r="K32" s="345"/>
      <c r="L32" s="346">
        <f t="shared" si="1"/>
        <v>69.319999999999993</v>
      </c>
      <c r="M32" s="345"/>
      <c r="N32" s="345"/>
      <c r="O32" s="345"/>
    </row>
    <row r="33" spans="1:15">
      <c r="A33" s="345" t="s">
        <v>603</v>
      </c>
      <c r="B33" s="345"/>
      <c r="C33" s="345">
        <v>30450.12</v>
      </c>
      <c r="D33" s="345"/>
      <c r="E33" s="345"/>
      <c r="F33" s="346"/>
      <c r="G33" s="346">
        <v>25520.86</v>
      </c>
      <c r="H33" s="345"/>
      <c r="I33" s="345">
        <v>29.44</v>
      </c>
      <c r="J33" s="346">
        <v>55970.98</v>
      </c>
      <c r="K33" s="345"/>
      <c r="L33" s="346">
        <f t="shared" si="1"/>
        <v>29.44</v>
      </c>
      <c r="M33" s="345"/>
      <c r="N33" s="345"/>
      <c r="O33" s="345"/>
    </row>
    <row r="34" spans="1:15">
      <c r="A34" s="345" t="s">
        <v>582</v>
      </c>
      <c r="B34" s="345" t="s">
        <v>589</v>
      </c>
      <c r="C34" s="346">
        <v>5000</v>
      </c>
      <c r="D34" s="346"/>
      <c r="E34" s="345"/>
      <c r="F34" s="346"/>
      <c r="G34" s="346"/>
      <c r="H34" s="345"/>
      <c r="I34" s="345"/>
      <c r="J34" s="346"/>
      <c r="K34" s="345"/>
      <c r="L34" s="346">
        <f t="shared" si="1"/>
        <v>0</v>
      </c>
      <c r="M34" s="345"/>
      <c r="N34" s="345"/>
      <c r="O34" s="345"/>
    </row>
    <row r="35" spans="1:15">
      <c r="A35" s="345" t="s">
        <v>582</v>
      </c>
      <c r="B35" s="345" t="s">
        <v>600</v>
      </c>
      <c r="C35" s="346">
        <v>-5000</v>
      </c>
      <c r="D35" s="346"/>
      <c r="E35" s="345"/>
      <c r="F35" s="346"/>
      <c r="G35" s="346">
        <v>5000</v>
      </c>
      <c r="H35" s="345"/>
      <c r="I35" s="345"/>
      <c r="J35" s="346"/>
      <c r="K35" s="345"/>
      <c r="L35" s="346"/>
      <c r="M35" s="345"/>
      <c r="N35" s="345"/>
      <c r="O35" s="345"/>
    </row>
    <row r="36" spans="1:15">
      <c r="A36" s="345" t="s">
        <v>582</v>
      </c>
      <c r="B36" s="345" t="s">
        <v>600</v>
      </c>
      <c r="C36" s="346">
        <v>-15000</v>
      </c>
      <c r="D36" s="346"/>
      <c r="E36" s="345"/>
      <c r="F36" s="346"/>
      <c r="G36" s="346">
        <v>15000</v>
      </c>
      <c r="H36" s="345"/>
      <c r="I36" s="345"/>
      <c r="J36" s="346">
        <f>SUM(C36:I36)</f>
        <v>0</v>
      </c>
      <c r="K36" s="345"/>
      <c r="L36" s="346">
        <f t="shared" si="1"/>
        <v>0</v>
      </c>
      <c r="M36" s="345"/>
      <c r="N36" s="345"/>
      <c r="O36" s="345"/>
    </row>
    <row r="37" spans="1:15">
      <c r="A37" s="345" t="s">
        <v>582</v>
      </c>
      <c r="B37" s="345" t="s">
        <v>600</v>
      </c>
      <c r="C37" s="346">
        <v>-15450.3</v>
      </c>
      <c r="D37" s="346">
        <v>15450.56</v>
      </c>
      <c r="E37" s="346"/>
      <c r="F37" s="346"/>
      <c r="G37" s="346">
        <f>SUM(G32:G36)</f>
        <v>71012.28</v>
      </c>
      <c r="H37" s="345"/>
      <c r="I37" s="345"/>
      <c r="J37" s="346">
        <f>SUM(D37:I37)</f>
        <v>86462.84</v>
      </c>
      <c r="K37" s="345"/>
      <c r="L37" s="346">
        <f t="shared" si="1"/>
        <v>0</v>
      </c>
      <c r="M37" s="345"/>
      <c r="N37" s="345"/>
      <c r="O37" s="345"/>
    </row>
    <row r="38" spans="1:15">
      <c r="A38" s="345"/>
      <c r="B38" s="345"/>
      <c r="C38" s="346"/>
      <c r="D38" s="346"/>
      <c r="E38" s="345"/>
      <c r="F38" s="346"/>
      <c r="G38" s="346"/>
      <c r="H38" s="345"/>
      <c r="I38" s="345"/>
      <c r="J38" s="346"/>
      <c r="K38" s="345"/>
      <c r="L38" s="346">
        <f t="shared" si="1"/>
        <v>0</v>
      </c>
      <c r="M38" s="345"/>
      <c r="N38" s="345"/>
      <c r="O38" s="345"/>
    </row>
    <row r="39" spans="1:15">
      <c r="A39" s="345" t="s">
        <v>602</v>
      </c>
      <c r="B39" s="345"/>
      <c r="C39" s="346">
        <v>0</v>
      </c>
      <c r="D39" s="346">
        <v>15496.56</v>
      </c>
      <c r="E39" s="345"/>
      <c r="F39" s="346">
        <v>46</v>
      </c>
      <c r="G39" s="346">
        <v>45851.21</v>
      </c>
      <c r="H39" s="345"/>
      <c r="I39" s="345">
        <v>359.79</v>
      </c>
      <c r="J39" s="346">
        <f>+D39+G39</f>
        <v>61347.77</v>
      </c>
      <c r="K39" s="345"/>
      <c r="L39" s="346">
        <f t="shared" si="1"/>
        <v>405.79</v>
      </c>
      <c r="M39" s="345"/>
      <c r="N39" s="345"/>
      <c r="O39" s="345"/>
    </row>
    <row r="40" spans="1:15">
      <c r="A40" s="345"/>
      <c r="B40" s="345"/>
      <c r="C40" s="346"/>
      <c r="D40" s="346"/>
      <c r="E40" s="345"/>
      <c r="F40" s="346"/>
      <c r="G40" s="346"/>
      <c r="H40" s="345"/>
      <c r="I40" s="345"/>
      <c r="J40" s="346"/>
      <c r="K40" s="345"/>
      <c r="L40" s="346">
        <f t="shared" si="1"/>
        <v>0</v>
      </c>
      <c r="M40" s="345"/>
      <c r="N40" s="345"/>
      <c r="O40" s="345"/>
    </row>
    <row r="41" spans="1:15">
      <c r="A41" s="345"/>
      <c r="B41" s="345"/>
      <c r="C41" s="346"/>
      <c r="D41" s="346"/>
      <c r="E41" s="345"/>
      <c r="F41" s="346"/>
      <c r="G41" s="346"/>
      <c r="H41" s="345"/>
      <c r="I41" s="345"/>
      <c r="J41" s="346"/>
      <c r="K41" s="345"/>
      <c r="L41" s="346">
        <f t="shared" si="1"/>
        <v>0</v>
      </c>
      <c r="M41" s="345"/>
      <c r="N41" s="345"/>
      <c r="O41" s="345"/>
    </row>
    <row r="42" spans="1:15">
      <c r="A42" s="345"/>
      <c r="B42" s="345"/>
      <c r="C42" s="346"/>
      <c r="D42" s="346"/>
      <c r="E42" s="345"/>
      <c r="F42" s="346"/>
      <c r="G42" s="346"/>
      <c r="H42" s="345"/>
      <c r="I42" s="345"/>
      <c r="J42" s="346"/>
      <c r="K42" s="345"/>
      <c r="L42" s="346">
        <f t="shared" si="1"/>
        <v>0</v>
      </c>
      <c r="M42" s="345"/>
      <c r="N42" s="345"/>
      <c r="O42" s="345"/>
    </row>
    <row r="43" spans="1:15">
      <c r="A43" s="380" t="s">
        <v>685</v>
      </c>
      <c r="B43" s="380" t="s">
        <v>682</v>
      </c>
      <c r="C43" s="381" t="s">
        <v>683</v>
      </c>
      <c r="D43" s="381" t="s">
        <v>684</v>
      </c>
      <c r="E43" s="345"/>
      <c r="F43" s="346"/>
      <c r="G43" s="346"/>
      <c r="H43" s="345"/>
      <c r="I43" s="345"/>
      <c r="J43" s="346"/>
      <c r="K43" s="345"/>
      <c r="L43" s="346">
        <f t="shared" si="1"/>
        <v>0</v>
      </c>
      <c r="M43" s="345"/>
      <c r="N43" s="345"/>
      <c r="O43" s="345"/>
    </row>
    <row r="44" spans="1:15">
      <c r="A44" s="380"/>
      <c r="B44" s="380"/>
      <c r="C44" s="381"/>
      <c r="D44" s="381"/>
      <c r="E44" s="345"/>
      <c r="F44" s="346"/>
      <c r="G44" s="346"/>
      <c r="H44" s="345"/>
      <c r="I44" s="345"/>
      <c r="J44" s="346"/>
      <c r="K44" s="345"/>
      <c r="L44" s="346">
        <f t="shared" si="1"/>
        <v>0</v>
      </c>
      <c r="M44" s="345"/>
      <c r="N44" s="345"/>
      <c r="O44" s="345"/>
    </row>
    <row r="45" spans="1:15">
      <c r="A45" s="345"/>
      <c r="B45" s="345"/>
      <c r="C45" s="346"/>
      <c r="D45" s="346"/>
      <c r="E45" s="345"/>
      <c r="F45" s="346"/>
      <c r="G45" s="346"/>
      <c r="H45" s="345"/>
      <c r="I45" s="345"/>
      <c r="J45" s="346"/>
      <c r="K45" s="345"/>
      <c r="L45" s="346">
        <f t="shared" si="1"/>
        <v>0</v>
      </c>
      <c r="M45" s="345"/>
      <c r="N45" s="345"/>
      <c r="O45" s="345"/>
    </row>
    <row r="46" spans="1:15">
      <c r="A46" s="345"/>
      <c r="B46" s="345"/>
      <c r="C46" s="346"/>
      <c r="D46" s="346"/>
      <c r="E46" s="345"/>
      <c r="F46" s="346"/>
      <c r="G46" s="346"/>
      <c r="H46" s="345"/>
      <c r="I46" s="345"/>
      <c r="J46" s="346"/>
      <c r="K46" s="345"/>
      <c r="L46" s="346">
        <f t="shared" si="1"/>
        <v>0</v>
      </c>
      <c r="M46" s="345"/>
      <c r="N46" s="345"/>
      <c r="O46" s="345"/>
    </row>
    <row r="47" spans="1:15">
      <c r="A47" s="345"/>
      <c r="B47" s="345"/>
      <c r="C47" s="346"/>
      <c r="D47" s="346"/>
      <c r="E47" s="345"/>
      <c r="F47" s="346"/>
      <c r="G47" s="346"/>
      <c r="H47" s="345"/>
      <c r="I47" s="345"/>
      <c r="J47" s="346"/>
      <c r="K47" s="345"/>
      <c r="L47" s="346">
        <f t="shared" si="1"/>
        <v>0</v>
      </c>
      <c r="M47" s="345"/>
      <c r="N47" s="345"/>
      <c r="O47" s="345"/>
    </row>
    <row r="48" spans="1:15">
      <c r="A48" s="345"/>
      <c r="B48" s="345"/>
      <c r="C48" s="346"/>
      <c r="D48" s="346"/>
      <c r="E48" s="345"/>
      <c r="F48" s="346"/>
      <c r="G48" s="346"/>
      <c r="H48" s="345"/>
      <c r="I48" s="345"/>
      <c r="J48" s="346"/>
      <c r="K48" s="345"/>
      <c r="L48" s="346">
        <f t="shared" si="1"/>
        <v>0</v>
      </c>
      <c r="M48" s="345"/>
      <c r="N48" s="345"/>
      <c r="O48" s="345"/>
    </row>
    <row r="49" spans="1:15">
      <c r="A49" s="345"/>
      <c r="B49" s="345"/>
      <c r="C49" s="346"/>
      <c r="D49" s="346"/>
      <c r="E49" s="345"/>
      <c r="F49" s="346"/>
      <c r="G49" s="346"/>
      <c r="H49" s="345"/>
      <c r="I49" s="345"/>
      <c r="J49" s="346"/>
      <c r="K49" s="345"/>
      <c r="L49" s="346">
        <f t="shared" si="1"/>
        <v>0</v>
      </c>
      <c r="M49" s="345"/>
      <c r="N49" s="345"/>
      <c r="O49" s="345"/>
    </row>
    <row r="50" spans="1:15">
      <c r="A50" s="345"/>
      <c r="B50" s="345"/>
      <c r="C50" s="346"/>
      <c r="D50" s="346"/>
      <c r="E50" s="345"/>
      <c r="F50" s="346"/>
      <c r="G50" s="346"/>
      <c r="H50" s="345"/>
      <c r="I50" s="345"/>
      <c r="J50" s="346"/>
      <c r="K50" s="345"/>
      <c r="L50" s="346">
        <f t="shared" si="1"/>
        <v>0</v>
      </c>
      <c r="M50" s="345"/>
      <c r="N50" s="345"/>
      <c r="O50" s="345"/>
    </row>
    <row r="51" spans="1:15">
      <c r="A51" s="345"/>
      <c r="B51" s="345"/>
      <c r="C51" s="346"/>
      <c r="D51" s="345"/>
      <c r="E51" s="345"/>
      <c r="F51" s="346"/>
      <c r="G51" s="346"/>
      <c r="H51" s="345"/>
      <c r="I51" s="345"/>
      <c r="J51" s="346"/>
      <c r="K51" s="345"/>
      <c r="L51" s="346">
        <f t="shared" si="1"/>
        <v>0</v>
      </c>
      <c r="M51" s="345"/>
      <c r="N51" s="345"/>
      <c r="O51" s="345"/>
    </row>
    <row r="52" spans="1:15">
      <c r="A52" s="345"/>
      <c r="B52" s="345"/>
      <c r="C52" s="346"/>
      <c r="D52" s="345"/>
      <c r="E52" s="345"/>
      <c r="F52" s="346"/>
      <c r="G52" s="346"/>
      <c r="H52" s="345"/>
      <c r="I52" s="345"/>
      <c r="J52" s="346"/>
      <c r="K52" s="345"/>
      <c r="L52" s="346">
        <f t="shared" si="1"/>
        <v>0</v>
      </c>
      <c r="M52" s="345"/>
      <c r="N52" s="345"/>
      <c r="O52" s="345"/>
    </row>
    <row r="53" spans="1:15">
      <c r="A53" s="345"/>
      <c r="B53" s="345"/>
      <c r="C53" s="346"/>
      <c r="D53" s="345"/>
      <c r="E53" s="345"/>
      <c r="F53" s="346"/>
      <c r="G53" s="346"/>
      <c r="H53" s="345"/>
      <c r="I53" s="345"/>
      <c r="J53" s="346"/>
      <c r="K53" s="345"/>
      <c r="L53" s="346">
        <f t="shared" si="1"/>
        <v>0</v>
      </c>
      <c r="M53" s="345"/>
      <c r="N53" s="345"/>
      <c r="O53" s="345"/>
    </row>
    <row r="54" spans="1:15">
      <c r="A54" s="345"/>
      <c r="B54" s="345"/>
      <c r="C54" s="346"/>
      <c r="D54" s="345"/>
      <c r="E54" s="345"/>
      <c r="F54" s="346"/>
      <c r="G54" s="346"/>
      <c r="H54" s="345"/>
      <c r="I54" s="345"/>
      <c r="J54" s="346"/>
      <c r="K54" s="345"/>
      <c r="L54" s="346">
        <f t="shared" si="1"/>
        <v>0</v>
      </c>
      <c r="M54" s="345"/>
      <c r="N54" s="345"/>
      <c r="O54" s="345"/>
    </row>
    <row r="55" spans="1:15">
      <c r="A55" s="345"/>
      <c r="B55" s="345"/>
      <c r="C55" s="346"/>
      <c r="D55" s="345"/>
      <c r="E55" s="345"/>
      <c r="F55" s="346"/>
      <c r="G55" s="346"/>
      <c r="H55" s="345"/>
      <c r="I55" s="345"/>
      <c r="J55" s="346"/>
      <c r="K55" s="345"/>
      <c r="L55" s="346">
        <f t="shared" si="1"/>
        <v>0</v>
      </c>
      <c r="M55" s="345"/>
      <c r="N55" s="345"/>
      <c r="O55" s="345"/>
    </row>
    <row r="56" spans="1:15">
      <c r="A56" s="345"/>
      <c r="B56" s="345"/>
      <c r="C56" s="345"/>
      <c r="D56" s="345"/>
      <c r="E56" s="345"/>
      <c r="F56" s="346"/>
      <c r="G56" s="346"/>
      <c r="H56" s="345"/>
      <c r="I56" s="345"/>
      <c r="J56" s="346"/>
      <c r="K56" s="345"/>
      <c r="L56" s="346">
        <f t="shared" si="1"/>
        <v>0</v>
      </c>
      <c r="M56" s="345"/>
      <c r="N56" s="345"/>
      <c r="O56" s="345"/>
    </row>
    <row r="57" spans="1:15">
      <c r="A57" s="345"/>
      <c r="B57" s="345"/>
      <c r="C57" s="345"/>
      <c r="D57" s="345"/>
      <c r="E57" s="345"/>
      <c r="F57" s="346"/>
      <c r="G57" s="346"/>
      <c r="H57" s="345"/>
      <c r="I57" s="345"/>
      <c r="J57" s="346"/>
      <c r="K57" s="345"/>
      <c r="L57" s="346">
        <f t="shared" si="1"/>
        <v>0</v>
      </c>
      <c r="M57" s="345"/>
      <c r="N57" s="345"/>
      <c r="O57" s="345"/>
    </row>
    <row r="58" spans="1:15">
      <c r="A58" s="345"/>
      <c r="B58" s="345"/>
      <c r="C58" s="345"/>
      <c r="D58" s="345"/>
      <c r="E58" s="345"/>
      <c r="F58" s="346"/>
      <c r="G58" s="346"/>
      <c r="H58" s="345"/>
      <c r="I58" s="345"/>
      <c r="J58" s="346"/>
      <c r="K58" s="345"/>
      <c r="L58" s="346">
        <f t="shared" si="1"/>
        <v>0</v>
      </c>
      <c r="M58" s="345"/>
      <c r="N58" s="345"/>
      <c r="O58" s="345"/>
    </row>
    <row r="59" spans="1:15">
      <c r="A59" s="345"/>
      <c r="B59" s="345"/>
      <c r="C59" s="345"/>
      <c r="D59" s="345"/>
      <c r="E59" s="345"/>
      <c r="F59" s="346"/>
      <c r="G59" s="346"/>
      <c r="H59" s="345"/>
      <c r="I59" s="345"/>
      <c r="J59" s="346"/>
      <c r="K59" s="345"/>
      <c r="L59" s="346">
        <f t="shared" si="1"/>
        <v>0</v>
      </c>
      <c r="M59" s="345"/>
      <c r="N59" s="345"/>
      <c r="O59" s="345"/>
    </row>
    <row r="60" spans="1:15">
      <c r="A60" s="345"/>
      <c r="B60" s="345"/>
      <c r="C60" s="345"/>
      <c r="D60" s="345"/>
      <c r="E60" s="345"/>
      <c r="F60" s="346"/>
      <c r="G60" s="346"/>
      <c r="H60" s="345"/>
      <c r="I60" s="345"/>
      <c r="J60" s="346"/>
      <c r="K60" s="345"/>
      <c r="L60" s="346">
        <f t="shared" si="1"/>
        <v>0</v>
      </c>
      <c r="M60" s="345"/>
      <c r="N60" s="345"/>
      <c r="O60" s="345"/>
    </row>
    <row r="61" spans="1:15">
      <c r="A61" s="345"/>
      <c r="B61" s="345"/>
      <c r="C61" s="345"/>
      <c r="D61" s="345"/>
      <c r="E61" s="345"/>
      <c r="F61" s="346"/>
      <c r="G61" s="346"/>
      <c r="H61" s="345"/>
      <c r="I61" s="345"/>
      <c r="J61" s="346"/>
      <c r="K61" s="345"/>
      <c r="L61" s="346">
        <f t="shared" si="1"/>
        <v>0</v>
      </c>
      <c r="M61" s="345"/>
      <c r="N61" s="345"/>
      <c r="O61" s="345"/>
    </row>
    <row r="62" spans="1:15">
      <c r="A62" s="345"/>
      <c r="B62" s="345"/>
      <c r="C62" s="345"/>
      <c r="D62" s="345"/>
      <c r="E62" s="345"/>
      <c r="F62" s="346"/>
      <c r="G62" s="346"/>
      <c r="H62" s="345"/>
      <c r="I62" s="345"/>
      <c r="J62" s="346"/>
      <c r="K62" s="345"/>
      <c r="L62" s="346">
        <f t="shared" si="1"/>
        <v>0</v>
      </c>
      <c r="M62" s="345"/>
      <c r="N62" s="345"/>
      <c r="O62" s="345"/>
    </row>
    <row r="63" spans="1:15">
      <c r="A63" s="345"/>
      <c r="B63" s="345"/>
      <c r="C63" s="345"/>
      <c r="D63" s="345"/>
      <c r="E63" s="345"/>
      <c r="F63" s="346"/>
      <c r="G63" s="346"/>
      <c r="H63" s="345"/>
      <c r="I63" s="345"/>
      <c r="J63" s="346"/>
      <c r="K63" s="345"/>
      <c r="L63" s="345"/>
      <c r="M63" s="345"/>
      <c r="N63" s="345"/>
      <c r="O63" s="345"/>
    </row>
    <row r="64" spans="1:15">
      <c r="A64" s="345"/>
      <c r="B64" s="345"/>
      <c r="C64" s="345"/>
      <c r="D64" s="345"/>
      <c r="E64" s="345"/>
      <c r="F64" s="346"/>
      <c r="G64" s="346"/>
      <c r="H64" s="345"/>
      <c r="I64" s="345"/>
      <c r="J64" s="346"/>
      <c r="K64" s="345"/>
      <c r="L64" s="345"/>
      <c r="M64" s="345"/>
      <c r="N64" s="345"/>
      <c r="O64" s="345"/>
    </row>
    <row r="65" spans="1:15">
      <c r="A65" s="345"/>
      <c r="B65" s="345"/>
      <c r="C65" s="345"/>
      <c r="D65" s="345"/>
      <c r="E65" s="345"/>
      <c r="F65" s="346"/>
      <c r="G65" s="346"/>
      <c r="H65" s="345"/>
      <c r="I65" s="345"/>
      <c r="J65" s="346"/>
      <c r="K65" s="345"/>
      <c r="L65" s="345"/>
      <c r="M65" s="345"/>
      <c r="N65" s="345"/>
      <c r="O65" s="345"/>
    </row>
    <row r="66" spans="1:15">
      <c r="A66" s="345"/>
      <c r="B66" s="345"/>
      <c r="C66" s="345"/>
      <c r="D66" s="345"/>
      <c r="E66" s="345"/>
      <c r="F66" s="346"/>
      <c r="G66" s="346"/>
      <c r="H66" s="345"/>
      <c r="I66" s="345"/>
      <c r="J66" s="346"/>
      <c r="K66" s="345"/>
      <c r="L66" s="345"/>
      <c r="M66" s="345"/>
      <c r="N66" s="345"/>
      <c r="O66" s="345"/>
    </row>
    <row r="67" spans="1:15">
      <c r="A67" s="345"/>
      <c r="B67" s="345"/>
      <c r="C67" s="345"/>
      <c r="D67" s="345"/>
      <c r="E67" s="345"/>
      <c r="F67" s="346"/>
      <c r="G67" s="346"/>
      <c r="H67" s="345"/>
      <c r="I67" s="345"/>
      <c r="J67" s="346"/>
      <c r="K67" s="345"/>
      <c r="L67" s="345"/>
      <c r="M67" s="345"/>
      <c r="N67" s="345"/>
      <c r="O67" s="345"/>
    </row>
    <row r="68" spans="1:15">
      <c r="A68" s="345"/>
      <c r="B68" s="345"/>
      <c r="C68" s="345"/>
      <c r="D68" s="345"/>
      <c r="E68" s="345"/>
      <c r="F68" s="346"/>
      <c r="G68" s="346"/>
      <c r="H68" s="345"/>
      <c r="I68" s="345"/>
      <c r="J68" s="346"/>
      <c r="K68" s="345"/>
      <c r="L68" s="345"/>
      <c r="M68" s="345"/>
      <c r="N68" s="345"/>
      <c r="O68" s="345"/>
    </row>
    <row r="69" spans="1:15">
      <c r="A69" s="345"/>
      <c r="B69" s="345"/>
      <c r="C69" s="345"/>
      <c r="D69" s="345"/>
      <c r="E69" s="345"/>
      <c r="F69" s="346"/>
      <c r="G69" s="346"/>
      <c r="H69" s="345"/>
      <c r="I69" s="345"/>
      <c r="J69" s="346"/>
      <c r="K69" s="345"/>
      <c r="L69" s="345"/>
      <c r="M69" s="345"/>
      <c r="N69" s="345"/>
      <c r="O69" s="345"/>
    </row>
    <row r="70" spans="1:15">
      <c r="A70" s="345"/>
      <c r="B70" s="345"/>
      <c r="C70" s="345"/>
      <c r="D70" s="345"/>
      <c r="E70" s="345"/>
      <c r="F70" s="346"/>
      <c r="G70" s="346"/>
      <c r="H70" s="345"/>
      <c r="I70" s="345"/>
      <c r="J70" s="346"/>
      <c r="K70" s="345"/>
      <c r="L70" s="345"/>
      <c r="M70" s="345"/>
      <c r="N70" s="345"/>
      <c r="O70" s="345"/>
    </row>
    <row r="71" spans="1:15">
      <c r="A71" s="345"/>
      <c r="B71" s="345"/>
      <c r="C71" s="345"/>
      <c r="D71" s="345"/>
      <c r="E71" s="345"/>
      <c r="F71" s="346"/>
      <c r="G71" s="346"/>
      <c r="H71" s="345"/>
      <c r="I71" s="345"/>
      <c r="J71" s="346"/>
      <c r="K71" s="345"/>
      <c r="L71" s="345"/>
      <c r="M71" s="345"/>
      <c r="N71" s="345"/>
      <c r="O71" s="345"/>
    </row>
    <row r="72" spans="1:15">
      <c r="A72" s="345"/>
      <c r="B72" s="345"/>
      <c r="C72" s="345"/>
      <c r="D72" s="345"/>
      <c r="E72" s="345"/>
      <c r="F72" s="346"/>
      <c r="G72" s="346"/>
      <c r="H72" s="345"/>
      <c r="I72" s="345"/>
      <c r="J72" s="346"/>
      <c r="K72" s="345"/>
      <c r="L72" s="345"/>
      <c r="M72" s="345"/>
      <c r="N72" s="345"/>
      <c r="O72" s="345"/>
    </row>
    <row r="73" spans="1:15">
      <c r="A73" s="345"/>
      <c r="B73" s="345"/>
      <c r="C73" s="345"/>
      <c r="D73" s="345"/>
      <c r="E73" s="345"/>
      <c r="F73" s="346"/>
      <c r="G73" s="346"/>
      <c r="H73" s="345"/>
      <c r="I73" s="345"/>
      <c r="J73" s="346"/>
      <c r="K73" s="345"/>
      <c r="L73" s="345"/>
      <c r="M73" s="345"/>
      <c r="N73" s="345"/>
      <c r="O73" s="345"/>
    </row>
    <row r="74" spans="1:15">
      <c r="A74" s="345"/>
      <c r="B74" s="345"/>
      <c r="C74" s="345"/>
      <c r="D74" s="345"/>
      <c r="E74" s="345"/>
      <c r="F74" s="346"/>
      <c r="G74" s="346"/>
      <c r="H74" s="345"/>
      <c r="I74" s="345"/>
      <c r="J74" s="346"/>
      <c r="K74" s="345"/>
      <c r="L74" s="345"/>
      <c r="M74" s="345"/>
      <c r="N74" s="345"/>
      <c r="O74" s="345"/>
    </row>
    <row r="75" spans="1:15">
      <c r="A75" s="345"/>
      <c r="B75" s="345"/>
      <c r="C75" s="345"/>
      <c r="D75" s="345"/>
      <c r="E75" s="345"/>
      <c r="F75" s="346"/>
      <c r="G75" s="346"/>
      <c r="H75" s="345"/>
      <c r="I75" s="345"/>
      <c r="J75" s="346"/>
      <c r="K75" s="345"/>
      <c r="L75" s="345"/>
      <c r="M75" s="345"/>
      <c r="N75" s="345"/>
      <c r="O75" s="345"/>
    </row>
    <row r="76" spans="1:15">
      <c r="A76" s="345"/>
      <c r="B76" s="345"/>
      <c r="C76" s="345"/>
      <c r="D76" s="345"/>
      <c r="E76" s="345"/>
      <c r="F76" s="346"/>
      <c r="G76" s="346"/>
      <c r="H76" s="345"/>
      <c r="I76" s="345"/>
      <c r="J76" s="346"/>
      <c r="K76" s="345"/>
      <c r="L76" s="345"/>
      <c r="M76" s="345"/>
      <c r="N76" s="345"/>
      <c r="O76" s="345"/>
    </row>
    <row r="77" spans="1:15">
      <c r="A77" s="345"/>
      <c r="B77" s="345"/>
      <c r="C77" s="345"/>
      <c r="D77" s="345"/>
      <c r="E77" s="345"/>
      <c r="F77" s="346"/>
      <c r="G77" s="346"/>
      <c r="H77" s="345"/>
      <c r="I77" s="345"/>
      <c r="J77" s="346"/>
      <c r="K77" s="345"/>
      <c r="L77" s="345"/>
      <c r="M77" s="345"/>
      <c r="N77" s="345"/>
      <c r="O77" s="345"/>
    </row>
    <row r="78" spans="1:15">
      <c r="A78" s="345"/>
      <c r="B78" s="345"/>
      <c r="C78" s="345"/>
      <c r="D78" s="345"/>
      <c r="E78" s="345"/>
      <c r="F78" s="346"/>
      <c r="G78" s="346"/>
      <c r="H78" s="345"/>
      <c r="I78" s="345"/>
      <c r="J78" s="346"/>
      <c r="K78" s="345"/>
      <c r="L78" s="345"/>
      <c r="M78" s="345"/>
      <c r="N78" s="345"/>
      <c r="O78" s="345"/>
    </row>
    <row r="79" spans="1:15">
      <c r="A79" s="345"/>
      <c r="B79" s="345"/>
      <c r="C79" s="345"/>
      <c r="D79" s="345"/>
      <c r="E79" s="345"/>
      <c r="F79" s="346"/>
      <c r="G79" s="346"/>
      <c r="H79" s="345"/>
      <c r="I79" s="345"/>
      <c r="J79" s="346"/>
      <c r="K79" s="345"/>
      <c r="L79" s="345"/>
      <c r="M79" s="345"/>
      <c r="N79" s="345"/>
      <c r="O79" s="345"/>
    </row>
    <row r="80" spans="1:15">
      <c r="A80" s="345"/>
      <c r="B80" s="345"/>
      <c r="C80" s="345"/>
      <c r="D80" s="345"/>
      <c r="E80" s="345"/>
      <c r="F80" s="346"/>
      <c r="G80" s="346"/>
      <c r="H80" s="345"/>
      <c r="I80" s="345"/>
      <c r="J80" s="346"/>
      <c r="K80" s="345"/>
      <c r="L80" s="345"/>
      <c r="M80" s="345"/>
      <c r="N80" s="345"/>
      <c r="O80" s="345"/>
    </row>
    <row r="81" spans="1:15">
      <c r="A81" s="345"/>
      <c r="B81" s="345"/>
      <c r="C81" s="345"/>
      <c r="D81" s="345"/>
      <c r="E81" s="345"/>
      <c r="F81" s="346"/>
      <c r="G81" s="346"/>
      <c r="H81" s="345"/>
      <c r="I81" s="345"/>
      <c r="J81" s="346"/>
      <c r="K81" s="345"/>
      <c r="L81" s="345"/>
      <c r="M81" s="345"/>
      <c r="N81" s="345"/>
      <c r="O81" s="345"/>
    </row>
    <row r="82" spans="1:15">
      <c r="A82" s="345"/>
      <c r="B82" s="345"/>
      <c r="C82" s="345"/>
      <c r="D82" s="345"/>
      <c r="E82" s="345"/>
      <c r="F82" s="346"/>
      <c r="G82" s="346"/>
      <c r="H82" s="345"/>
      <c r="I82" s="345"/>
      <c r="J82" s="346"/>
      <c r="K82" s="345"/>
      <c r="L82" s="345"/>
      <c r="M82" s="345"/>
      <c r="N82" s="345"/>
      <c r="O82" s="345"/>
    </row>
    <row r="83" spans="1:15">
      <c r="A83" s="345"/>
      <c r="B83" s="345"/>
      <c r="C83" s="345"/>
      <c r="D83" s="345"/>
      <c r="E83" s="345"/>
      <c r="F83" s="346"/>
      <c r="G83" s="346"/>
      <c r="H83" s="345"/>
      <c r="I83" s="345"/>
      <c r="J83" s="346"/>
      <c r="K83" s="345"/>
      <c r="L83" s="345"/>
      <c r="M83" s="345"/>
      <c r="N83" s="345"/>
      <c r="O83" s="345"/>
    </row>
    <row r="84" spans="1:15">
      <c r="A84" s="345"/>
      <c r="B84" s="345"/>
      <c r="C84" s="345"/>
      <c r="D84" s="345"/>
      <c r="E84" s="345"/>
      <c r="F84" s="346"/>
      <c r="G84" s="346"/>
      <c r="H84" s="345"/>
      <c r="I84" s="345"/>
      <c r="J84" s="346"/>
      <c r="K84" s="345"/>
      <c r="L84" s="345"/>
      <c r="M84" s="345"/>
      <c r="N84" s="345"/>
      <c r="O84" s="345"/>
    </row>
    <row r="85" spans="1:15">
      <c r="A85" s="345"/>
      <c r="B85" s="345"/>
      <c r="C85" s="345"/>
      <c r="D85" s="345"/>
      <c r="E85" s="345"/>
      <c r="F85" s="346"/>
      <c r="G85" s="346"/>
      <c r="H85" s="345"/>
      <c r="I85" s="345"/>
      <c r="J85" s="346"/>
      <c r="K85" s="345"/>
      <c r="L85" s="345"/>
      <c r="M85" s="345"/>
      <c r="N85" s="345"/>
      <c r="O85" s="345"/>
    </row>
    <row r="86" spans="1:15">
      <c r="A86" s="345"/>
      <c r="B86" s="345"/>
      <c r="C86" s="345"/>
      <c r="D86" s="345"/>
      <c r="E86" s="345"/>
      <c r="F86" s="346"/>
      <c r="G86" s="346"/>
      <c r="H86" s="345"/>
      <c r="I86" s="345"/>
      <c r="J86" s="346"/>
      <c r="K86" s="345"/>
      <c r="L86" s="345"/>
      <c r="M86" s="345"/>
      <c r="N86" s="345"/>
      <c r="O86" s="345"/>
    </row>
    <row r="87" spans="1:15">
      <c r="A87" s="345"/>
      <c r="B87" s="345"/>
      <c r="C87" s="345"/>
      <c r="D87" s="345"/>
      <c r="E87" s="345"/>
      <c r="F87" s="346"/>
      <c r="G87" s="346"/>
      <c r="H87" s="345"/>
      <c r="I87" s="345"/>
      <c r="J87" s="346"/>
      <c r="K87" s="345"/>
      <c r="L87" s="345"/>
      <c r="M87" s="345"/>
      <c r="N87" s="345"/>
      <c r="O87" s="345"/>
    </row>
    <row r="88" spans="1:15">
      <c r="A88" s="345"/>
      <c r="B88" s="345"/>
      <c r="C88" s="345"/>
      <c r="D88" s="345"/>
      <c r="E88" s="345"/>
      <c r="F88" s="346"/>
      <c r="G88" s="346"/>
      <c r="H88" s="345"/>
      <c r="I88" s="345"/>
      <c r="J88" s="346"/>
      <c r="K88" s="345"/>
      <c r="L88" s="345"/>
      <c r="M88" s="345"/>
      <c r="N88" s="345"/>
      <c r="O88" s="345"/>
    </row>
    <row r="89" spans="1:15">
      <c r="A89" s="345"/>
      <c r="B89" s="345"/>
      <c r="C89" s="345"/>
      <c r="D89" s="345"/>
      <c r="E89" s="345"/>
      <c r="F89" s="346"/>
      <c r="G89" s="346"/>
      <c r="H89" s="345"/>
      <c r="I89" s="345"/>
      <c r="J89" s="346"/>
      <c r="K89" s="345"/>
      <c r="L89" s="345"/>
      <c r="M89" s="345"/>
      <c r="N89" s="345"/>
      <c r="O89" s="345"/>
    </row>
    <row r="90" spans="1:15">
      <c r="A90" s="345"/>
      <c r="B90" s="345"/>
      <c r="C90" s="345"/>
      <c r="D90" s="345"/>
      <c r="E90" s="345"/>
      <c r="F90" s="346"/>
      <c r="G90" s="346"/>
      <c r="H90" s="345"/>
      <c r="I90" s="345"/>
      <c r="J90" s="346"/>
      <c r="K90" s="345"/>
      <c r="L90" s="345"/>
      <c r="M90" s="345"/>
      <c r="N90" s="345"/>
      <c r="O90" s="345"/>
    </row>
    <row r="91" spans="1:15">
      <c r="A91" s="345"/>
      <c r="B91" s="345"/>
      <c r="C91" s="345"/>
      <c r="D91" s="345"/>
      <c r="E91" s="345"/>
      <c r="F91" s="346"/>
      <c r="G91" s="346"/>
      <c r="H91" s="345"/>
      <c r="I91" s="345"/>
      <c r="J91" s="346"/>
      <c r="K91" s="345"/>
      <c r="L91" s="345"/>
      <c r="M91" s="345"/>
      <c r="N91" s="345"/>
      <c r="O91" s="345"/>
    </row>
    <row r="92" spans="1:15">
      <c r="A92" s="345"/>
      <c r="B92" s="345"/>
      <c r="C92" s="345"/>
      <c r="D92" s="345"/>
      <c r="E92" s="345"/>
      <c r="F92" s="346"/>
      <c r="G92" s="346"/>
      <c r="H92" s="345"/>
      <c r="I92" s="345"/>
      <c r="J92" s="346"/>
      <c r="K92" s="345"/>
      <c r="L92" s="345"/>
      <c r="M92" s="345"/>
      <c r="N92" s="345"/>
      <c r="O92" s="345"/>
    </row>
    <row r="93" spans="1:15">
      <c r="A93" s="345"/>
      <c r="B93" s="345"/>
      <c r="C93" s="345"/>
      <c r="D93" s="345"/>
      <c r="E93" s="345"/>
      <c r="F93" s="346"/>
      <c r="G93" s="346"/>
      <c r="H93" s="345"/>
      <c r="I93" s="345"/>
      <c r="J93" s="346"/>
      <c r="K93" s="345"/>
      <c r="L93" s="345"/>
      <c r="M93" s="345"/>
      <c r="N93" s="345"/>
      <c r="O93" s="345"/>
    </row>
    <row r="94" spans="1:15">
      <c r="A94" s="345"/>
      <c r="B94" s="345"/>
      <c r="C94" s="345"/>
      <c r="D94" s="345"/>
      <c r="E94" s="345"/>
      <c r="F94" s="346"/>
      <c r="G94" s="346"/>
      <c r="H94" s="345"/>
      <c r="I94" s="345"/>
      <c r="J94" s="346"/>
      <c r="K94" s="345"/>
      <c r="L94" s="345"/>
      <c r="M94" s="345"/>
      <c r="N94" s="345"/>
      <c r="O94" s="345"/>
    </row>
    <row r="95" spans="1:15">
      <c r="A95" s="345"/>
      <c r="B95" s="345"/>
      <c r="C95" s="345"/>
      <c r="D95" s="345"/>
      <c r="E95" s="345"/>
      <c r="F95" s="346"/>
      <c r="G95" s="346"/>
      <c r="H95" s="345"/>
      <c r="I95" s="345"/>
      <c r="J95" s="346"/>
      <c r="K95" s="345"/>
      <c r="L95" s="345"/>
      <c r="M95" s="345"/>
      <c r="N95" s="345"/>
      <c r="O95" s="345"/>
    </row>
    <row r="96" spans="1:15">
      <c r="A96" s="345"/>
      <c r="B96" s="345"/>
      <c r="C96" s="345"/>
      <c r="D96" s="345"/>
      <c r="E96" s="345"/>
      <c r="F96" s="346"/>
      <c r="G96" s="346"/>
      <c r="H96" s="345"/>
      <c r="I96" s="345"/>
      <c r="J96" s="346"/>
      <c r="K96" s="345"/>
      <c r="L96" s="345"/>
      <c r="M96" s="345"/>
      <c r="N96" s="345"/>
      <c r="O96" s="345"/>
    </row>
    <row r="97" spans="1:15">
      <c r="A97" s="345"/>
      <c r="B97" s="345"/>
      <c r="C97" s="345"/>
      <c r="D97" s="345"/>
      <c r="E97" s="345"/>
      <c r="F97" s="346"/>
      <c r="G97" s="346"/>
      <c r="H97" s="345"/>
      <c r="I97" s="345"/>
      <c r="J97" s="346"/>
      <c r="K97" s="345"/>
      <c r="L97" s="345"/>
      <c r="M97" s="345"/>
      <c r="N97" s="345"/>
      <c r="O97" s="345"/>
    </row>
    <row r="98" spans="1:15">
      <c r="A98" s="345"/>
      <c r="B98" s="345"/>
      <c r="C98" s="345"/>
      <c r="D98" s="345"/>
      <c r="E98" s="345"/>
      <c r="F98" s="346"/>
      <c r="G98" s="346"/>
      <c r="H98" s="345"/>
      <c r="I98" s="345"/>
      <c r="J98" s="346"/>
      <c r="K98" s="345"/>
      <c r="L98" s="345"/>
      <c r="M98" s="345"/>
      <c r="N98" s="345"/>
      <c r="O98" s="345"/>
    </row>
    <row r="99" spans="1:15">
      <c r="A99" s="345"/>
      <c r="B99" s="345"/>
      <c r="C99" s="345"/>
      <c r="D99" s="345"/>
      <c r="E99" s="345"/>
      <c r="F99" s="346"/>
      <c r="G99" s="346"/>
      <c r="H99" s="345"/>
      <c r="I99" s="345"/>
      <c r="J99" s="346"/>
      <c r="K99" s="345"/>
      <c r="L99" s="345"/>
      <c r="M99" s="345"/>
      <c r="N99" s="345"/>
      <c r="O99" s="345"/>
    </row>
    <row r="100" spans="1:15">
      <c r="A100" s="345"/>
      <c r="B100" s="345"/>
      <c r="C100" s="345"/>
      <c r="D100" s="345"/>
      <c r="E100" s="345"/>
      <c r="F100" s="346"/>
      <c r="G100" s="346"/>
      <c r="H100" s="345"/>
      <c r="I100" s="345"/>
      <c r="J100" s="346"/>
      <c r="K100" s="345"/>
      <c r="L100" s="345"/>
      <c r="M100" s="345"/>
      <c r="N100" s="345"/>
      <c r="O100" s="345"/>
    </row>
    <row r="101" spans="1:15">
      <c r="A101" s="345"/>
      <c r="B101" s="345"/>
      <c r="C101" s="345"/>
      <c r="D101" s="345"/>
      <c r="E101" s="345"/>
      <c r="F101" s="346"/>
      <c r="G101" s="346"/>
      <c r="H101" s="345"/>
      <c r="I101" s="345"/>
      <c r="J101" s="346"/>
      <c r="K101" s="345"/>
      <c r="L101" s="345"/>
      <c r="M101" s="345"/>
      <c r="N101" s="345"/>
      <c r="O101" s="345"/>
    </row>
    <row r="102" spans="1:15">
      <c r="A102" s="345"/>
      <c r="B102" s="345"/>
      <c r="C102" s="345"/>
      <c r="D102" s="345"/>
      <c r="E102" s="345"/>
      <c r="F102" s="346"/>
      <c r="G102" s="346"/>
      <c r="H102" s="345"/>
      <c r="I102" s="345"/>
      <c r="J102" s="346"/>
      <c r="K102" s="345"/>
      <c r="L102" s="345"/>
      <c r="M102" s="345"/>
      <c r="N102" s="345"/>
      <c r="O102" s="345"/>
    </row>
    <row r="103" spans="1:15">
      <c r="A103" s="345"/>
      <c r="B103" s="345"/>
      <c r="C103" s="345"/>
      <c r="D103" s="345"/>
      <c r="E103" s="345"/>
      <c r="F103" s="346"/>
      <c r="G103" s="346"/>
      <c r="H103" s="345"/>
      <c r="I103" s="345"/>
      <c r="J103" s="346"/>
      <c r="K103" s="345"/>
      <c r="L103" s="345"/>
      <c r="M103" s="345"/>
      <c r="N103" s="345"/>
      <c r="O103" s="345"/>
    </row>
    <row r="104" spans="1:15">
      <c r="A104" s="345"/>
      <c r="B104" s="345"/>
      <c r="C104" s="345"/>
      <c r="D104" s="345"/>
      <c r="E104" s="345"/>
      <c r="F104" s="346"/>
      <c r="G104" s="346"/>
      <c r="H104" s="345"/>
      <c r="I104" s="345"/>
      <c r="J104" s="346"/>
      <c r="K104" s="345"/>
      <c r="L104" s="345"/>
      <c r="M104" s="345"/>
      <c r="N104" s="345"/>
      <c r="O104" s="345"/>
    </row>
    <row r="105" spans="1:15">
      <c r="A105" s="345"/>
      <c r="B105" s="345"/>
      <c r="C105" s="345"/>
      <c r="D105" s="345"/>
      <c r="E105" s="345"/>
      <c r="F105" s="346"/>
      <c r="G105" s="346"/>
      <c r="H105" s="345"/>
      <c r="I105" s="345"/>
      <c r="J105" s="346"/>
      <c r="K105" s="345"/>
      <c r="L105" s="345"/>
      <c r="M105" s="345"/>
      <c r="N105" s="345"/>
      <c r="O105" s="345"/>
    </row>
    <row r="106" spans="1:15">
      <c r="A106" s="345"/>
      <c r="B106" s="345"/>
      <c r="C106" s="345"/>
      <c r="D106" s="345"/>
      <c r="E106" s="345"/>
      <c r="F106" s="346"/>
      <c r="G106" s="346"/>
      <c r="H106" s="345"/>
      <c r="I106" s="345"/>
      <c r="J106" s="346"/>
      <c r="K106" s="345"/>
      <c r="L106" s="345"/>
      <c r="M106" s="345"/>
      <c r="N106" s="345"/>
      <c r="O106" s="345"/>
    </row>
    <row r="107" spans="1:15">
      <c r="A107" s="345"/>
      <c r="B107" s="345"/>
      <c r="C107" s="345"/>
      <c r="D107" s="345"/>
      <c r="E107" s="345"/>
      <c r="F107" s="346"/>
      <c r="G107" s="346"/>
      <c r="H107" s="345"/>
      <c r="I107" s="345"/>
      <c r="J107" s="346"/>
      <c r="K107" s="345"/>
      <c r="L107" s="345"/>
      <c r="M107" s="345"/>
      <c r="N107" s="345"/>
      <c r="O107" s="345"/>
    </row>
    <row r="108" spans="1:15">
      <c r="A108" s="345"/>
      <c r="B108" s="345"/>
      <c r="C108" s="345"/>
      <c r="D108" s="345"/>
      <c r="E108" s="345"/>
      <c r="F108" s="346"/>
      <c r="G108" s="346"/>
      <c r="H108" s="345"/>
      <c r="I108" s="345"/>
      <c r="J108" s="346"/>
      <c r="K108" s="345"/>
      <c r="L108" s="345"/>
      <c r="M108" s="345"/>
      <c r="N108" s="345"/>
      <c r="O108" s="345"/>
    </row>
    <row r="109" spans="1:15">
      <c r="A109" s="345"/>
      <c r="B109" s="345"/>
      <c r="C109" s="345"/>
      <c r="D109" s="345"/>
      <c r="E109" s="345"/>
      <c r="F109" s="346"/>
      <c r="G109" s="346"/>
      <c r="H109" s="345"/>
      <c r="I109" s="345"/>
      <c r="J109" s="346"/>
      <c r="K109" s="345"/>
      <c r="L109" s="345"/>
      <c r="M109" s="345"/>
      <c r="N109" s="345"/>
      <c r="O109" s="345"/>
    </row>
    <row r="110" spans="1:15">
      <c r="A110" s="345"/>
      <c r="B110" s="345"/>
      <c r="C110" s="345"/>
      <c r="D110" s="345"/>
      <c r="E110" s="345"/>
      <c r="F110" s="346"/>
      <c r="G110" s="346"/>
      <c r="H110" s="345"/>
      <c r="I110" s="345"/>
      <c r="J110" s="346"/>
      <c r="K110" s="345"/>
      <c r="L110" s="345"/>
      <c r="M110" s="345"/>
      <c r="N110" s="345"/>
      <c r="O110" s="345"/>
    </row>
    <row r="111" spans="1:15">
      <c r="A111" s="345"/>
      <c r="B111" s="345"/>
      <c r="C111" s="345"/>
      <c r="D111" s="345"/>
      <c r="E111" s="345"/>
      <c r="F111" s="346"/>
      <c r="G111" s="346"/>
      <c r="H111" s="345"/>
      <c r="I111" s="345"/>
      <c r="J111" s="346"/>
      <c r="K111" s="345"/>
      <c r="L111" s="345"/>
      <c r="M111" s="345"/>
      <c r="N111" s="345"/>
      <c r="O111" s="345"/>
    </row>
    <row r="112" spans="1:15">
      <c r="A112" s="345"/>
      <c r="B112" s="345"/>
      <c r="C112" s="345"/>
      <c r="D112" s="345"/>
      <c r="E112" s="345"/>
      <c r="F112" s="346"/>
      <c r="G112" s="346"/>
      <c r="H112" s="345"/>
      <c r="I112" s="345"/>
      <c r="J112" s="346"/>
      <c r="K112" s="345"/>
      <c r="L112" s="345"/>
      <c r="M112" s="345"/>
      <c r="N112" s="345"/>
      <c r="O112" s="345"/>
    </row>
    <row r="113" spans="1:15">
      <c r="A113" s="345"/>
      <c r="B113" s="345"/>
      <c r="C113" s="345"/>
      <c r="D113" s="345"/>
      <c r="E113" s="345"/>
      <c r="F113" s="346"/>
      <c r="G113" s="346"/>
      <c r="H113" s="345"/>
      <c r="I113" s="345"/>
      <c r="J113" s="346"/>
      <c r="K113" s="345"/>
      <c r="L113" s="345"/>
      <c r="M113" s="345"/>
      <c r="N113" s="345"/>
      <c r="O113" s="345"/>
    </row>
    <row r="114" spans="1:15">
      <c r="F114" s="1"/>
      <c r="G114" s="1"/>
      <c r="J114" s="1"/>
    </row>
    <row r="115" spans="1:15">
      <c r="F115" s="1"/>
      <c r="G115" s="1"/>
      <c r="J115" s="1"/>
    </row>
    <row r="116" spans="1:15">
      <c r="F116" s="1"/>
      <c r="G116" s="1"/>
      <c r="J116" s="1"/>
    </row>
    <row r="117" spans="1:15">
      <c r="F117" s="1"/>
      <c r="G117" s="1"/>
      <c r="J117" s="1"/>
    </row>
    <row r="118" spans="1:15">
      <c r="F118" s="1"/>
      <c r="G118" s="1"/>
      <c r="J118" s="1"/>
    </row>
    <row r="119" spans="1:15">
      <c r="F119" s="1"/>
      <c r="G119" s="1"/>
      <c r="J119" s="1"/>
    </row>
    <row r="120" spans="1:15">
      <c r="F120" s="1"/>
      <c r="J120" s="1"/>
    </row>
    <row r="121" spans="1:15">
      <c r="F121" s="1"/>
      <c r="J121" s="1"/>
    </row>
    <row r="122" spans="1:15">
      <c r="F122" s="1"/>
      <c r="J122" s="1"/>
    </row>
    <row r="123" spans="1:15">
      <c r="F123" s="1"/>
      <c r="J123" s="1"/>
    </row>
    <row r="124" spans="1:15">
      <c r="F124" s="1"/>
      <c r="J124" s="1"/>
    </row>
    <row r="125" spans="1:15">
      <c r="F125" s="1"/>
      <c r="J125" s="1"/>
    </row>
    <row r="126" spans="1:15">
      <c r="F126" s="1"/>
      <c r="J126" s="1"/>
    </row>
    <row r="127" spans="1:15">
      <c r="F127" s="1"/>
      <c r="J127" s="1"/>
    </row>
    <row r="128" spans="1:15">
      <c r="F128" s="1"/>
      <c r="J128" s="1"/>
    </row>
    <row r="129" spans="6:10">
      <c r="F129" s="1"/>
      <c r="J129" s="1"/>
    </row>
    <row r="130" spans="6:10">
      <c r="F130" s="1"/>
      <c r="J130" s="1"/>
    </row>
    <row r="131" spans="6:10">
      <c r="F131" s="1"/>
      <c r="J131" s="1"/>
    </row>
    <row r="132" spans="6:10">
      <c r="F132" s="1"/>
      <c r="J132" s="1"/>
    </row>
    <row r="133" spans="6:10">
      <c r="F133" s="1"/>
      <c r="J133" s="1"/>
    </row>
    <row r="134" spans="6:10">
      <c r="F134" s="1"/>
      <c r="J134" s="1"/>
    </row>
    <row r="135" spans="6:10">
      <c r="F135" s="1"/>
      <c r="J135" s="1"/>
    </row>
    <row r="136" spans="6:10">
      <c r="F136" s="1"/>
      <c r="J136" s="1"/>
    </row>
    <row r="137" spans="6:10">
      <c r="F137" s="1"/>
      <c r="J137" s="1"/>
    </row>
    <row r="138" spans="6:10">
      <c r="F138" s="1"/>
      <c r="J138" s="1"/>
    </row>
    <row r="139" spans="6:10">
      <c r="F139" s="1"/>
      <c r="J139" s="1"/>
    </row>
    <row r="140" spans="6:10">
      <c r="F140" s="1"/>
      <c r="J140" s="1"/>
    </row>
    <row r="141" spans="6:10">
      <c r="F141" s="1"/>
      <c r="J141" s="1"/>
    </row>
    <row r="142" spans="6:10">
      <c r="F142" s="1"/>
      <c r="J142" s="1"/>
    </row>
    <row r="143" spans="6:10">
      <c r="F143" s="1"/>
      <c r="J143" s="1"/>
    </row>
    <row r="144" spans="6:10">
      <c r="F144" s="1"/>
      <c r="J144" s="1"/>
    </row>
    <row r="145" spans="6:10">
      <c r="F145" s="1"/>
      <c r="J145" s="1"/>
    </row>
    <row r="146" spans="6:10">
      <c r="F146" s="1"/>
      <c r="J146" s="1"/>
    </row>
    <row r="147" spans="6:10">
      <c r="F147" s="1"/>
      <c r="J147" s="1"/>
    </row>
    <row r="148" spans="6:10">
      <c r="F148" s="1"/>
      <c r="J148" s="1"/>
    </row>
    <row r="149" spans="6:10">
      <c r="F149" s="1"/>
      <c r="J149" s="1"/>
    </row>
    <row r="150" spans="6:10">
      <c r="F150" s="1"/>
      <c r="J150" s="1"/>
    </row>
    <row r="151" spans="6:10">
      <c r="F151" s="1"/>
      <c r="J151" s="1"/>
    </row>
    <row r="152" spans="6:10">
      <c r="F152" s="1"/>
      <c r="J152" s="1"/>
    </row>
    <row r="153" spans="6:10">
      <c r="F153" s="1"/>
      <c r="J153" s="1"/>
    </row>
    <row r="154" spans="6:10">
      <c r="F154" s="1"/>
      <c r="J154" s="1"/>
    </row>
    <row r="155" spans="6:10">
      <c r="F155" s="1"/>
      <c r="J155" s="1"/>
    </row>
    <row r="156" spans="6:10">
      <c r="F156" s="1"/>
      <c r="J156" s="1"/>
    </row>
    <row r="157" spans="6:10">
      <c r="F157" s="1"/>
      <c r="J157" s="1"/>
    </row>
    <row r="158" spans="6:10">
      <c r="F158" s="1"/>
      <c r="J158" s="1"/>
    </row>
    <row r="159" spans="6:10">
      <c r="F159" s="1"/>
      <c r="J159" s="1"/>
    </row>
    <row r="160" spans="6:10">
      <c r="F160" s="1"/>
      <c r="J160" s="1"/>
    </row>
    <row r="161" spans="6:10">
      <c r="F161" s="1"/>
      <c r="J161" s="1"/>
    </row>
    <row r="162" spans="6:10">
      <c r="F162" s="1"/>
      <c r="J162" s="1"/>
    </row>
    <row r="163" spans="6:10">
      <c r="F163" s="1"/>
      <c r="J163" s="1"/>
    </row>
    <row r="164" spans="6:10">
      <c r="F164" s="1"/>
      <c r="J164" s="1"/>
    </row>
    <row r="165" spans="6:10">
      <c r="F165" s="1"/>
      <c r="J165" s="1"/>
    </row>
    <row r="166" spans="6:10">
      <c r="F166" s="1"/>
      <c r="J166" s="1"/>
    </row>
    <row r="167" spans="6:10">
      <c r="F167" s="1"/>
      <c r="J167" s="1"/>
    </row>
    <row r="168" spans="6:10">
      <c r="F168" s="1"/>
      <c r="J168" s="1"/>
    </row>
    <row r="169" spans="6:10">
      <c r="F169" s="1"/>
      <c r="J169" s="1"/>
    </row>
    <row r="170" spans="6:10">
      <c r="F170" s="1"/>
      <c r="J170" s="1"/>
    </row>
    <row r="171" spans="6:10">
      <c r="F171" s="1"/>
      <c r="J171" s="1"/>
    </row>
    <row r="172" spans="6:10">
      <c r="F172" s="1"/>
      <c r="J172" s="1"/>
    </row>
    <row r="173" spans="6:10">
      <c r="F173" s="1"/>
      <c r="J173" s="1"/>
    </row>
    <row r="174" spans="6:10">
      <c r="F174" s="1"/>
      <c r="J174" s="1"/>
    </row>
    <row r="175" spans="6:10">
      <c r="F175" s="1"/>
      <c r="J175" s="1"/>
    </row>
    <row r="176" spans="6:10">
      <c r="F176" s="1"/>
      <c r="J176" s="1"/>
    </row>
    <row r="177" spans="6:10">
      <c r="F177" s="1"/>
      <c r="J177" s="1"/>
    </row>
    <row r="178" spans="6:10">
      <c r="F178" s="1"/>
      <c r="J178" s="1"/>
    </row>
    <row r="179" spans="6:10">
      <c r="F179" s="1"/>
      <c r="J179" s="1"/>
    </row>
    <row r="180" spans="6:10">
      <c r="F180" s="1"/>
      <c r="J180" s="1"/>
    </row>
    <row r="181" spans="6:10">
      <c r="F181" s="1"/>
      <c r="J181" s="1"/>
    </row>
    <row r="182" spans="6:10">
      <c r="F182" s="1"/>
      <c r="J182" s="1"/>
    </row>
    <row r="183" spans="6:10">
      <c r="F183" s="1"/>
      <c r="J183" s="1"/>
    </row>
    <row r="184" spans="6:10">
      <c r="J184" s="1"/>
    </row>
    <row r="185" spans="6:10">
      <c r="J185" s="1"/>
    </row>
    <row r="186" spans="6:10">
      <c r="J186" s="1"/>
    </row>
    <row r="187" spans="6:10">
      <c r="J187" s="1"/>
    </row>
    <row r="188" spans="6:10">
      <c r="J188" s="1"/>
    </row>
    <row r="189" spans="6:10">
      <c r="J189" s="1"/>
    </row>
    <row r="190" spans="6:10">
      <c r="J190" s="1"/>
    </row>
    <row r="191" spans="6:10">
      <c r="J191" s="1"/>
    </row>
    <row r="192" spans="6:10">
      <c r="J192" s="1"/>
    </row>
    <row r="193" spans="10:10">
      <c r="J193" s="1"/>
    </row>
    <row r="194" spans="10:10">
      <c r="J194" s="1"/>
    </row>
    <row r="195" spans="10:10">
      <c r="J195" s="1"/>
    </row>
    <row r="196" spans="10:10">
      <c r="J196" s="1"/>
    </row>
    <row r="197" spans="10:10">
      <c r="J197" s="1"/>
    </row>
    <row r="198" spans="10:10">
      <c r="J198" s="1"/>
    </row>
  </sheetData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71"/>
  <sheetViews>
    <sheetView workbookViewId="0">
      <pane ySplit="7" topLeftCell="A29" activePane="bottomLeft" state="frozen"/>
      <selection pane="bottomLeft" activeCell="L43" sqref="L43"/>
    </sheetView>
  </sheetViews>
  <sheetFormatPr defaultRowHeight="15"/>
  <cols>
    <col min="3" max="3" width="12.140625" customWidth="1"/>
    <col min="4" max="4" width="12" customWidth="1"/>
    <col min="5" max="5" width="11.5703125" customWidth="1"/>
    <col min="6" max="7" width="12.28515625" customWidth="1"/>
    <col min="8" max="8" width="9.28515625" bestFit="1" customWidth="1"/>
    <col min="9" max="9" width="12.5703125" customWidth="1"/>
    <col min="10" max="10" width="13.5703125" customWidth="1"/>
    <col min="11" max="11" width="16.5703125" customWidth="1"/>
    <col min="13" max="13" width="17.85546875" customWidth="1"/>
  </cols>
  <sheetData>
    <row r="1" spans="1:13">
      <c r="A1" t="s">
        <v>424</v>
      </c>
      <c r="B1" s="4">
        <v>44377</v>
      </c>
      <c r="C1" s="4"/>
      <c r="G1" t="s">
        <v>94</v>
      </c>
      <c r="I1" t="s">
        <v>94</v>
      </c>
      <c r="M1" t="s">
        <v>528</v>
      </c>
    </row>
    <row r="2" spans="1:13">
      <c r="B2" s="4">
        <v>2.25</v>
      </c>
      <c r="C2" s="4"/>
      <c r="G2" s="302">
        <f>SUM(G7:G100)</f>
        <v>454.67000000000007</v>
      </c>
      <c r="I2" s="303">
        <f>SUM(I7:I100)</f>
        <v>-404.40999999999997</v>
      </c>
      <c r="K2" s="302"/>
      <c r="M2" s="303">
        <f>+G2+I2</f>
        <v>50.260000000000105</v>
      </c>
    </row>
    <row r="3" spans="1:13">
      <c r="I3" s="1"/>
    </row>
    <row r="4" spans="1:13">
      <c r="G4" t="s">
        <v>486</v>
      </c>
      <c r="I4" s="1"/>
      <c r="M4" s="1"/>
    </row>
    <row r="5" spans="1:13">
      <c r="B5" t="s">
        <v>568</v>
      </c>
      <c r="C5" t="s">
        <v>88</v>
      </c>
      <c r="D5" t="s">
        <v>564</v>
      </c>
      <c r="E5" t="s">
        <v>326</v>
      </c>
      <c r="F5" t="s">
        <v>485</v>
      </c>
      <c r="G5" t="s">
        <v>487</v>
      </c>
      <c r="H5" t="s">
        <v>411</v>
      </c>
      <c r="I5" s="1" t="s">
        <v>414</v>
      </c>
      <c r="J5" t="s">
        <v>94</v>
      </c>
      <c r="K5" t="s">
        <v>329</v>
      </c>
    </row>
    <row r="6" spans="1:13">
      <c r="A6" s="4"/>
      <c r="I6" s="1"/>
    </row>
    <row r="7" spans="1:13">
      <c r="A7" s="4">
        <v>44469</v>
      </c>
      <c r="B7">
        <v>7128.75</v>
      </c>
      <c r="D7">
        <v>10456.629999999999</v>
      </c>
      <c r="E7">
        <v>26129.29</v>
      </c>
      <c r="F7">
        <f>SUM(B7:E7)</f>
        <v>43714.67</v>
      </c>
      <c r="H7">
        <v>0</v>
      </c>
      <c r="I7" s="1"/>
      <c r="J7">
        <f>SUM(B7:E7)</f>
        <v>43714.67</v>
      </c>
      <c r="K7" s="6"/>
    </row>
    <row r="8" spans="1:13">
      <c r="A8" t="s">
        <v>404</v>
      </c>
      <c r="F8">
        <v>43811.360000000001</v>
      </c>
      <c r="G8">
        <v>96.69</v>
      </c>
      <c r="I8" s="1"/>
      <c r="J8">
        <v>43811.360000000001</v>
      </c>
    </row>
    <row r="9" spans="1:13">
      <c r="A9" t="s">
        <v>399</v>
      </c>
      <c r="F9">
        <v>43873.54</v>
      </c>
      <c r="G9">
        <v>62.18</v>
      </c>
      <c r="I9" s="1"/>
      <c r="J9">
        <v>43873.54</v>
      </c>
    </row>
    <row r="10" spans="1:13">
      <c r="A10" t="s">
        <v>399</v>
      </c>
      <c r="H10" s="1">
        <v>10000</v>
      </c>
      <c r="I10" s="1"/>
      <c r="J10">
        <v>53873.54</v>
      </c>
    </row>
    <row r="11" spans="1:13">
      <c r="A11" t="s">
        <v>422</v>
      </c>
      <c r="F11">
        <v>43931.07</v>
      </c>
      <c r="G11">
        <v>57.53</v>
      </c>
      <c r="H11" s="1">
        <v>9971.26</v>
      </c>
      <c r="I11" s="1">
        <v>-28.74</v>
      </c>
      <c r="J11">
        <f>+F11+H11</f>
        <v>53902.33</v>
      </c>
    </row>
    <row r="12" spans="1:13">
      <c r="F12">
        <v>43949.91</v>
      </c>
      <c r="G12">
        <v>18.84</v>
      </c>
      <c r="H12" s="1">
        <v>9850.36</v>
      </c>
      <c r="I12" s="1">
        <v>-120.9</v>
      </c>
      <c r="J12">
        <f t="shared" ref="J12:J53" si="0">+F12+H12</f>
        <v>53800.270000000004</v>
      </c>
    </row>
    <row r="13" spans="1:13">
      <c r="F13">
        <v>43993.22</v>
      </c>
      <c r="G13">
        <v>43.31</v>
      </c>
      <c r="H13" s="1">
        <v>9886.4500000000007</v>
      </c>
      <c r="I13" s="1">
        <v>36.090000000000003</v>
      </c>
      <c r="J13">
        <f t="shared" si="0"/>
        <v>53879.67</v>
      </c>
    </row>
    <row r="14" spans="1:13">
      <c r="A14" t="s">
        <v>481</v>
      </c>
      <c r="F14">
        <v>44007.43</v>
      </c>
      <c r="G14">
        <v>14.21</v>
      </c>
      <c r="H14" s="1">
        <v>9938.6</v>
      </c>
      <c r="I14" s="1">
        <v>52.15</v>
      </c>
      <c r="J14">
        <f t="shared" si="0"/>
        <v>53946.03</v>
      </c>
    </row>
    <row r="15" spans="1:13">
      <c r="A15" s="4" t="s">
        <v>497</v>
      </c>
      <c r="F15">
        <v>44015.18</v>
      </c>
      <c r="G15">
        <v>7.75</v>
      </c>
      <c r="H15" s="1">
        <v>9960.5</v>
      </c>
      <c r="I15" s="1">
        <v>21.9</v>
      </c>
      <c r="J15">
        <f t="shared" si="0"/>
        <v>53975.68</v>
      </c>
    </row>
    <row r="16" spans="1:13">
      <c r="A16" t="s">
        <v>507</v>
      </c>
      <c r="F16">
        <v>44033.74</v>
      </c>
      <c r="G16">
        <v>18.559999999999999</v>
      </c>
      <c r="H16" s="1">
        <v>9974.44</v>
      </c>
      <c r="I16" s="1">
        <v>13.94</v>
      </c>
      <c r="J16">
        <f t="shared" si="0"/>
        <v>54008.18</v>
      </c>
    </row>
    <row r="17" spans="1:11">
      <c r="F17">
        <v>44044.86</v>
      </c>
      <c r="G17">
        <v>11.12</v>
      </c>
      <c r="H17" s="1">
        <v>9927.31</v>
      </c>
      <c r="I17" s="1">
        <v>-47.13</v>
      </c>
      <c r="J17">
        <f t="shared" si="0"/>
        <v>53972.17</v>
      </c>
    </row>
    <row r="18" spans="1:11">
      <c r="A18" t="s">
        <v>537</v>
      </c>
      <c r="B18">
        <v>2.25</v>
      </c>
      <c r="D18">
        <v>110.98</v>
      </c>
      <c r="E18">
        <v>247.89</v>
      </c>
      <c r="F18">
        <v>44060.32</v>
      </c>
      <c r="G18">
        <v>15.46</v>
      </c>
      <c r="H18" s="1">
        <v>9940.9500000000007</v>
      </c>
      <c r="I18" s="1">
        <v>13.64</v>
      </c>
      <c r="J18">
        <f t="shared" si="0"/>
        <v>54001.270000000004</v>
      </c>
      <c r="K18" s="1">
        <f>+G18+I18</f>
        <v>29.1</v>
      </c>
    </row>
    <row r="19" spans="1:11">
      <c r="A19" t="s">
        <v>536</v>
      </c>
      <c r="B19" s="1">
        <v>7131</v>
      </c>
      <c r="C19" s="1">
        <v>26377.18</v>
      </c>
      <c r="D19">
        <v>10567.61</v>
      </c>
      <c r="F19" s="1">
        <f>SUM(B19:E19)</f>
        <v>44075.79</v>
      </c>
      <c r="G19">
        <v>15.47</v>
      </c>
      <c r="H19" s="1">
        <v>9900.15</v>
      </c>
      <c r="I19" s="1">
        <v>-40.799999999999997</v>
      </c>
      <c r="J19">
        <f t="shared" si="0"/>
        <v>53975.94</v>
      </c>
      <c r="K19" s="1">
        <f t="shared" ref="K19:K63" si="1">+G19+I19</f>
        <v>-25.33</v>
      </c>
    </row>
    <row r="20" spans="1:11">
      <c r="A20" t="s">
        <v>546</v>
      </c>
      <c r="F20">
        <v>44087.92</v>
      </c>
      <c r="G20">
        <v>12.13</v>
      </c>
      <c r="H20" s="1">
        <v>9944.5499999999993</v>
      </c>
      <c r="I20" s="1">
        <v>44.4</v>
      </c>
      <c r="J20">
        <f t="shared" si="0"/>
        <v>54032.47</v>
      </c>
      <c r="K20" s="1">
        <f t="shared" si="1"/>
        <v>56.53</v>
      </c>
    </row>
    <row r="21" spans="1:11">
      <c r="A21" t="s">
        <v>569</v>
      </c>
      <c r="B21" s="1">
        <v>7131</v>
      </c>
      <c r="C21" s="1">
        <v>11390</v>
      </c>
      <c r="D21">
        <v>10570.07</v>
      </c>
      <c r="E21">
        <v>15001.03</v>
      </c>
      <c r="F21" s="1">
        <f>SUM(B21:E21)</f>
        <v>44092.1</v>
      </c>
      <c r="G21">
        <v>4.4800000000000004</v>
      </c>
      <c r="H21" s="1">
        <v>9983.07</v>
      </c>
      <c r="I21" s="1">
        <v>38.520000000000003</v>
      </c>
      <c r="J21">
        <f t="shared" si="0"/>
        <v>54075.17</v>
      </c>
      <c r="K21" s="1">
        <f t="shared" si="1"/>
        <v>43</v>
      </c>
    </row>
    <row r="22" spans="1:11">
      <c r="A22" t="s">
        <v>579</v>
      </c>
      <c r="F22">
        <v>44094.85</v>
      </c>
      <c r="G22">
        <v>2.75</v>
      </c>
      <c r="H22" s="1">
        <v>10020.200000000001</v>
      </c>
      <c r="I22" s="1">
        <v>37.130000000000003</v>
      </c>
      <c r="J22">
        <f t="shared" si="0"/>
        <v>54115.05</v>
      </c>
      <c r="K22" s="1">
        <f t="shared" si="1"/>
        <v>39.880000000000003</v>
      </c>
    </row>
    <row r="23" spans="1:11">
      <c r="A23" t="s">
        <v>584</v>
      </c>
      <c r="F23" s="1">
        <v>44100.11</v>
      </c>
      <c r="G23">
        <v>5.26</v>
      </c>
      <c r="H23" s="1">
        <v>10033.89</v>
      </c>
      <c r="I23" s="1">
        <v>13.69</v>
      </c>
      <c r="J23" s="1">
        <f t="shared" si="0"/>
        <v>54134</v>
      </c>
      <c r="K23" s="1">
        <f t="shared" si="1"/>
        <v>18.95</v>
      </c>
    </row>
    <row r="24" spans="1:11">
      <c r="A24" t="s">
        <v>604</v>
      </c>
      <c r="F24">
        <v>44104.34</v>
      </c>
      <c r="G24">
        <v>4.2300000000000004</v>
      </c>
      <c r="H24" s="1">
        <v>10090.799999999999</v>
      </c>
      <c r="I24" s="1">
        <v>56.91</v>
      </c>
      <c r="J24">
        <f t="shared" si="0"/>
        <v>54195.14</v>
      </c>
      <c r="K24" s="1">
        <f t="shared" si="1"/>
        <v>61.14</v>
      </c>
    </row>
    <row r="25" spans="1:11">
      <c r="A25" t="s">
        <v>631</v>
      </c>
      <c r="F25" s="1">
        <v>44108.19</v>
      </c>
      <c r="G25">
        <v>3.85</v>
      </c>
      <c r="H25" s="1">
        <v>10120.15</v>
      </c>
      <c r="I25" s="1">
        <v>29.35</v>
      </c>
      <c r="J25">
        <f t="shared" si="0"/>
        <v>54228.340000000004</v>
      </c>
      <c r="K25" s="1">
        <f t="shared" si="1"/>
        <v>33.200000000000003</v>
      </c>
    </row>
    <row r="26" spans="1:11">
      <c r="F26">
        <v>44110.29</v>
      </c>
      <c r="G26">
        <v>2.1</v>
      </c>
      <c r="H26" s="1">
        <v>10129.219999999999</v>
      </c>
      <c r="I26" s="1">
        <v>9.07</v>
      </c>
      <c r="J26">
        <f t="shared" si="0"/>
        <v>54239.51</v>
      </c>
      <c r="K26" s="1">
        <f t="shared" si="1"/>
        <v>11.17</v>
      </c>
    </row>
    <row r="27" spans="1:11">
      <c r="F27" s="1">
        <v>44112.79</v>
      </c>
      <c r="G27">
        <v>2.5</v>
      </c>
      <c r="H27" s="1">
        <v>10133.15</v>
      </c>
      <c r="I27" s="1">
        <v>3.93</v>
      </c>
      <c r="J27">
        <f t="shared" si="0"/>
        <v>54245.94</v>
      </c>
      <c r="K27" s="1">
        <f t="shared" si="1"/>
        <v>6.43</v>
      </c>
    </row>
    <row r="28" spans="1:11">
      <c r="F28">
        <v>44115.24</v>
      </c>
      <c r="G28">
        <v>2.4500000000000002</v>
      </c>
      <c r="H28" s="1">
        <v>10144.290000000001</v>
      </c>
      <c r="I28" s="1">
        <v>11.14</v>
      </c>
      <c r="J28">
        <f t="shared" si="0"/>
        <v>54259.53</v>
      </c>
      <c r="K28" s="1">
        <f t="shared" si="1"/>
        <v>13.59</v>
      </c>
    </row>
    <row r="29" spans="1:11">
      <c r="F29" s="1">
        <v>44116.99</v>
      </c>
      <c r="G29">
        <v>1.75</v>
      </c>
      <c r="H29" s="1">
        <v>10172.1</v>
      </c>
      <c r="I29" s="1">
        <v>27.81</v>
      </c>
      <c r="J29">
        <f t="shared" si="0"/>
        <v>54289.09</v>
      </c>
      <c r="K29" s="1">
        <f t="shared" si="1"/>
        <v>29.56</v>
      </c>
    </row>
    <row r="30" spans="1:11">
      <c r="F30">
        <v>44121.9</v>
      </c>
      <c r="G30">
        <v>4.91</v>
      </c>
      <c r="H30" s="1">
        <v>10188.27</v>
      </c>
      <c r="I30" s="1">
        <v>16.170000000000002</v>
      </c>
      <c r="J30">
        <f t="shared" si="0"/>
        <v>54310.17</v>
      </c>
      <c r="K30" s="1">
        <f t="shared" si="1"/>
        <v>21.080000000000002</v>
      </c>
    </row>
    <row r="31" spans="1:11">
      <c r="A31" t="s">
        <v>412</v>
      </c>
      <c r="C31" s="1"/>
      <c r="F31" s="1">
        <v>44134.94</v>
      </c>
      <c r="G31">
        <v>13.04</v>
      </c>
      <c r="H31" s="1">
        <v>10027.85</v>
      </c>
      <c r="I31" s="1">
        <v>-160.41999999999999</v>
      </c>
      <c r="J31">
        <f t="shared" si="0"/>
        <v>54162.79</v>
      </c>
      <c r="K31" s="1">
        <f t="shared" si="1"/>
        <v>-147.38</v>
      </c>
    </row>
    <row r="32" spans="1:11">
      <c r="F32">
        <v>44139.14</v>
      </c>
      <c r="G32">
        <v>4.2</v>
      </c>
      <c r="H32" s="1">
        <v>9957.77</v>
      </c>
      <c r="I32" s="1">
        <v>-70.08</v>
      </c>
      <c r="J32">
        <f t="shared" si="0"/>
        <v>54096.91</v>
      </c>
      <c r="K32" s="1">
        <f t="shared" si="1"/>
        <v>-65.88</v>
      </c>
    </row>
    <row r="33" spans="1:11">
      <c r="A33" t="s">
        <v>740</v>
      </c>
      <c r="F33" s="1">
        <v>44141.24</v>
      </c>
      <c r="G33">
        <v>2.1</v>
      </c>
      <c r="H33" s="1">
        <v>10015.870000000001</v>
      </c>
      <c r="I33" s="1">
        <v>58.1</v>
      </c>
      <c r="J33">
        <f t="shared" si="0"/>
        <v>54157.11</v>
      </c>
      <c r="K33" s="1">
        <f t="shared" si="1"/>
        <v>60.2</v>
      </c>
    </row>
    <row r="34" spans="1:11">
      <c r="A34" t="s">
        <v>751</v>
      </c>
      <c r="F34">
        <v>44144.4</v>
      </c>
      <c r="G34">
        <v>3.16</v>
      </c>
      <c r="H34" s="1">
        <v>10032.129999999999</v>
      </c>
      <c r="I34" s="1">
        <v>16.260000000000002</v>
      </c>
      <c r="J34">
        <f t="shared" si="0"/>
        <v>54176.53</v>
      </c>
      <c r="K34" s="1">
        <f t="shared" si="1"/>
        <v>19.420000000000002</v>
      </c>
    </row>
    <row r="35" spans="1:11">
      <c r="F35" s="1">
        <v>44148.65</v>
      </c>
      <c r="G35">
        <v>4.25</v>
      </c>
      <c r="H35" s="1">
        <v>10087.780000000001</v>
      </c>
      <c r="I35" s="1">
        <v>55.65</v>
      </c>
      <c r="J35">
        <f t="shared" si="0"/>
        <v>54236.43</v>
      </c>
      <c r="K35" s="1">
        <f t="shared" si="1"/>
        <v>59.9</v>
      </c>
    </row>
    <row r="36" spans="1:11">
      <c r="A36" t="s">
        <v>769</v>
      </c>
      <c r="F36">
        <v>44151.8</v>
      </c>
      <c r="G36">
        <v>3.15</v>
      </c>
      <c r="H36" s="1">
        <v>10055.27</v>
      </c>
      <c r="I36" s="1">
        <v>-32.51</v>
      </c>
      <c r="J36">
        <f t="shared" si="0"/>
        <v>54207.070000000007</v>
      </c>
      <c r="K36" s="1">
        <f t="shared" si="1"/>
        <v>-29.36</v>
      </c>
    </row>
    <row r="37" spans="1:11">
      <c r="F37" s="1">
        <v>44154.25</v>
      </c>
      <c r="G37">
        <v>2.4500000000000002</v>
      </c>
      <c r="H37" s="1">
        <v>10005.209999999999</v>
      </c>
      <c r="I37" s="1">
        <v>-50.06</v>
      </c>
      <c r="J37">
        <f t="shared" si="0"/>
        <v>54159.46</v>
      </c>
      <c r="K37" s="1">
        <f t="shared" si="1"/>
        <v>-47.61</v>
      </c>
    </row>
    <row r="38" spans="1:11">
      <c r="F38">
        <v>44157.08</v>
      </c>
      <c r="G38">
        <v>2.83</v>
      </c>
      <c r="H38" s="1">
        <v>10030.15</v>
      </c>
      <c r="I38" s="1">
        <v>24.94</v>
      </c>
      <c r="J38">
        <f t="shared" si="0"/>
        <v>54187.23</v>
      </c>
      <c r="K38" s="1">
        <f t="shared" si="1"/>
        <v>27.770000000000003</v>
      </c>
    </row>
    <row r="39" spans="1:11">
      <c r="B39">
        <v>0.3</v>
      </c>
      <c r="F39" s="1"/>
      <c r="H39" s="1"/>
      <c r="I39" s="1"/>
      <c r="J39" s="1">
        <f>+F39+H39+B38</f>
        <v>0</v>
      </c>
      <c r="K39" s="1">
        <f t="shared" si="1"/>
        <v>0</v>
      </c>
    </row>
    <row r="40" spans="1:11">
      <c r="A40" t="s">
        <v>809</v>
      </c>
      <c r="F40">
        <v>44161.29</v>
      </c>
      <c r="G40">
        <v>4.21</v>
      </c>
      <c r="H40" s="1">
        <v>10148.23</v>
      </c>
      <c r="I40" s="1">
        <v>118.08</v>
      </c>
      <c r="J40">
        <f t="shared" si="0"/>
        <v>54309.520000000004</v>
      </c>
      <c r="K40" s="1">
        <f t="shared" si="1"/>
        <v>122.28999999999999</v>
      </c>
    </row>
    <row r="41" spans="1:11">
      <c r="A41" t="s">
        <v>822</v>
      </c>
      <c r="F41" s="1">
        <v>44164.44</v>
      </c>
      <c r="G41">
        <v>3.15</v>
      </c>
      <c r="H41" s="1">
        <v>10180.65</v>
      </c>
      <c r="I41" s="1">
        <v>32.42</v>
      </c>
      <c r="J41">
        <f t="shared" si="0"/>
        <v>54345.090000000004</v>
      </c>
      <c r="K41" s="1">
        <f t="shared" si="1"/>
        <v>35.57</v>
      </c>
    </row>
    <row r="42" spans="1:11">
      <c r="F42">
        <v>44169.04</v>
      </c>
      <c r="G42">
        <v>4.5999999999999996</v>
      </c>
      <c r="H42" s="1">
        <v>9595.59</v>
      </c>
      <c r="I42" s="1">
        <v>-585.05999999999995</v>
      </c>
      <c r="J42">
        <f t="shared" si="0"/>
        <v>53764.630000000005</v>
      </c>
      <c r="K42" s="1">
        <f t="shared" si="1"/>
        <v>-580.45999999999992</v>
      </c>
    </row>
    <row r="43" spans="1:11">
      <c r="F43" s="1"/>
      <c r="H43" s="1"/>
      <c r="I43" s="1"/>
      <c r="J43">
        <f t="shared" si="0"/>
        <v>0</v>
      </c>
      <c r="K43" s="1">
        <f t="shared" si="1"/>
        <v>0</v>
      </c>
    </row>
    <row r="44" spans="1:11">
      <c r="I44" s="1"/>
      <c r="J44">
        <f t="shared" si="0"/>
        <v>0</v>
      </c>
      <c r="K44" s="1">
        <f t="shared" si="1"/>
        <v>0</v>
      </c>
    </row>
    <row r="45" spans="1:11">
      <c r="I45" s="1"/>
      <c r="J45">
        <f t="shared" si="0"/>
        <v>0</v>
      </c>
      <c r="K45" s="1">
        <f t="shared" si="1"/>
        <v>0</v>
      </c>
    </row>
    <row r="46" spans="1:11">
      <c r="I46" s="1"/>
      <c r="J46">
        <f t="shared" si="0"/>
        <v>0</v>
      </c>
      <c r="K46" s="1">
        <f t="shared" si="1"/>
        <v>0</v>
      </c>
    </row>
    <row r="47" spans="1:11">
      <c r="I47" s="1"/>
      <c r="J47">
        <f t="shared" si="0"/>
        <v>0</v>
      </c>
      <c r="K47" s="1">
        <f t="shared" si="1"/>
        <v>0</v>
      </c>
    </row>
    <row r="48" spans="1:11">
      <c r="I48" s="1"/>
      <c r="J48">
        <f t="shared" si="0"/>
        <v>0</v>
      </c>
      <c r="K48" s="1">
        <f t="shared" si="1"/>
        <v>0</v>
      </c>
    </row>
    <row r="49" spans="9:11">
      <c r="I49" s="1"/>
      <c r="J49">
        <f t="shared" si="0"/>
        <v>0</v>
      </c>
      <c r="K49" s="1">
        <f t="shared" si="1"/>
        <v>0</v>
      </c>
    </row>
    <row r="50" spans="9:11">
      <c r="I50" s="1"/>
      <c r="J50">
        <f t="shared" si="0"/>
        <v>0</v>
      </c>
      <c r="K50" s="1">
        <f t="shared" si="1"/>
        <v>0</v>
      </c>
    </row>
    <row r="51" spans="9:11">
      <c r="I51" s="1"/>
      <c r="J51">
        <f t="shared" si="0"/>
        <v>0</v>
      </c>
      <c r="K51" s="1">
        <f t="shared" si="1"/>
        <v>0</v>
      </c>
    </row>
    <row r="52" spans="9:11">
      <c r="I52" s="1"/>
      <c r="J52">
        <f t="shared" si="0"/>
        <v>0</v>
      </c>
      <c r="K52" s="1">
        <f t="shared" si="1"/>
        <v>0</v>
      </c>
    </row>
    <row r="53" spans="9:11">
      <c r="I53" s="1"/>
      <c r="J53">
        <f t="shared" si="0"/>
        <v>0</v>
      </c>
      <c r="K53" s="1">
        <f t="shared" si="1"/>
        <v>0</v>
      </c>
    </row>
    <row r="54" spans="9:11">
      <c r="I54" s="1"/>
      <c r="K54" s="1">
        <f t="shared" si="1"/>
        <v>0</v>
      </c>
    </row>
    <row r="55" spans="9:11">
      <c r="I55" s="1"/>
      <c r="K55" s="1">
        <f t="shared" si="1"/>
        <v>0</v>
      </c>
    </row>
    <row r="56" spans="9:11">
      <c r="I56" s="1"/>
      <c r="K56" s="1">
        <f t="shared" si="1"/>
        <v>0</v>
      </c>
    </row>
    <row r="57" spans="9:11">
      <c r="I57" s="1"/>
      <c r="K57" s="1">
        <f t="shared" si="1"/>
        <v>0</v>
      </c>
    </row>
    <row r="58" spans="9:11">
      <c r="I58" s="1"/>
      <c r="K58" s="1">
        <f t="shared" si="1"/>
        <v>0</v>
      </c>
    </row>
    <row r="59" spans="9:11">
      <c r="I59" s="1"/>
      <c r="K59" s="1">
        <f t="shared" si="1"/>
        <v>0</v>
      </c>
    </row>
    <row r="60" spans="9:11">
      <c r="I60" s="1"/>
      <c r="K60" s="1">
        <f t="shared" si="1"/>
        <v>0</v>
      </c>
    </row>
    <row r="61" spans="9:11">
      <c r="I61" s="1"/>
      <c r="K61" s="1">
        <f t="shared" si="1"/>
        <v>0</v>
      </c>
    </row>
    <row r="62" spans="9:11">
      <c r="I62" s="1"/>
      <c r="K62" s="1">
        <f t="shared" si="1"/>
        <v>0</v>
      </c>
    </row>
    <row r="63" spans="9:11">
      <c r="I63" s="1"/>
      <c r="K63" s="1">
        <f t="shared" si="1"/>
        <v>0</v>
      </c>
    </row>
    <row r="64" spans="9:11">
      <c r="I64" s="1"/>
    </row>
    <row r="65" spans="9:9">
      <c r="I65" s="1"/>
    </row>
    <row r="66" spans="9:9">
      <c r="I66" s="1"/>
    </row>
    <row r="67" spans="9:9">
      <c r="I67" s="1"/>
    </row>
    <row r="68" spans="9:9">
      <c r="I68" s="1"/>
    </row>
    <row r="69" spans="9:9">
      <c r="I69" s="1"/>
    </row>
    <row r="70" spans="9:9">
      <c r="I70" s="1"/>
    </row>
    <row r="71" spans="9:9">
      <c r="I71" s="1"/>
    </row>
  </sheetData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8" sqref="B18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8"/>
  <sheetViews>
    <sheetView showRowColHeaders="0" workbookViewId="0">
      <selection activeCell="G6" sqref="G6"/>
    </sheetView>
  </sheetViews>
  <sheetFormatPr defaultRowHeight="15"/>
  <cols>
    <col min="1" max="1" width="36" customWidth="1"/>
    <col min="2" max="4" width="11" customWidth="1"/>
    <col min="7" max="7" width="36" customWidth="1"/>
    <col min="8" max="8" width="11" customWidth="1"/>
    <col min="9" max="9" width="9.5703125" customWidth="1"/>
    <col min="10" max="10" width="11" customWidth="1"/>
    <col min="12" max="12" width="10.28515625" customWidth="1"/>
  </cols>
  <sheetData>
    <row r="1" spans="1:10">
      <c r="A1" t="s">
        <v>203</v>
      </c>
      <c r="D1" s="1"/>
      <c r="F1" t="s">
        <v>176</v>
      </c>
      <c r="G1" t="s">
        <v>162</v>
      </c>
      <c r="H1" t="s">
        <v>163</v>
      </c>
      <c r="I1" t="s">
        <v>164</v>
      </c>
    </row>
    <row r="2" spans="1:10">
      <c r="A2" t="s">
        <v>795</v>
      </c>
      <c r="D2" s="1"/>
    </row>
    <row r="3" spans="1:10">
      <c r="D3" s="1"/>
    </row>
    <row r="4" spans="1:10">
      <c r="B4" s="15" t="s">
        <v>0</v>
      </c>
      <c r="D4" s="1"/>
      <c r="G4" s="15" t="s">
        <v>26</v>
      </c>
    </row>
    <row r="5" spans="1:10">
      <c r="A5" s="15" t="s">
        <v>1</v>
      </c>
      <c r="D5" s="1"/>
    </row>
    <row r="6" spans="1:10">
      <c r="A6" t="s">
        <v>240</v>
      </c>
      <c r="B6" s="1">
        <v>119.4</v>
      </c>
      <c r="C6" t="s">
        <v>176</v>
      </c>
      <c r="D6" s="1"/>
    </row>
    <row r="7" spans="1:10">
      <c r="A7" t="s">
        <v>2</v>
      </c>
      <c r="B7" s="1">
        <f>'sav&amp;rev'!$F$2</f>
        <v>62954.279999999984</v>
      </c>
      <c r="D7" s="1"/>
    </row>
    <row r="8" spans="1:10">
      <c r="A8" t="s">
        <v>3</v>
      </c>
      <c r="B8" s="1">
        <f>'sav&amp;rev'!$E$2</f>
        <v>53764.929999999978</v>
      </c>
      <c r="D8" s="1"/>
      <c r="G8" s="15" t="s">
        <v>27</v>
      </c>
    </row>
    <row r="9" spans="1:10">
      <c r="A9" t="s">
        <v>4</v>
      </c>
      <c r="B9" s="1">
        <f>bank!$F$1</f>
        <v>23688.950000000008</v>
      </c>
      <c r="D9" s="1"/>
      <c r="G9" t="s">
        <v>28</v>
      </c>
      <c r="J9" s="1">
        <f>visa!$D$2</f>
        <v>1111.940000000001</v>
      </c>
    </row>
    <row r="10" spans="1:10">
      <c r="A10" t="s">
        <v>259</v>
      </c>
      <c r="B10" s="1">
        <f>'sav&amp;rev'!$C$2</f>
        <v>928.56000000000074</v>
      </c>
      <c r="D10" s="1"/>
    </row>
    <row r="11" spans="1:10">
      <c r="A11" t="s">
        <v>178</v>
      </c>
      <c r="B11" s="1">
        <f>cash!$P$1</f>
        <v>99.999999999999943</v>
      </c>
      <c r="D11" s="1"/>
    </row>
    <row r="12" spans="1:10">
      <c r="A12" t="s">
        <v>5</v>
      </c>
      <c r="B12" s="1">
        <f>cash!$R$1</f>
        <v>99.999999999999659</v>
      </c>
      <c r="D12" s="1"/>
      <c r="G12" t="s">
        <v>204</v>
      </c>
      <c r="J12" s="1">
        <f>'ac pay'!$I$1</f>
        <v>202.70000000000022</v>
      </c>
    </row>
    <row r="13" spans="1:10">
      <c r="A13" t="s">
        <v>6</v>
      </c>
      <c r="B13" s="1">
        <f>SUM(B6:B12)</f>
        <v>141656.11999999997</v>
      </c>
      <c r="D13" s="1">
        <f>+B13</f>
        <v>141656.11999999997</v>
      </c>
      <c r="G13" t="s">
        <v>29</v>
      </c>
      <c r="J13" s="1">
        <f>SUM(J9:J12)</f>
        <v>1314.6400000000012</v>
      </c>
    </row>
    <row r="14" spans="1:10">
      <c r="B14" s="1"/>
      <c r="D14" s="1"/>
    </row>
    <row r="15" spans="1:10">
      <c r="B15" s="1"/>
      <c r="D15" s="1">
        <f>+B14+B15</f>
        <v>0</v>
      </c>
      <c r="G15" s="15" t="s">
        <v>30</v>
      </c>
    </row>
    <row r="16" spans="1:10">
      <c r="A16" t="s">
        <v>238</v>
      </c>
      <c r="B16" s="1"/>
      <c r="D16" s="1">
        <v>0</v>
      </c>
      <c r="G16" t="s">
        <v>197</v>
      </c>
      <c r="H16">
        <v>0</v>
      </c>
      <c r="I16" t="s">
        <v>176</v>
      </c>
    </row>
    <row r="17" spans="1:10">
      <c r="A17" t="s">
        <v>198</v>
      </c>
      <c r="B17" s="1"/>
      <c r="D17" s="1">
        <f>'sav&amp;rev'!$P$3</f>
        <v>441.45000000000016</v>
      </c>
    </row>
    <row r="18" spans="1:10">
      <c r="A18" t="s">
        <v>7</v>
      </c>
      <c r="B18" s="1"/>
      <c r="D18" s="1">
        <f>'sav&amp;rev'!$M$2</f>
        <v>0</v>
      </c>
    </row>
    <row r="19" spans="1:10">
      <c r="A19" t="s">
        <v>8</v>
      </c>
      <c r="B19" s="1"/>
      <c r="D19" s="1">
        <f>SUM(D13:D18)</f>
        <v>142097.56999999998</v>
      </c>
      <c r="G19" t="s">
        <v>146</v>
      </c>
      <c r="H19" s="1">
        <f>SUM(H16:H18)</f>
        <v>0</v>
      </c>
      <c r="J19" s="1">
        <f>+H19</f>
        <v>0</v>
      </c>
    </row>
    <row r="20" spans="1:10">
      <c r="B20" s="1"/>
      <c r="D20" s="1"/>
    </row>
    <row r="21" spans="1:10">
      <c r="A21" s="15" t="s">
        <v>9</v>
      </c>
      <c r="B21" s="1"/>
      <c r="D21" s="1"/>
      <c r="I21" t="s">
        <v>297</v>
      </c>
    </row>
    <row r="22" spans="1:10">
      <c r="A22" t="s">
        <v>10</v>
      </c>
      <c r="B22" s="1"/>
      <c r="D22" s="1">
        <f>work!$AC$2</f>
        <v>4751.5599999999995</v>
      </c>
      <c r="G22" s="15" t="s">
        <v>31</v>
      </c>
      <c r="J22" s="1">
        <f>+J13+H19</f>
        <v>1314.6400000000012</v>
      </c>
    </row>
    <row r="23" spans="1:10">
      <c r="A23" t="s">
        <v>226</v>
      </c>
      <c r="B23" s="1"/>
      <c r="D23" s="1">
        <f>work!$AD$2</f>
        <v>1413.01</v>
      </c>
      <c r="J23" t="s">
        <v>32</v>
      </c>
    </row>
    <row r="24" spans="1:10">
      <c r="A24" t="s">
        <v>11</v>
      </c>
      <c r="B24" s="1"/>
      <c r="D24" s="1">
        <f>work!$AE$2</f>
        <v>4286.74</v>
      </c>
      <c r="G24" s="15" t="s">
        <v>33</v>
      </c>
    </row>
    <row r="25" spans="1:10">
      <c r="A25" t="s">
        <v>12</v>
      </c>
      <c r="D25" s="1">
        <f>work!$AA$2</f>
        <v>5101.21</v>
      </c>
    </row>
    <row r="26" spans="1:10">
      <c r="A26" t="s">
        <v>13</v>
      </c>
      <c r="B26" s="1"/>
      <c r="D26" s="1">
        <f>work!$AB$2</f>
        <v>4094.71</v>
      </c>
      <c r="G26" t="s">
        <v>34</v>
      </c>
    </row>
    <row r="27" spans="1:10">
      <c r="D27" s="1"/>
      <c r="G27" t="s">
        <v>35</v>
      </c>
      <c r="H27">
        <v>18209.41</v>
      </c>
    </row>
    <row r="28" spans="1:10">
      <c r="B28" s="1"/>
      <c r="D28" s="1"/>
      <c r="G28" t="s">
        <v>36</v>
      </c>
      <c r="H28" s="1">
        <v>-20918.7</v>
      </c>
      <c r="J28" s="1">
        <f>SUM(H28:I28)</f>
        <v>-20918.7</v>
      </c>
    </row>
    <row r="29" spans="1:10">
      <c r="B29" s="1"/>
      <c r="D29" s="1"/>
    </row>
    <row r="30" spans="1:10">
      <c r="B30" s="1"/>
      <c r="D30" s="1"/>
    </row>
    <row r="31" spans="1:10">
      <c r="A31" t="s">
        <v>831</v>
      </c>
      <c r="B31" s="1">
        <v>23787</v>
      </c>
      <c r="D31" s="1"/>
      <c r="G31" t="s">
        <v>37</v>
      </c>
      <c r="J31">
        <f>+H27+H28</f>
        <v>-2709.2900000000009</v>
      </c>
    </row>
    <row r="32" spans="1:10">
      <c r="A32" t="s">
        <v>14</v>
      </c>
      <c r="B32" s="1">
        <v>35942.559999999998</v>
      </c>
      <c r="D32" s="1"/>
    </row>
    <row r="33" spans="1:14">
      <c r="A33" t="s">
        <v>16</v>
      </c>
      <c r="B33" s="1"/>
      <c r="D33" s="1">
        <f>SUM(B31:B32)</f>
        <v>59729.56</v>
      </c>
      <c r="G33" t="s">
        <v>38</v>
      </c>
    </row>
    <row r="34" spans="1:14">
      <c r="A34" t="s">
        <v>17</v>
      </c>
      <c r="B34" s="1">
        <v>21875.65</v>
      </c>
      <c r="D34" s="1"/>
      <c r="G34" t="s">
        <v>39</v>
      </c>
      <c r="J34" s="1">
        <v>209465.03</v>
      </c>
      <c r="L34" s="1"/>
    </row>
    <row r="35" spans="1:14">
      <c r="A35" t="s">
        <v>18</v>
      </c>
      <c r="B35" s="1">
        <v>-18875.650000000001</v>
      </c>
      <c r="D35" s="1"/>
      <c r="G35" t="s">
        <v>40</v>
      </c>
      <c r="J35" s="1">
        <f>inc!$C$54</f>
        <v>21403.980000000007</v>
      </c>
    </row>
    <row r="36" spans="1:14">
      <c r="A36" t="s">
        <v>19</v>
      </c>
      <c r="B36" s="1">
        <f>SUM(B34:B35)</f>
        <v>3000</v>
      </c>
      <c r="D36" s="1">
        <f>+B36</f>
        <v>3000</v>
      </c>
      <c r="F36" s="1"/>
      <c r="G36" s="15" t="s">
        <v>41</v>
      </c>
      <c r="J36" s="1">
        <f>SUM(J34:J35)</f>
        <v>230869.01</v>
      </c>
    </row>
    <row r="37" spans="1:14">
      <c r="B37" s="1"/>
      <c r="D37" s="1"/>
    </row>
    <row r="38" spans="1:14">
      <c r="B38" s="1"/>
      <c r="D38" s="1"/>
    </row>
    <row r="39" spans="1:14">
      <c r="B39" s="1"/>
      <c r="D39" s="1"/>
      <c r="G39" t="s">
        <v>42</v>
      </c>
      <c r="J39">
        <f>+J31+J36</f>
        <v>228159.72</v>
      </c>
    </row>
    <row r="40" spans="1:14">
      <c r="B40" s="1"/>
      <c r="C40" s="1"/>
      <c r="D40" s="1"/>
      <c r="G40" t="s">
        <v>43</v>
      </c>
      <c r="J40" s="1">
        <f>+J22+J39</f>
        <v>229474.36000000002</v>
      </c>
    </row>
    <row r="41" spans="1:14">
      <c r="B41" s="1"/>
      <c r="D41" s="1"/>
      <c r="J41" t="s">
        <v>25</v>
      </c>
    </row>
    <row r="42" spans="1:14">
      <c r="A42" t="s">
        <v>20</v>
      </c>
      <c r="B42" s="1">
        <v>43335</v>
      </c>
      <c r="D42" s="1"/>
      <c r="H42" s="1"/>
    </row>
    <row r="43" spans="1:14">
      <c r="A43" t="s">
        <v>21</v>
      </c>
      <c r="B43" s="1">
        <v>-38335</v>
      </c>
      <c r="D43" s="1"/>
    </row>
    <row r="44" spans="1:14">
      <c r="A44" t="s">
        <v>22</v>
      </c>
      <c r="B44" s="1">
        <f>SUM(B42:B43)</f>
        <v>5000</v>
      </c>
      <c r="D44" s="1">
        <f>+B44</f>
        <v>5000</v>
      </c>
    </row>
    <row r="45" spans="1:14">
      <c r="A45" t="s">
        <v>23</v>
      </c>
      <c r="B45" s="1"/>
      <c r="D45" s="1">
        <f>SUM(D22:D44)</f>
        <v>87376.79</v>
      </c>
    </row>
    <row r="46" spans="1:14">
      <c r="B46" s="1"/>
      <c r="D46" s="1"/>
      <c r="G46" t="s">
        <v>265</v>
      </c>
      <c r="L46" s="10"/>
      <c r="N46" s="19"/>
    </row>
    <row r="47" spans="1:14">
      <c r="B47" s="1"/>
      <c r="D47" s="1"/>
      <c r="G47" s="1">
        <f>+D48-J40</f>
        <v>0</v>
      </c>
      <c r="I47" s="1"/>
      <c r="L47" s="1"/>
    </row>
    <row r="48" spans="1:14">
      <c r="A48" t="s">
        <v>24</v>
      </c>
      <c r="B48" s="1"/>
      <c r="D48" s="1">
        <f>+D19+D45</f>
        <v>229474.36</v>
      </c>
      <c r="L48" s="8"/>
    </row>
    <row r="49" spans="2:12">
      <c r="B49" s="1"/>
      <c r="D49" s="1" t="s">
        <v>25</v>
      </c>
      <c r="G49" s="1"/>
    </row>
    <row r="50" spans="2:12">
      <c r="B50" s="1"/>
      <c r="D50" s="1"/>
      <c r="L50" s="8"/>
    </row>
    <row r="51" spans="2:12">
      <c r="B51" s="1"/>
      <c r="D51" s="1"/>
      <c r="F51" t="s">
        <v>176</v>
      </c>
      <c r="G51" t="s">
        <v>224</v>
      </c>
    </row>
    <row r="52" spans="2:12">
      <c r="B52" s="1"/>
      <c r="D52" s="1"/>
      <c r="G52" t="s">
        <v>229</v>
      </c>
    </row>
    <row r="53" spans="2:12">
      <c r="B53" s="1"/>
      <c r="D53" s="1"/>
    </row>
    <row r="54" spans="2:12">
      <c r="B54" s="1"/>
      <c r="D54" s="1"/>
    </row>
    <row r="55" spans="2:12">
      <c r="B55" s="1"/>
    </row>
    <row r="56" spans="2:12">
      <c r="B56" s="1"/>
    </row>
    <row r="64" spans="2:12">
      <c r="D64" s="1"/>
    </row>
    <row r="65" spans="1:10">
      <c r="D65" s="1"/>
    </row>
    <row r="66" spans="1:10">
      <c r="D66" s="1"/>
    </row>
    <row r="67" spans="1:10">
      <c r="B67" s="15"/>
      <c r="D67" s="1"/>
      <c r="G67" s="15"/>
    </row>
    <row r="68" spans="1:10">
      <c r="A68" s="15"/>
      <c r="D68" s="1"/>
    </row>
    <row r="69" spans="1:10">
      <c r="B69" s="1"/>
      <c r="D69" s="1"/>
    </row>
    <row r="70" spans="1:10">
      <c r="B70" s="1"/>
      <c r="D70" s="1"/>
    </row>
    <row r="71" spans="1:10">
      <c r="B71" s="1"/>
      <c r="D71" s="1"/>
      <c r="G71" s="15"/>
    </row>
    <row r="72" spans="1:10">
      <c r="B72" s="1"/>
      <c r="D72" s="1"/>
      <c r="J72" s="1"/>
    </row>
    <row r="73" spans="1:10">
      <c r="B73" s="1"/>
      <c r="D73" s="1"/>
    </row>
    <row r="74" spans="1:10">
      <c r="B74" s="1"/>
      <c r="D74" s="1"/>
    </row>
    <row r="75" spans="1:10">
      <c r="B75" s="1"/>
      <c r="D75" s="1"/>
      <c r="J75" s="1"/>
    </row>
    <row r="76" spans="1:10">
      <c r="B76" s="1"/>
      <c r="D76" s="1"/>
      <c r="J76" s="1"/>
    </row>
    <row r="77" spans="1:10">
      <c r="B77" s="1"/>
      <c r="D77" s="1"/>
    </row>
    <row r="78" spans="1:10">
      <c r="B78" s="1"/>
      <c r="D78" s="1"/>
      <c r="G78" s="15"/>
    </row>
    <row r="79" spans="1:10">
      <c r="B79" s="1"/>
      <c r="D79" s="1"/>
    </row>
    <row r="80" spans="1:10">
      <c r="B80" s="1"/>
      <c r="D80" s="1"/>
    </row>
    <row r="81" spans="1:10">
      <c r="B81" s="1"/>
      <c r="D81" s="1"/>
    </row>
    <row r="82" spans="1:10">
      <c r="B82" s="1"/>
      <c r="D82" s="1"/>
      <c r="H82" s="1"/>
      <c r="J82" s="1"/>
    </row>
    <row r="83" spans="1:10">
      <c r="B83" s="1"/>
      <c r="D83" s="1"/>
    </row>
    <row r="84" spans="1:10">
      <c r="A84" s="15"/>
      <c r="B84" s="1"/>
      <c r="D84" s="1"/>
    </row>
    <row r="85" spans="1:10">
      <c r="B85" s="1"/>
      <c r="D85" s="1"/>
      <c r="G85" s="15"/>
      <c r="J85" s="1"/>
    </row>
    <row r="86" spans="1:10">
      <c r="B86" s="1"/>
      <c r="D86" s="1"/>
    </row>
    <row r="87" spans="1:10">
      <c r="B87" s="1"/>
      <c r="D87" s="1"/>
      <c r="G87" s="15"/>
    </row>
    <row r="88" spans="1:10">
      <c r="D88" s="1"/>
    </row>
    <row r="89" spans="1:10">
      <c r="B89" s="1"/>
      <c r="D89" s="1"/>
    </row>
    <row r="90" spans="1:10">
      <c r="D90" s="1"/>
    </row>
    <row r="91" spans="1:10">
      <c r="B91" s="1"/>
      <c r="D91" s="1"/>
      <c r="H91" s="1"/>
      <c r="J91" s="1"/>
    </row>
    <row r="92" spans="1:10">
      <c r="B92" s="1"/>
      <c r="D92" s="1"/>
    </row>
    <row r="93" spans="1:10">
      <c r="B93" s="1"/>
      <c r="D93" s="1"/>
    </row>
    <row r="94" spans="1:10">
      <c r="B94" s="1"/>
      <c r="D94" s="1"/>
    </row>
    <row r="95" spans="1:10">
      <c r="B95" s="1"/>
      <c r="D95" s="1"/>
    </row>
    <row r="96" spans="1:10">
      <c r="B96" s="1"/>
      <c r="D96" s="1"/>
    </row>
    <row r="97" spans="2:10">
      <c r="B97" s="1"/>
      <c r="D97" s="1"/>
      <c r="J97" s="1"/>
    </row>
    <row r="98" spans="2:10">
      <c r="B98" s="1"/>
      <c r="D98" s="1"/>
      <c r="J98" s="1"/>
    </row>
    <row r="99" spans="2:10">
      <c r="B99" s="1"/>
      <c r="D99" s="1"/>
      <c r="F99" s="1"/>
      <c r="G99" s="15"/>
      <c r="J99" s="1"/>
    </row>
    <row r="100" spans="2:10">
      <c r="B100" s="1"/>
      <c r="D100" s="1"/>
    </row>
    <row r="101" spans="2:10">
      <c r="B101" s="1"/>
      <c r="D101" s="1"/>
    </row>
    <row r="102" spans="2:10">
      <c r="B102" s="1"/>
      <c r="D102" s="1"/>
    </row>
    <row r="103" spans="2:10">
      <c r="B103" s="1"/>
      <c r="C103" s="1"/>
      <c r="D103" s="1"/>
      <c r="J103" s="1"/>
    </row>
    <row r="104" spans="2:10">
      <c r="B104" s="1"/>
      <c r="D104" s="1"/>
    </row>
    <row r="105" spans="2:10">
      <c r="B105" s="1"/>
      <c r="D105" s="1"/>
      <c r="H105" s="1"/>
    </row>
    <row r="106" spans="2:10">
      <c r="B106" s="1"/>
      <c r="D106" s="1"/>
    </row>
    <row r="107" spans="2:10">
      <c r="B107" s="1"/>
      <c r="D107" s="1"/>
    </row>
    <row r="108" spans="2:10">
      <c r="B108" s="1"/>
      <c r="D108" s="1"/>
    </row>
    <row r="109" spans="2:10">
      <c r="B109" s="1"/>
      <c r="D109" s="1"/>
    </row>
    <row r="110" spans="2:10">
      <c r="B110" s="1"/>
      <c r="D110" s="1"/>
      <c r="G110" s="1"/>
      <c r="I110" s="1"/>
    </row>
    <row r="111" spans="2:10">
      <c r="B111" s="1"/>
      <c r="D111" s="1"/>
    </row>
    <row r="112" spans="2:10">
      <c r="B112" s="1"/>
      <c r="D112" s="1"/>
      <c r="G112" s="1"/>
    </row>
    <row r="113" spans="2:4">
      <c r="B113" s="1"/>
      <c r="D113" s="1"/>
    </row>
    <row r="114" spans="2:4">
      <c r="B114" s="1"/>
      <c r="D114" s="1"/>
    </row>
    <row r="115" spans="2:4">
      <c r="B115" s="1"/>
      <c r="D115" s="1"/>
    </row>
    <row r="116" spans="2:4">
      <c r="B116" s="1"/>
      <c r="D116" s="1"/>
    </row>
    <row r="117" spans="2:4">
      <c r="B117" s="1"/>
      <c r="D117" s="1"/>
    </row>
    <row r="118" spans="2:4">
      <c r="B118" s="1"/>
    </row>
  </sheetData>
  <pageMargins left="0.75" right="0.75" top="1" bottom="1" header="0.5" footer="0.5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15"/>
  <sheetViews>
    <sheetView workbookViewId="0">
      <pane xSplit="2" ySplit="2" topLeftCell="C199" activePane="bottomRight" state="frozen"/>
      <selection pane="topRight" activeCell="C1" sqref="C1"/>
      <selection pane="bottomLeft" activeCell="A3" sqref="A3"/>
      <selection pane="bottomRight" activeCell="I1" sqref="I1"/>
    </sheetView>
  </sheetViews>
  <sheetFormatPr defaultRowHeight="15"/>
  <cols>
    <col min="1" max="1" width="6.85546875" style="48" customWidth="1"/>
    <col min="2" max="2" width="13.7109375" style="48" customWidth="1"/>
    <col min="3" max="3" width="8.85546875" style="48" customWidth="1"/>
    <col min="4" max="5" width="8.42578125" style="48" customWidth="1"/>
    <col min="6" max="7" width="9.7109375" style="55" customWidth="1"/>
    <col min="8" max="8" width="8.85546875" style="55" customWidth="1"/>
    <col min="9" max="9" width="9.42578125" style="27" customWidth="1"/>
    <col min="10" max="10" width="7.5703125" style="48" customWidth="1"/>
    <col min="11" max="11" width="8.42578125" style="53" customWidth="1"/>
    <col min="12" max="12" width="6.85546875" style="48" customWidth="1"/>
    <col min="13" max="13" width="8" style="48" customWidth="1"/>
    <col min="14" max="14" width="7.5703125" style="48" customWidth="1"/>
    <col min="15" max="15" width="7.7109375" style="48" customWidth="1"/>
    <col min="16" max="16" width="7.28515625" style="48" customWidth="1"/>
    <col min="17" max="17" width="10.5703125" style="48" customWidth="1"/>
    <col min="18" max="18" width="8.42578125" style="48" customWidth="1"/>
    <col min="19" max="19" width="7.140625" style="48" customWidth="1"/>
    <col min="20" max="20" width="8.42578125" style="48" customWidth="1"/>
    <col min="21" max="21" width="10.7109375" style="48" customWidth="1"/>
    <col min="22" max="22" width="15.28515625" style="48" customWidth="1"/>
    <col min="23" max="16384" width="9.140625" style="48"/>
  </cols>
  <sheetData>
    <row r="1" spans="1:24">
      <c r="C1" s="48" t="s">
        <v>195</v>
      </c>
      <c r="D1" s="48" t="s">
        <v>183</v>
      </c>
      <c r="E1" s="48" t="s">
        <v>90</v>
      </c>
      <c r="F1" s="54" t="s">
        <v>228</v>
      </c>
      <c r="G1" s="55" t="s">
        <v>232</v>
      </c>
      <c r="H1" s="54" t="s">
        <v>49</v>
      </c>
      <c r="I1" s="56">
        <f>SUM(C2:H2)</f>
        <v>202.70000000000022</v>
      </c>
      <c r="J1" s="48" t="s">
        <v>161</v>
      </c>
      <c r="K1" s="53" t="s">
        <v>46</v>
      </c>
      <c r="L1" s="48" t="s">
        <v>108</v>
      </c>
      <c r="M1" s="48" t="s">
        <v>138</v>
      </c>
      <c r="N1" s="48" t="s">
        <v>51</v>
      </c>
      <c r="O1" s="48" t="s">
        <v>131</v>
      </c>
      <c r="P1" s="48" t="s">
        <v>49</v>
      </c>
      <c r="Q1" s="48" t="s">
        <v>50</v>
      </c>
      <c r="R1" s="48" t="s">
        <v>52</v>
      </c>
      <c r="S1" s="48" t="s">
        <v>145</v>
      </c>
      <c r="T1" s="48" t="s">
        <v>153</v>
      </c>
    </row>
    <row r="2" spans="1:24">
      <c r="B2" s="48" t="s">
        <v>45</v>
      </c>
      <c r="C2" s="53">
        <f>SUM(C3:C255)</f>
        <v>130.41</v>
      </c>
      <c r="D2" s="53">
        <f>SUM(D3:D255)</f>
        <v>0</v>
      </c>
      <c r="E2" s="48" t="s">
        <v>234</v>
      </c>
      <c r="F2" s="57">
        <f>SUM(F3:F255)</f>
        <v>72.290000000000234</v>
      </c>
      <c r="G2" s="57" t="s">
        <v>233</v>
      </c>
      <c r="H2" s="57">
        <f>SUM(H3:H254)</f>
        <v>0</v>
      </c>
      <c r="I2" s="28" t="s">
        <v>188</v>
      </c>
      <c r="K2" s="53" t="s">
        <v>169</v>
      </c>
      <c r="T2" s="48" t="s">
        <v>152</v>
      </c>
      <c r="U2" s="48" t="s">
        <v>94</v>
      </c>
    </row>
    <row r="3" spans="1:24">
      <c r="A3" s="48" t="s">
        <v>187</v>
      </c>
      <c r="B3" s="48" t="s">
        <v>338</v>
      </c>
      <c r="C3" s="48">
        <v>0</v>
      </c>
      <c r="D3" s="48">
        <v>0</v>
      </c>
      <c r="F3" s="54">
        <v>53.44</v>
      </c>
      <c r="G3" s="98"/>
    </row>
    <row r="4" spans="1:24">
      <c r="A4" s="48" t="s">
        <v>343</v>
      </c>
      <c r="D4" s="48">
        <v>260.41000000000003</v>
      </c>
      <c r="F4" s="98"/>
      <c r="G4" s="98"/>
      <c r="J4" s="48">
        <v>260.41000000000003</v>
      </c>
      <c r="U4" s="48">
        <f>SUM(J4:T4)</f>
        <v>260.41000000000003</v>
      </c>
    </row>
    <row r="5" spans="1:24">
      <c r="A5" s="48" t="s">
        <v>344</v>
      </c>
      <c r="B5" s="48" t="s">
        <v>345</v>
      </c>
      <c r="D5" s="48">
        <v>-260.41000000000003</v>
      </c>
      <c r="F5" s="98"/>
      <c r="G5" s="98"/>
      <c r="U5" s="53">
        <f>SUM(K5:T5)</f>
        <v>0</v>
      </c>
      <c r="V5" s="59">
        <f>SUM(J5:T5)-F5</f>
        <v>0</v>
      </c>
    </row>
    <row r="6" spans="1:24">
      <c r="A6" s="60"/>
      <c r="B6" s="60" t="s">
        <v>349</v>
      </c>
      <c r="F6" s="54">
        <v>29.99</v>
      </c>
      <c r="G6" s="98"/>
      <c r="P6" s="48">
        <v>29.99</v>
      </c>
      <c r="Q6" s="48" t="s">
        <v>369</v>
      </c>
      <c r="U6" s="53">
        <f>SUM(K6:T6)-F6</f>
        <v>0</v>
      </c>
      <c r="V6" s="59">
        <f t="shared" ref="V6:V34" si="0">SUM(J6:T6)-F6</f>
        <v>0</v>
      </c>
      <c r="X6" s="60"/>
    </row>
    <row r="7" spans="1:24">
      <c r="A7" s="48" t="s">
        <v>351</v>
      </c>
      <c r="B7" s="48" t="s">
        <v>352</v>
      </c>
      <c r="F7" s="54">
        <v>45.49</v>
      </c>
      <c r="G7" s="61"/>
      <c r="N7" s="48">
        <v>28.31</v>
      </c>
      <c r="O7" s="48">
        <v>17.18</v>
      </c>
      <c r="U7" s="53">
        <f>SUM(K7:T7)</f>
        <v>45.489999999999995</v>
      </c>
      <c r="V7" s="59">
        <f t="shared" si="0"/>
        <v>0</v>
      </c>
    </row>
    <row r="8" spans="1:24">
      <c r="A8" s="48" t="s">
        <v>351</v>
      </c>
      <c r="B8" s="48" t="s">
        <v>353</v>
      </c>
      <c r="F8" s="54">
        <v>24.87</v>
      </c>
      <c r="N8" s="48">
        <v>24.87</v>
      </c>
      <c r="U8" s="53">
        <f t="shared" ref="U8:U16" si="1">SUM(K8:T8)</f>
        <v>24.87</v>
      </c>
      <c r="V8" s="59">
        <f t="shared" si="0"/>
        <v>0</v>
      </c>
    </row>
    <row r="9" spans="1:24">
      <c r="A9" s="48" t="s">
        <v>346</v>
      </c>
      <c r="B9" s="48" t="s">
        <v>362</v>
      </c>
      <c r="F9" s="54">
        <v>40.25</v>
      </c>
      <c r="G9" s="62">
        <v>194.04</v>
      </c>
      <c r="K9" s="53">
        <v>40.25</v>
      </c>
      <c r="U9" s="53">
        <f t="shared" si="1"/>
        <v>40.25</v>
      </c>
      <c r="V9" s="59">
        <f t="shared" si="0"/>
        <v>0</v>
      </c>
    </row>
    <row r="10" spans="1:24">
      <c r="A10" s="48" t="s">
        <v>367</v>
      </c>
      <c r="B10" s="48" t="s">
        <v>356</v>
      </c>
      <c r="F10" s="54">
        <v>91.55</v>
      </c>
      <c r="N10" s="48">
        <v>81.400000000000006</v>
      </c>
      <c r="O10" s="48">
        <v>10.15</v>
      </c>
      <c r="U10" s="53">
        <f t="shared" si="1"/>
        <v>91.550000000000011</v>
      </c>
      <c r="V10" s="59">
        <f t="shared" si="0"/>
        <v>0</v>
      </c>
    </row>
    <row r="11" spans="1:24">
      <c r="A11" s="48" t="s">
        <v>376</v>
      </c>
      <c r="B11" s="48" t="s">
        <v>377</v>
      </c>
      <c r="F11" s="69">
        <v>73.86</v>
      </c>
      <c r="G11" s="58"/>
      <c r="H11" s="54"/>
      <c r="M11" s="48">
        <v>33.35</v>
      </c>
      <c r="N11" s="48">
        <v>35.71</v>
      </c>
      <c r="P11" s="48">
        <v>3.3</v>
      </c>
      <c r="Q11" s="48" t="s">
        <v>378</v>
      </c>
      <c r="T11" s="48">
        <v>1.5</v>
      </c>
      <c r="U11" s="53">
        <f t="shared" si="1"/>
        <v>73.86</v>
      </c>
      <c r="V11" s="59">
        <f t="shared" si="0"/>
        <v>0</v>
      </c>
    </row>
    <row r="12" spans="1:24">
      <c r="A12" s="48" t="s">
        <v>376</v>
      </c>
      <c r="B12" s="48" t="s">
        <v>352</v>
      </c>
      <c r="F12" s="69">
        <v>46.11</v>
      </c>
      <c r="N12" s="48">
        <v>27.01</v>
      </c>
      <c r="O12" s="48">
        <v>19.100000000000001</v>
      </c>
      <c r="U12" s="53">
        <f t="shared" si="1"/>
        <v>46.11</v>
      </c>
      <c r="V12" s="59">
        <f t="shared" si="0"/>
        <v>0</v>
      </c>
    </row>
    <row r="13" spans="1:24">
      <c r="B13" s="48" t="s">
        <v>379</v>
      </c>
      <c r="C13" s="48">
        <v>124.66</v>
      </c>
      <c r="F13" s="57"/>
      <c r="G13" s="62"/>
      <c r="K13" s="53">
        <v>124.66</v>
      </c>
      <c r="U13" s="53">
        <f t="shared" si="1"/>
        <v>124.66</v>
      </c>
      <c r="V13" s="59">
        <f t="shared" si="0"/>
        <v>124.66</v>
      </c>
    </row>
    <row r="14" spans="1:24">
      <c r="A14" s="48" t="s">
        <v>343</v>
      </c>
      <c r="B14" s="48" t="s">
        <v>387</v>
      </c>
      <c r="F14" s="54">
        <v>17.8</v>
      </c>
      <c r="P14" s="48">
        <v>17.8</v>
      </c>
      <c r="U14" s="53">
        <f t="shared" si="1"/>
        <v>17.8</v>
      </c>
      <c r="V14" s="59">
        <f t="shared" si="0"/>
        <v>0</v>
      </c>
    </row>
    <row r="15" spans="1:24">
      <c r="A15" s="48" t="s">
        <v>381</v>
      </c>
      <c r="B15" s="48" t="s">
        <v>384</v>
      </c>
      <c r="F15" s="69">
        <v>29.69</v>
      </c>
      <c r="G15" s="62"/>
      <c r="N15" s="48">
        <v>29.69</v>
      </c>
      <c r="S15" s="59"/>
      <c r="T15" s="59"/>
      <c r="U15" s="53">
        <f t="shared" si="1"/>
        <v>29.69</v>
      </c>
      <c r="V15" s="59">
        <f t="shared" si="0"/>
        <v>0</v>
      </c>
    </row>
    <row r="16" spans="1:24">
      <c r="A16" s="48" t="s">
        <v>382</v>
      </c>
      <c r="B16" s="48" t="s">
        <v>386</v>
      </c>
      <c r="F16" s="54">
        <v>-303.39</v>
      </c>
      <c r="G16" s="62"/>
      <c r="S16" s="59"/>
      <c r="T16" s="59"/>
      <c r="U16" s="53">
        <f t="shared" si="1"/>
        <v>0</v>
      </c>
      <c r="V16" s="59">
        <f t="shared" si="0"/>
        <v>303.39</v>
      </c>
    </row>
    <row r="17" spans="1:23">
      <c r="A17" s="48" t="s">
        <v>382</v>
      </c>
      <c r="C17" s="48">
        <v>-124.66</v>
      </c>
      <c r="F17" s="69"/>
      <c r="G17" s="62"/>
      <c r="J17" s="170"/>
      <c r="K17" s="171"/>
      <c r="L17" s="170"/>
      <c r="M17" s="170"/>
      <c r="N17" s="170"/>
      <c r="O17" s="170"/>
      <c r="P17" s="170"/>
      <c r="Q17" s="170"/>
      <c r="R17" s="170"/>
      <c r="S17" s="172"/>
      <c r="T17" s="172"/>
      <c r="U17" s="53">
        <f>SUM(K17:T17)-F17</f>
        <v>0</v>
      </c>
      <c r="V17" s="59">
        <f t="shared" si="0"/>
        <v>0</v>
      </c>
    </row>
    <row r="18" spans="1:23">
      <c r="F18" s="69"/>
      <c r="G18" s="57"/>
      <c r="U18" s="53">
        <f t="shared" ref="U18:U32" si="2">SUM(K18:T18)-F18</f>
        <v>0</v>
      </c>
      <c r="V18" s="59">
        <f t="shared" si="0"/>
        <v>0</v>
      </c>
    </row>
    <row r="19" spans="1:23">
      <c r="F19" s="61"/>
      <c r="G19" s="57"/>
      <c r="S19" s="59"/>
      <c r="T19" s="59"/>
      <c r="U19" s="53">
        <f t="shared" si="2"/>
        <v>0</v>
      </c>
      <c r="V19" s="59">
        <f t="shared" si="0"/>
        <v>0</v>
      </c>
    </row>
    <row r="20" spans="1:23">
      <c r="A20" s="187"/>
      <c r="B20" s="187"/>
      <c r="C20" s="187"/>
      <c r="D20" s="187"/>
      <c r="E20" s="187"/>
      <c r="F20" s="196"/>
      <c r="G20" s="197"/>
      <c r="H20" s="198"/>
      <c r="I20" s="193"/>
      <c r="J20" s="187">
        <f>SUM(J3:J19)</f>
        <v>260.41000000000003</v>
      </c>
      <c r="K20" s="199">
        <f>SUM(K6:K19)</f>
        <v>164.91</v>
      </c>
      <c r="L20" s="187">
        <f>SUM(L6:L19)</f>
        <v>0</v>
      </c>
      <c r="M20" s="187">
        <f>SUM(M3:M19)</f>
        <v>33.35</v>
      </c>
      <c r="N20" s="187">
        <f>SUM(N6:N19)</f>
        <v>226.99</v>
      </c>
      <c r="O20" s="187">
        <f>SUM(O3:O19)</f>
        <v>46.43</v>
      </c>
      <c r="P20" s="187">
        <f>SUM(P6:P19)</f>
        <v>51.09</v>
      </c>
      <c r="Q20" s="187"/>
      <c r="R20" s="187">
        <f>SUM(R6:R19)</f>
        <v>0</v>
      </c>
      <c r="S20" s="200"/>
      <c r="T20" s="200">
        <f>SUM(T6:T19)</f>
        <v>1.5</v>
      </c>
      <c r="U20" s="199">
        <f>SUM(J20:T20)</f>
        <v>784.68000000000006</v>
      </c>
      <c r="V20" s="59">
        <f t="shared" si="0"/>
        <v>784.68000000000006</v>
      </c>
    </row>
    <row r="21" spans="1:23">
      <c r="A21" s="106" t="s">
        <v>391</v>
      </c>
      <c r="B21" s="106" t="s">
        <v>392</v>
      </c>
      <c r="C21" s="106"/>
      <c r="D21" s="106">
        <v>244.93</v>
      </c>
      <c r="E21" s="106"/>
      <c r="F21" s="282"/>
      <c r="G21" s="282"/>
      <c r="H21" s="282"/>
      <c r="I21" s="36"/>
      <c r="J21" s="106">
        <v>244.93</v>
      </c>
      <c r="K21" s="283"/>
      <c r="L21" s="106"/>
      <c r="M21" s="106"/>
      <c r="N21" s="106"/>
      <c r="O21" s="106"/>
      <c r="P21" s="106"/>
      <c r="Q21" s="106"/>
      <c r="R21" s="106"/>
      <c r="S21" s="284"/>
      <c r="T21" s="284"/>
      <c r="U21" s="283">
        <f t="shared" si="2"/>
        <v>0</v>
      </c>
      <c r="V21" s="59">
        <f t="shared" si="0"/>
        <v>244.93</v>
      </c>
    </row>
    <row r="22" spans="1:23">
      <c r="A22" s="106" t="s">
        <v>388</v>
      </c>
      <c r="B22" s="106" t="s">
        <v>393</v>
      </c>
      <c r="C22" s="106"/>
      <c r="D22" s="106">
        <v>-244.93</v>
      </c>
      <c r="E22" s="106"/>
      <c r="F22" s="282"/>
      <c r="G22" s="282"/>
      <c r="H22" s="282"/>
      <c r="I22" s="36"/>
      <c r="J22" s="106"/>
      <c r="K22" s="283"/>
      <c r="L22" s="106"/>
      <c r="M22" s="106"/>
      <c r="N22" s="106"/>
      <c r="O22" s="106"/>
      <c r="P22" s="106"/>
      <c r="Q22" s="106"/>
      <c r="R22" s="106"/>
      <c r="S22" s="284"/>
      <c r="T22" s="284"/>
      <c r="U22" s="283">
        <f t="shared" si="2"/>
        <v>0</v>
      </c>
      <c r="V22" s="59">
        <f t="shared" si="0"/>
        <v>0</v>
      </c>
    </row>
    <row r="23" spans="1:23">
      <c r="A23" s="106" t="s">
        <v>395</v>
      </c>
      <c r="B23" s="106" t="s">
        <v>352</v>
      </c>
      <c r="C23" s="106"/>
      <c r="D23" s="106"/>
      <c r="E23" s="106"/>
      <c r="F23" s="69">
        <v>97.03</v>
      </c>
      <c r="G23" s="69"/>
      <c r="H23" s="282"/>
      <c r="I23" s="36"/>
      <c r="J23" s="106"/>
      <c r="K23" s="283"/>
      <c r="L23" s="106"/>
      <c r="M23" s="106"/>
      <c r="N23" s="106">
        <v>77.930000000000007</v>
      </c>
      <c r="O23" s="106">
        <v>19.100000000000001</v>
      </c>
      <c r="P23" s="106"/>
      <c r="Q23" s="106"/>
      <c r="R23" s="106"/>
      <c r="S23" s="283"/>
      <c r="T23" s="284"/>
      <c r="U23" s="283">
        <f t="shared" si="2"/>
        <v>0</v>
      </c>
      <c r="V23" s="59">
        <f t="shared" si="0"/>
        <v>0</v>
      </c>
    </row>
    <row r="24" spans="1:23">
      <c r="A24" s="106"/>
      <c r="B24" s="106" t="s">
        <v>352</v>
      </c>
      <c r="C24" s="106"/>
      <c r="D24" s="106"/>
      <c r="E24" s="106"/>
      <c r="F24" s="69">
        <v>74.89</v>
      </c>
      <c r="G24" s="69"/>
      <c r="H24" s="282"/>
      <c r="I24" s="36"/>
      <c r="J24" s="106"/>
      <c r="K24" s="283"/>
      <c r="L24" s="106">
        <v>12.04</v>
      </c>
      <c r="M24" s="106"/>
      <c r="N24" s="106">
        <v>43.75</v>
      </c>
      <c r="O24" s="106">
        <v>19.100000000000001</v>
      </c>
      <c r="P24" s="106"/>
      <c r="Q24" s="106"/>
      <c r="R24" s="106"/>
      <c r="S24" s="284"/>
      <c r="T24" s="284"/>
      <c r="U24" s="283">
        <f t="shared" si="2"/>
        <v>0</v>
      </c>
      <c r="V24" s="59">
        <f t="shared" si="0"/>
        <v>0</v>
      </c>
    </row>
    <row r="25" spans="1:23">
      <c r="A25" s="106" t="s">
        <v>407</v>
      </c>
      <c r="B25" s="106" t="s">
        <v>406</v>
      </c>
      <c r="C25" s="106"/>
      <c r="D25" s="106"/>
      <c r="E25" s="106"/>
      <c r="F25" s="69">
        <v>112.72</v>
      </c>
      <c r="G25" s="69"/>
      <c r="H25" s="282"/>
      <c r="I25" s="36"/>
      <c r="J25" s="106"/>
      <c r="K25" s="283"/>
      <c r="L25" s="106"/>
      <c r="M25" s="106"/>
      <c r="N25" s="106">
        <v>98.05</v>
      </c>
      <c r="O25" s="106">
        <v>11.17</v>
      </c>
      <c r="P25" s="106"/>
      <c r="Q25" s="106"/>
      <c r="R25" s="106"/>
      <c r="S25" s="284"/>
      <c r="T25" s="284">
        <v>3.5</v>
      </c>
      <c r="U25" s="283">
        <f t="shared" si="2"/>
        <v>0</v>
      </c>
      <c r="V25" s="59">
        <f t="shared" si="0"/>
        <v>0</v>
      </c>
    </row>
    <row r="26" spans="1:23">
      <c r="A26" s="106" t="s">
        <v>409</v>
      </c>
      <c r="B26" s="106" t="s">
        <v>387</v>
      </c>
      <c r="C26" s="106"/>
      <c r="D26" s="106"/>
      <c r="E26" s="106"/>
      <c r="F26" s="69">
        <v>17.8</v>
      </c>
      <c r="G26" s="69"/>
      <c r="H26" s="282"/>
      <c r="I26" s="36"/>
      <c r="J26" s="106"/>
      <c r="K26" s="283"/>
      <c r="L26" s="106"/>
      <c r="M26" s="106"/>
      <c r="N26" s="106"/>
      <c r="O26" s="106"/>
      <c r="P26" s="106">
        <v>17.8</v>
      </c>
      <c r="Q26" s="106" t="s">
        <v>408</v>
      </c>
      <c r="R26" s="106"/>
      <c r="S26" s="284"/>
      <c r="T26" s="284"/>
      <c r="U26" s="283">
        <f t="shared" si="2"/>
        <v>0</v>
      </c>
      <c r="V26" s="59">
        <f t="shared" si="0"/>
        <v>0</v>
      </c>
    </row>
    <row r="27" spans="1:23">
      <c r="A27" s="106"/>
      <c r="B27" s="106" t="s">
        <v>209</v>
      </c>
      <c r="C27" s="106"/>
      <c r="D27" s="106"/>
      <c r="E27" s="106"/>
      <c r="F27" s="69">
        <v>40.25</v>
      </c>
      <c r="G27" s="69">
        <v>492.35</v>
      </c>
      <c r="H27" s="282"/>
      <c r="I27" s="36"/>
      <c r="J27" s="106"/>
      <c r="K27" s="283">
        <v>40.25</v>
      </c>
      <c r="L27" s="106"/>
      <c r="M27" s="106"/>
      <c r="N27" s="106"/>
      <c r="O27" s="106"/>
      <c r="P27" s="283"/>
      <c r="Q27" s="106"/>
      <c r="R27" s="106"/>
      <c r="S27" s="283"/>
      <c r="T27" s="283"/>
      <c r="U27" s="283">
        <f t="shared" si="2"/>
        <v>0</v>
      </c>
      <c r="V27" s="59">
        <f t="shared" si="0"/>
        <v>0</v>
      </c>
    </row>
    <row r="28" spans="1:23">
      <c r="A28" s="106" t="s">
        <v>415</v>
      </c>
      <c r="B28" s="106" t="s">
        <v>356</v>
      </c>
      <c r="C28" s="106"/>
      <c r="D28" s="106"/>
      <c r="E28" s="106"/>
      <c r="F28" s="57">
        <v>69.3</v>
      </c>
      <c r="G28" s="282"/>
      <c r="H28" s="282"/>
      <c r="I28" s="36"/>
      <c r="J28" s="106"/>
      <c r="K28" s="283"/>
      <c r="L28" s="106"/>
      <c r="M28" s="106"/>
      <c r="N28" s="106">
        <v>59.15</v>
      </c>
      <c r="O28" s="106">
        <v>10.15</v>
      </c>
      <c r="P28" s="106"/>
      <c r="Q28" s="106"/>
      <c r="R28" s="106"/>
      <c r="S28" s="283"/>
      <c r="T28" s="283"/>
      <c r="U28" s="283">
        <f t="shared" si="2"/>
        <v>0</v>
      </c>
      <c r="V28" s="59">
        <f t="shared" si="0"/>
        <v>0</v>
      </c>
      <c r="W28" s="63"/>
    </row>
    <row r="29" spans="1:23">
      <c r="A29" s="106" t="s">
        <v>415</v>
      </c>
      <c r="B29" s="106" t="s">
        <v>416</v>
      </c>
      <c r="C29" s="106"/>
      <c r="D29" s="106"/>
      <c r="E29" s="106"/>
      <c r="F29" s="54">
        <v>24.09</v>
      </c>
      <c r="G29" s="282"/>
      <c r="H29" s="282"/>
      <c r="I29" s="36"/>
      <c r="J29" s="106"/>
      <c r="K29" s="283"/>
      <c r="L29" s="106">
        <v>12.72</v>
      </c>
      <c r="M29" s="106"/>
      <c r="N29" s="106"/>
      <c r="O29" s="106"/>
      <c r="P29" s="106">
        <v>11.37</v>
      </c>
      <c r="Q29" s="106" t="s">
        <v>417</v>
      </c>
      <c r="R29" s="106"/>
      <c r="S29" s="283"/>
      <c r="T29" s="283"/>
      <c r="U29" s="283">
        <f t="shared" si="2"/>
        <v>0</v>
      </c>
      <c r="V29" s="59">
        <f t="shared" si="0"/>
        <v>0</v>
      </c>
    </row>
    <row r="30" spans="1:23">
      <c r="A30" s="106" t="s">
        <v>419</v>
      </c>
      <c r="B30" s="106" t="s">
        <v>420</v>
      </c>
      <c r="C30" s="106">
        <v>124.66</v>
      </c>
      <c r="D30" s="106"/>
      <c r="E30" s="106"/>
      <c r="F30" s="57"/>
      <c r="G30" s="282"/>
      <c r="H30" s="282"/>
      <c r="I30" s="36"/>
      <c r="J30" s="106"/>
      <c r="K30" s="283">
        <v>124.66</v>
      </c>
      <c r="L30" s="106"/>
      <c r="M30" s="106"/>
      <c r="N30" s="106"/>
      <c r="O30" s="106"/>
      <c r="P30" s="106"/>
      <c r="Q30" s="106"/>
      <c r="R30" s="106"/>
      <c r="S30" s="283"/>
      <c r="T30" s="283"/>
      <c r="U30" s="283">
        <f t="shared" si="2"/>
        <v>124.66</v>
      </c>
      <c r="V30" s="59">
        <f t="shared" si="0"/>
        <v>124.66</v>
      </c>
    </row>
    <row r="31" spans="1:23">
      <c r="A31" s="77"/>
      <c r="B31" s="77"/>
      <c r="C31" s="106"/>
      <c r="D31" s="106"/>
      <c r="E31" s="106"/>
      <c r="F31" s="69"/>
      <c r="G31" s="282"/>
      <c r="H31" s="282"/>
      <c r="I31" s="36"/>
      <c r="J31" s="106"/>
      <c r="K31" s="283"/>
      <c r="L31" s="106"/>
      <c r="M31" s="106"/>
      <c r="N31" s="106"/>
      <c r="O31" s="106"/>
      <c r="P31" s="106"/>
      <c r="Q31" s="106"/>
      <c r="R31" s="106"/>
      <c r="S31" s="283"/>
      <c r="T31" s="283"/>
      <c r="U31" s="283">
        <f t="shared" si="2"/>
        <v>0</v>
      </c>
      <c r="V31" s="59"/>
    </row>
    <row r="32" spans="1:23">
      <c r="A32" s="285"/>
      <c r="B32" s="106"/>
      <c r="C32" s="106"/>
      <c r="D32" s="106"/>
      <c r="E32" s="106"/>
      <c r="F32" s="57"/>
      <c r="G32" s="282"/>
      <c r="H32" s="282"/>
      <c r="I32" s="36"/>
      <c r="J32" s="106"/>
      <c r="K32" s="283"/>
      <c r="L32" s="106"/>
      <c r="M32" s="106"/>
      <c r="N32" s="106"/>
      <c r="O32" s="106"/>
      <c r="P32" s="283"/>
      <c r="Q32" s="106"/>
      <c r="R32" s="106"/>
      <c r="S32" s="283"/>
      <c r="T32" s="283"/>
      <c r="U32" s="283">
        <f t="shared" si="2"/>
        <v>0</v>
      </c>
      <c r="V32" s="59">
        <f t="shared" si="0"/>
        <v>0</v>
      </c>
    </row>
    <row r="33" spans="1:23">
      <c r="A33" s="286"/>
      <c r="B33" s="286"/>
      <c r="C33" s="286"/>
      <c r="D33" s="286"/>
      <c r="E33" s="286"/>
      <c r="F33" s="287"/>
      <c r="G33" s="288"/>
      <c r="H33" s="288"/>
      <c r="I33" s="289"/>
      <c r="J33" s="286">
        <f>SUM(J21:J32)</f>
        <v>244.93</v>
      </c>
      <c r="K33" s="290">
        <f>SUM(K21:K32)</f>
        <v>164.91</v>
      </c>
      <c r="L33" s="286">
        <f>SUM(L21:L32)</f>
        <v>24.759999999999998</v>
      </c>
      <c r="M33" s="286"/>
      <c r="N33" s="290">
        <f>SUM(N21:N32)</f>
        <v>278.88</v>
      </c>
      <c r="O33" s="286">
        <f>SUM(O21:O32)</f>
        <v>59.52</v>
      </c>
      <c r="P33" s="286">
        <f>SUM(P21:P32)</f>
        <v>29.17</v>
      </c>
      <c r="Q33" s="286"/>
      <c r="R33" s="286"/>
      <c r="S33" s="290"/>
      <c r="T33" s="290">
        <f>SUM(T21:T32)</f>
        <v>3.5</v>
      </c>
      <c r="U33" s="290">
        <f>SUM(J33:T33)-F33</f>
        <v>805.67</v>
      </c>
      <c r="V33" s="59">
        <f t="shared" si="0"/>
        <v>805.67</v>
      </c>
      <c r="W33" s="48">
        <f>SUM(I33:U33)</f>
        <v>1611.34</v>
      </c>
    </row>
    <row r="34" spans="1:23">
      <c r="A34" s="48" t="s">
        <v>425</v>
      </c>
      <c r="B34" s="48" t="s">
        <v>426</v>
      </c>
      <c r="C34" s="48">
        <v>-124.66</v>
      </c>
      <c r="F34" s="57"/>
      <c r="G34" s="66"/>
      <c r="S34" s="53"/>
      <c r="T34" s="53"/>
      <c r="U34" s="53"/>
      <c r="V34" s="59">
        <f t="shared" si="0"/>
        <v>0</v>
      </c>
    </row>
    <row r="35" spans="1:23">
      <c r="A35" s="48" t="s">
        <v>425</v>
      </c>
      <c r="B35" s="48" t="s">
        <v>427</v>
      </c>
      <c r="F35" s="57">
        <v>-69.3</v>
      </c>
      <c r="G35" s="66"/>
      <c r="T35" s="53"/>
      <c r="U35" s="53">
        <v>0</v>
      </c>
      <c r="V35" s="59"/>
    </row>
    <row r="36" spans="1:23">
      <c r="A36" s="48" t="s">
        <v>429</v>
      </c>
      <c r="B36" s="48" t="s">
        <v>387</v>
      </c>
      <c r="F36" s="54">
        <v>17.8</v>
      </c>
      <c r="G36" s="66"/>
      <c r="P36" s="48">
        <v>17.8</v>
      </c>
      <c r="Q36" s="48" t="s">
        <v>408</v>
      </c>
      <c r="S36" s="53"/>
      <c r="T36" s="53"/>
      <c r="U36" s="283">
        <f t="shared" ref="U36:U65" si="3">SUM(K36:T36)-F36</f>
        <v>0</v>
      </c>
      <c r="V36" s="59"/>
    </row>
    <row r="37" spans="1:23">
      <c r="A37" s="48" t="s">
        <v>425</v>
      </c>
      <c r="B37" s="48" t="s">
        <v>430</v>
      </c>
      <c r="F37" s="69">
        <v>-492.35</v>
      </c>
      <c r="G37" s="66"/>
      <c r="T37" s="53"/>
      <c r="U37" s="283">
        <f t="shared" si="3"/>
        <v>492.35</v>
      </c>
      <c r="V37" s="59"/>
    </row>
    <row r="38" spans="1:23">
      <c r="A38" s="11" t="s">
        <v>432</v>
      </c>
      <c r="B38" s="11" t="s">
        <v>433</v>
      </c>
      <c r="C38" s="11"/>
      <c r="D38" s="11">
        <v>254.75</v>
      </c>
      <c r="E38" s="11"/>
      <c r="F38" s="292"/>
      <c r="G38" s="293"/>
      <c r="H38" s="294"/>
      <c r="I38" s="18"/>
      <c r="J38" s="11">
        <v>254.75</v>
      </c>
      <c r="K38" s="17"/>
      <c r="L38" s="11"/>
      <c r="M38" s="11"/>
      <c r="N38" s="11"/>
      <c r="O38" s="11"/>
      <c r="P38" s="11"/>
      <c r="Q38" s="11"/>
      <c r="R38" s="11"/>
      <c r="S38" s="263"/>
      <c r="T38" s="17"/>
      <c r="U38" s="283">
        <f t="shared" si="3"/>
        <v>0</v>
      </c>
      <c r="V38" s="59"/>
    </row>
    <row r="39" spans="1:23">
      <c r="A39" s="60" t="s">
        <v>434</v>
      </c>
      <c r="B39" s="48" t="s">
        <v>435</v>
      </c>
      <c r="D39" s="48">
        <v>-626.53</v>
      </c>
      <c r="F39" s="61"/>
      <c r="G39" s="61"/>
      <c r="P39" s="53"/>
      <c r="S39" s="53"/>
      <c r="T39" s="53"/>
      <c r="U39" s="283">
        <f t="shared" si="3"/>
        <v>0</v>
      </c>
      <c r="V39" s="59"/>
    </row>
    <row r="40" spans="1:23">
      <c r="A40" s="48" t="s">
        <v>436</v>
      </c>
      <c r="B40" s="48" t="s">
        <v>209</v>
      </c>
      <c r="F40" s="54">
        <v>40.25</v>
      </c>
      <c r="K40" s="53">
        <v>40.25</v>
      </c>
      <c r="S40" s="53"/>
      <c r="T40" s="53"/>
      <c r="U40" s="283">
        <f t="shared" si="3"/>
        <v>0</v>
      </c>
      <c r="V40" s="59"/>
    </row>
    <row r="41" spans="1:23">
      <c r="A41" s="48" t="s">
        <v>443</v>
      </c>
      <c r="B41" s="48" t="s">
        <v>445</v>
      </c>
      <c r="F41" s="61">
        <v>37.479999999999997</v>
      </c>
      <c r="G41" s="68"/>
      <c r="N41" s="48">
        <v>34.18</v>
      </c>
      <c r="P41" s="48">
        <v>3.3</v>
      </c>
      <c r="Q41" s="48" t="s">
        <v>378</v>
      </c>
      <c r="S41" s="53"/>
      <c r="T41" s="53"/>
      <c r="U41" s="283">
        <f t="shared" si="3"/>
        <v>0</v>
      </c>
      <c r="V41" s="59"/>
    </row>
    <row r="42" spans="1:23">
      <c r="A42" s="48" t="s">
        <v>443</v>
      </c>
      <c r="B42" s="48" t="s">
        <v>353</v>
      </c>
      <c r="F42" s="61">
        <v>45.59</v>
      </c>
      <c r="G42" s="61"/>
      <c r="N42" s="48">
        <v>36.409999999999997</v>
      </c>
      <c r="S42" s="53">
        <v>9.18</v>
      </c>
      <c r="T42" s="53"/>
      <c r="U42" s="283">
        <f t="shared" si="3"/>
        <v>0</v>
      </c>
      <c r="V42" s="59"/>
    </row>
    <row r="43" spans="1:23">
      <c r="A43" s="48" t="s">
        <v>447</v>
      </c>
      <c r="B43" s="48" t="s">
        <v>448</v>
      </c>
      <c r="F43" s="54">
        <v>22.33</v>
      </c>
      <c r="G43" s="61"/>
      <c r="N43" s="48">
        <v>12.33</v>
      </c>
      <c r="P43" s="53">
        <v>10</v>
      </c>
      <c r="Q43" s="48" t="s">
        <v>107</v>
      </c>
      <c r="S43" s="53"/>
      <c r="T43" s="53"/>
      <c r="U43" s="283">
        <f t="shared" si="3"/>
        <v>0</v>
      </c>
      <c r="V43" s="59"/>
    </row>
    <row r="44" spans="1:23">
      <c r="A44" s="48" t="s">
        <v>453</v>
      </c>
      <c r="B44" s="48" t="s">
        <v>452</v>
      </c>
      <c r="F44" s="54">
        <v>-104.47</v>
      </c>
      <c r="G44" s="69"/>
      <c r="S44" s="53"/>
      <c r="T44" s="53"/>
      <c r="U44" s="283">
        <f t="shared" si="3"/>
        <v>104.47</v>
      </c>
      <c r="V44" s="59"/>
    </row>
    <row r="45" spans="1:23">
      <c r="A45" s="48" t="s">
        <v>453</v>
      </c>
      <c r="B45" s="48" t="s">
        <v>387</v>
      </c>
      <c r="F45" s="65">
        <v>18.100000000000001</v>
      </c>
      <c r="M45" s="48">
        <v>18.100000000000001</v>
      </c>
      <c r="S45" s="53"/>
      <c r="T45" s="53"/>
      <c r="U45" s="283">
        <f t="shared" si="3"/>
        <v>0</v>
      </c>
      <c r="V45" s="59"/>
    </row>
    <row r="46" spans="1:23">
      <c r="A46" s="48" t="s">
        <v>453</v>
      </c>
      <c r="B46" s="48" t="s">
        <v>387</v>
      </c>
      <c r="D46" s="53"/>
      <c r="F46" s="65">
        <v>16.09</v>
      </c>
      <c r="G46" s="61"/>
      <c r="R46" s="48">
        <v>16.09</v>
      </c>
      <c r="S46" s="53"/>
      <c r="T46" s="53"/>
      <c r="U46" s="283">
        <f t="shared" si="3"/>
        <v>0</v>
      </c>
      <c r="V46" s="59"/>
    </row>
    <row r="47" spans="1:23">
      <c r="A47" s="48" t="s">
        <v>458</v>
      </c>
      <c r="B47" s="48" t="s">
        <v>384</v>
      </c>
      <c r="C47" s="70"/>
      <c r="D47" s="71"/>
      <c r="E47" s="70"/>
      <c r="F47" s="65">
        <v>22.01</v>
      </c>
      <c r="G47" s="61"/>
      <c r="H47" s="57"/>
      <c r="I47" s="29"/>
      <c r="J47" s="72"/>
      <c r="K47" s="73"/>
      <c r="L47" s="72"/>
      <c r="M47" s="72"/>
      <c r="N47" s="72">
        <v>22.01</v>
      </c>
      <c r="O47" s="72"/>
      <c r="P47" s="72"/>
      <c r="Q47" s="72"/>
      <c r="R47" s="72"/>
      <c r="S47" s="72"/>
      <c r="T47" s="73"/>
      <c r="U47" s="283">
        <f t="shared" si="3"/>
        <v>0</v>
      </c>
      <c r="V47" s="59"/>
      <c r="W47" s="70"/>
    </row>
    <row r="48" spans="1:23">
      <c r="A48" s="48" t="s">
        <v>459</v>
      </c>
      <c r="B48" s="48" t="s">
        <v>379</v>
      </c>
      <c r="C48" s="48">
        <v>130.41</v>
      </c>
      <c r="D48" s="53"/>
      <c r="F48" s="65"/>
      <c r="G48" s="57"/>
      <c r="K48" s="53">
        <v>130.41</v>
      </c>
      <c r="S48" s="53"/>
      <c r="T48" s="53"/>
      <c r="U48" s="283">
        <f t="shared" si="3"/>
        <v>130.41</v>
      </c>
      <c r="V48" s="59"/>
    </row>
    <row r="49" spans="1:24">
      <c r="A49" s="48" t="s">
        <v>453</v>
      </c>
      <c r="B49" s="48" t="s">
        <v>460</v>
      </c>
      <c r="C49" s="48">
        <v>-130.41</v>
      </c>
      <c r="D49" s="53"/>
      <c r="F49" s="65"/>
      <c r="G49" s="57"/>
      <c r="S49" s="53"/>
      <c r="U49" s="283">
        <f t="shared" si="3"/>
        <v>0</v>
      </c>
      <c r="V49" s="59"/>
    </row>
    <row r="50" spans="1:24">
      <c r="A50" s="48" t="s">
        <v>456</v>
      </c>
      <c r="B50" s="48" t="s">
        <v>463</v>
      </c>
      <c r="D50" s="53"/>
      <c r="F50" s="65"/>
      <c r="G50" s="69"/>
      <c r="H50" s="55">
        <v>212.33</v>
      </c>
      <c r="P50" s="48">
        <v>212.33</v>
      </c>
      <c r="Q50" s="48" t="s">
        <v>276</v>
      </c>
      <c r="U50" s="283">
        <f t="shared" si="3"/>
        <v>212.33</v>
      </c>
      <c r="V50" s="59"/>
    </row>
    <row r="51" spans="1:24">
      <c r="A51" s="48" t="s">
        <v>456</v>
      </c>
      <c r="B51" s="48" t="s">
        <v>356</v>
      </c>
      <c r="D51" s="53"/>
      <c r="F51" s="65">
        <v>44.3</v>
      </c>
      <c r="G51" s="61"/>
      <c r="N51" s="48">
        <v>44.3</v>
      </c>
      <c r="U51" s="283">
        <f t="shared" si="3"/>
        <v>0</v>
      </c>
      <c r="V51" s="59"/>
    </row>
    <row r="52" spans="1:24">
      <c r="D52" s="53"/>
      <c r="F52" s="67"/>
      <c r="G52" s="61"/>
      <c r="L52" s="74"/>
      <c r="M52" s="72"/>
      <c r="N52" s="72"/>
      <c r="T52" s="53"/>
      <c r="U52" s="283">
        <f t="shared" si="3"/>
        <v>0</v>
      </c>
      <c r="V52" s="59">
        <f>SUM(F52-U52)</f>
        <v>0</v>
      </c>
    </row>
    <row r="53" spans="1:24">
      <c r="A53" s="2"/>
      <c r="B53" s="2"/>
      <c r="C53" s="2"/>
      <c r="D53" s="3"/>
      <c r="E53" s="2"/>
      <c r="F53" s="205"/>
      <c r="G53" s="206"/>
      <c r="H53" s="207"/>
      <c r="I53" s="208"/>
      <c r="J53" s="2">
        <f>SUM(J34:J52)</f>
        <v>254.75</v>
      </c>
      <c r="K53" s="3">
        <f>SUM(K40:K52)</f>
        <v>170.66</v>
      </c>
      <c r="L53" s="22">
        <f>SUM(L40:L52)</f>
        <v>0</v>
      </c>
      <c r="M53" s="176">
        <f>SUM(M34:M52)</f>
        <v>18.100000000000001</v>
      </c>
      <c r="N53" s="176">
        <f>SUM(N40:N52)</f>
        <v>149.23000000000002</v>
      </c>
      <c r="O53" s="2">
        <f>SUM(O34:O52)</f>
        <v>0</v>
      </c>
      <c r="P53" s="2">
        <f>SUM(P36:P52)</f>
        <v>243.43</v>
      </c>
      <c r="Q53" s="2"/>
      <c r="R53" s="2">
        <f>SUM(R42:R52)</f>
        <v>16.09</v>
      </c>
      <c r="S53" s="3">
        <f>SUM(S42:S52)</f>
        <v>9.18</v>
      </c>
      <c r="T53" s="3">
        <f>SUM(T39:T52)</f>
        <v>0</v>
      </c>
      <c r="U53" s="283">
        <f>SUM(J53:T53)</f>
        <v>861.44</v>
      </c>
      <c r="V53" s="59">
        <f t="shared" ref="V53:V70" si="4">SUM(F53-U53)</f>
        <v>-861.44</v>
      </c>
    </row>
    <row r="54" spans="1:24">
      <c r="A54" s="48" t="s">
        <v>470</v>
      </c>
      <c r="B54" s="48" t="s">
        <v>209</v>
      </c>
      <c r="D54" s="53"/>
      <c r="F54" s="65">
        <v>40.25</v>
      </c>
      <c r="G54" s="69"/>
      <c r="I54" s="75"/>
      <c r="K54" s="53">
        <v>40.25</v>
      </c>
      <c r="M54" s="73"/>
      <c r="N54" s="72"/>
      <c r="P54" s="53"/>
      <c r="T54" s="53"/>
      <c r="U54" s="283">
        <f t="shared" si="3"/>
        <v>0</v>
      </c>
      <c r="V54" s="59">
        <f t="shared" si="4"/>
        <v>40.25</v>
      </c>
    </row>
    <row r="55" spans="1:24">
      <c r="A55" s="48" t="s">
        <v>471</v>
      </c>
      <c r="B55" s="48" t="s">
        <v>352</v>
      </c>
      <c r="F55" s="65">
        <v>49.76</v>
      </c>
      <c r="G55" s="67"/>
      <c r="M55" s="73"/>
      <c r="N55" s="72">
        <v>49.76</v>
      </c>
      <c r="P55" s="53"/>
      <c r="T55" s="53"/>
      <c r="U55" s="283">
        <f t="shared" si="3"/>
        <v>0</v>
      </c>
      <c r="V55" s="59">
        <f t="shared" si="4"/>
        <v>49.76</v>
      </c>
      <c r="W55" s="60"/>
    </row>
    <row r="56" spans="1:24">
      <c r="A56" s="48" t="s">
        <v>471</v>
      </c>
      <c r="B56" s="48" t="s">
        <v>353</v>
      </c>
      <c r="F56" s="65">
        <v>28.17</v>
      </c>
      <c r="G56" s="61">
        <v>301.75</v>
      </c>
      <c r="M56" s="73"/>
      <c r="N56" s="72">
        <v>24.87</v>
      </c>
      <c r="P56" s="53">
        <v>3.3</v>
      </c>
      <c r="U56" s="283">
        <f t="shared" si="3"/>
        <v>0</v>
      </c>
      <c r="V56" s="59">
        <f t="shared" si="4"/>
        <v>28.17</v>
      </c>
    </row>
    <row r="57" spans="1:24">
      <c r="A57" s="48">
        <v>4</v>
      </c>
      <c r="B57" s="48" t="s">
        <v>352</v>
      </c>
      <c r="F57" s="76">
        <v>28.65</v>
      </c>
      <c r="G57" s="69"/>
      <c r="I57" s="75"/>
      <c r="M57" s="53"/>
      <c r="O57" s="77">
        <v>28.65</v>
      </c>
      <c r="P57" s="53"/>
      <c r="U57" s="283">
        <f t="shared" si="3"/>
        <v>0</v>
      </c>
      <c r="V57" s="59">
        <f t="shared" si="4"/>
        <v>28.65</v>
      </c>
    </row>
    <row r="58" spans="1:24">
      <c r="A58" s="48" t="s">
        <v>481</v>
      </c>
      <c r="B58" s="48" t="s">
        <v>352</v>
      </c>
      <c r="F58" s="65">
        <v>36.22</v>
      </c>
      <c r="G58" s="61"/>
      <c r="M58" s="53"/>
      <c r="N58" s="48">
        <v>36.22</v>
      </c>
      <c r="P58" s="53"/>
      <c r="U58" s="283">
        <f t="shared" si="3"/>
        <v>0</v>
      </c>
      <c r="V58" s="59">
        <f t="shared" si="4"/>
        <v>36.22</v>
      </c>
      <c r="X58" s="60"/>
    </row>
    <row r="59" spans="1:24">
      <c r="A59" s="48" t="s">
        <v>473</v>
      </c>
      <c r="B59" s="48" t="s">
        <v>513</v>
      </c>
      <c r="D59" s="48">
        <v>217.83</v>
      </c>
      <c r="F59" s="65"/>
      <c r="J59" s="48">
        <v>217.83</v>
      </c>
      <c r="M59" s="53"/>
      <c r="P59" s="53"/>
      <c r="U59" s="283">
        <f t="shared" si="3"/>
        <v>0</v>
      </c>
      <c r="V59" s="59">
        <f t="shared" si="4"/>
        <v>0</v>
      </c>
    </row>
    <row r="60" spans="1:24">
      <c r="A60" s="48" t="s">
        <v>488</v>
      </c>
      <c r="B60" s="48" t="s">
        <v>489</v>
      </c>
      <c r="F60" s="65"/>
      <c r="G60" s="55" t="s">
        <v>463</v>
      </c>
      <c r="H60" s="65">
        <v>-212.33</v>
      </c>
      <c r="M60" s="53"/>
      <c r="P60" s="53"/>
      <c r="U60" s="283">
        <f t="shared" si="3"/>
        <v>0</v>
      </c>
      <c r="V60" s="59">
        <f t="shared" si="4"/>
        <v>0</v>
      </c>
    </row>
    <row r="61" spans="1:24">
      <c r="A61" s="48" t="s">
        <v>491</v>
      </c>
      <c r="B61" s="48" t="s">
        <v>492</v>
      </c>
      <c r="C61" s="72"/>
      <c r="D61" s="78"/>
      <c r="E61" s="78"/>
      <c r="F61" s="65">
        <v>15.52</v>
      </c>
      <c r="G61" s="61">
        <v>382.14</v>
      </c>
      <c r="H61" s="79"/>
      <c r="I61" s="80"/>
      <c r="M61" s="53"/>
      <c r="N61" s="48">
        <v>15.52</v>
      </c>
      <c r="P61" s="53"/>
      <c r="T61" s="53"/>
      <c r="U61" s="283">
        <f t="shared" si="3"/>
        <v>0</v>
      </c>
      <c r="V61" s="59">
        <f t="shared" si="4"/>
        <v>15.52</v>
      </c>
    </row>
    <row r="62" spans="1:24">
      <c r="A62" s="48" t="s">
        <v>502</v>
      </c>
      <c r="B62" s="48" t="s">
        <v>390</v>
      </c>
      <c r="F62" s="69">
        <v>24.29</v>
      </c>
      <c r="G62" s="66"/>
      <c r="M62" s="53"/>
      <c r="N62" s="53">
        <v>24.29</v>
      </c>
      <c r="P62" s="53"/>
      <c r="U62" s="283">
        <f t="shared" si="3"/>
        <v>0</v>
      </c>
      <c r="V62" s="59">
        <f t="shared" si="4"/>
        <v>24.29</v>
      </c>
    </row>
    <row r="63" spans="1:24">
      <c r="A63" s="48" t="s">
        <v>502</v>
      </c>
      <c r="B63" s="48" t="s">
        <v>356</v>
      </c>
      <c r="F63" s="69">
        <v>61.81</v>
      </c>
      <c r="G63" s="61"/>
      <c r="M63" s="53"/>
      <c r="N63" s="53">
        <v>51.7</v>
      </c>
      <c r="O63" s="48">
        <v>10.11</v>
      </c>
      <c r="P63" s="53"/>
      <c r="U63" s="283">
        <f t="shared" si="3"/>
        <v>0</v>
      </c>
      <c r="V63" s="59">
        <f t="shared" si="4"/>
        <v>61.81</v>
      </c>
    </row>
    <row r="64" spans="1:24">
      <c r="A64" s="48" t="s">
        <v>503</v>
      </c>
      <c r="B64" s="48" t="s">
        <v>504</v>
      </c>
      <c r="F64" s="69">
        <v>25.36</v>
      </c>
      <c r="G64" s="61"/>
      <c r="M64" s="53">
        <v>14</v>
      </c>
      <c r="N64" s="53">
        <v>4.3600000000000003</v>
      </c>
      <c r="P64" s="53"/>
      <c r="T64" s="48">
        <v>7</v>
      </c>
      <c r="U64" s="283">
        <f t="shared" si="3"/>
        <v>0</v>
      </c>
      <c r="V64" s="59">
        <f t="shared" si="4"/>
        <v>25.36</v>
      </c>
    </row>
    <row r="65" spans="1:23">
      <c r="A65" s="48" t="s">
        <v>503</v>
      </c>
      <c r="B65" s="48" t="s">
        <v>444</v>
      </c>
      <c r="F65" s="69">
        <v>20.94</v>
      </c>
      <c r="G65" s="61"/>
      <c r="L65" s="48">
        <v>12.45</v>
      </c>
      <c r="M65" s="53"/>
      <c r="N65" s="53"/>
      <c r="P65" s="53"/>
      <c r="S65" s="48">
        <v>8.49</v>
      </c>
      <c r="T65" s="53"/>
      <c r="U65" s="283">
        <f t="shared" si="3"/>
        <v>0</v>
      </c>
      <c r="V65" s="59">
        <f t="shared" si="4"/>
        <v>20.94</v>
      </c>
    </row>
    <row r="66" spans="1:23">
      <c r="A66" s="48" t="s">
        <v>503</v>
      </c>
      <c r="B66" s="48" t="s">
        <v>506</v>
      </c>
      <c r="F66" s="69">
        <v>16.29</v>
      </c>
      <c r="G66" s="81"/>
      <c r="M66" s="53"/>
      <c r="N66" s="53">
        <v>16.29</v>
      </c>
      <c r="P66" s="53"/>
      <c r="U66" s="53">
        <f t="shared" ref="U66:U104" si="5">SUM(K66:T66)</f>
        <v>16.29</v>
      </c>
      <c r="V66" s="59">
        <f t="shared" si="4"/>
        <v>0</v>
      </c>
    </row>
    <row r="67" spans="1:23">
      <c r="A67" s="82" t="s">
        <v>501</v>
      </c>
      <c r="B67" s="48" t="s">
        <v>352</v>
      </c>
      <c r="F67" s="69">
        <v>10.6</v>
      </c>
      <c r="G67" s="61"/>
      <c r="H67" s="61"/>
      <c r="M67" s="53"/>
      <c r="N67" s="53">
        <v>1.0900000000000001</v>
      </c>
      <c r="O67" s="48">
        <v>9.51</v>
      </c>
      <c r="P67" s="53"/>
      <c r="Q67" s="53"/>
      <c r="U67" s="53">
        <f t="shared" si="5"/>
        <v>10.6</v>
      </c>
      <c r="V67" s="59">
        <f t="shared" si="4"/>
        <v>0</v>
      </c>
    </row>
    <row r="68" spans="1:23">
      <c r="A68" s="48" t="s">
        <v>507</v>
      </c>
      <c r="B68" s="72" t="s">
        <v>379</v>
      </c>
      <c r="C68" s="72">
        <v>130.41</v>
      </c>
      <c r="D68" s="72"/>
      <c r="E68" s="72"/>
      <c r="F68" s="69"/>
      <c r="G68" s="57"/>
      <c r="H68" s="57"/>
      <c r="I68" s="29"/>
      <c r="J68" s="72"/>
      <c r="K68" s="73">
        <v>130.41</v>
      </c>
      <c r="L68" s="72"/>
      <c r="M68" s="73"/>
      <c r="N68" s="73"/>
      <c r="O68" s="72"/>
      <c r="P68" s="73"/>
      <c r="Q68" s="72"/>
      <c r="R68" s="72"/>
      <c r="S68" s="72"/>
      <c r="T68" s="72"/>
      <c r="U68" s="53">
        <f t="shared" si="5"/>
        <v>130.41</v>
      </c>
      <c r="V68" s="59">
        <f t="shared" si="4"/>
        <v>-130.41</v>
      </c>
    </row>
    <row r="69" spans="1:23">
      <c r="A69" s="48" t="s">
        <v>507</v>
      </c>
      <c r="B69" s="72" t="s">
        <v>511</v>
      </c>
      <c r="C69" s="72"/>
      <c r="D69" s="72"/>
      <c r="E69" s="72"/>
      <c r="F69" s="65">
        <v>-399.94</v>
      </c>
      <c r="G69" s="57"/>
      <c r="H69" s="57"/>
      <c r="I69" s="29"/>
      <c r="J69" s="72"/>
      <c r="K69" s="73"/>
      <c r="L69" s="72"/>
      <c r="M69" s="73"/>
      <c r="N69" s="73"/>
      <c r="O69" s="72"/>
      <c r="P69" s="73"/>
      <c r="Q69" s="72"/>
      <c r="R69" s="72"/>
      <c r="S69" s="72"/>
      <c r="T69" s="72"/>
      <c r="U69" s="53"/>
      <c r="V69" s="59"/>
    </row>
    <row r="70" spans="1:23">
      <c r="A70" s="48" t="s">
        <v>507</v>
      </c>
      <c r="B70" s="48" t="s">
        <v>510</v>
      </c>
      <c r="C70" s="48">
        <v>-130.41</v>
      </c>
      <c r="F70" s="69"/>
      <c r="G70" s="61"/>
      <c r="M70" s="53"/>
      <c r="N70" s="53"/>
      <c r="P70" s="53"/>
      <c r="U70" s="53">
        <f t="shared" si="5"/>
        <v>0</v>
      </c>
      <c r="V70" s="59">
        <f t="shared" si="4"/>
        <v>0</v>
      </c>
    </row>
    <row r="71" spans="1:23">
      <c r="A71" s="48" t="s">
        <v>473</v>
      </c>
      <c r="B71" s="48" t="s">
        <v>387</v>
      </c>
      <c r="F71" s="65">
        <v>17.8</v>
      </c>
      <c r="G71" s="61"/>
      <c r="M71" s="53"/>
      <c r="N71" s="53"/>
      <c r="P71" s="53">
        <v>17.8</v>
      </c>
      <c r="U71" s="53"/>
      <c r="V71" s="59"/>
    </row>
    <row r="72" spans="1:23">
      <c r="B72" s="219"/>
      <c r="C72" s="219"/>
      <c r="D72" s="219"/>
      <c r="E72" s="219"/>
      <c r="F72" s="222"/>
      <c r="G72" s="220"/>
      <c r="H72" s="220"/>
      <c r="I72" s="215"/>
      <c r="J72" s="219">
        <f>SUM(J54:J70)</f>
        <v>217.83</v>
      </c>
      <c r="K72" s="221">
        <f>SUM(K54:K70)</f>
        <v>170.66</v>
      </c>
      <c r="L72" s="219">
        <f>SUM(L54:L70)</f>
        <v>12.45</v>
      </c>
      <c r="M72" s="221">
        <f>SUM(M55:M71)</f>
        <v>14</v>
      </c>
      <c r="N72" s="221">
        <f>SUM(N54:N70)</f>
        <v>224.10000000000002</v>
      </c>
      <c r="O72" s="219">
        <f>SUM(O54:O71)</f>
        <v>48.269999999999996</v>
      </c>
      <c r="P72" s="221">
        <f>SUM(P54:P71)</f>
        <v>21.1</v>
      </c>
      <c r="Q72" s="219"/>
      <c r="R72" s="219"/>
      <c r="S72" s="219">
        <f>SUM(S54:S71)</f>
        <v>8.49</v>
      </c>
      <c r="T72" s="221">
        <f>SUM(T54:T70)</f>
        <v>7</v>
      </c>
      <c r="U72" s="221">
        <f>SUM(J72:T72)</f>
        <v>723.9</v>
      </c>
      <c r="V72" s="59"/>
      <c r="W72" s="60"/>
    </row>
    <row r="73" spans="1:23">
      <c r="A73" s="48" t="s">
        <v>515</v>
      </c>
      <c r="B73" s="48" t="s">
        <v>209</v>
      </c>
      <c r="C73" s="104"/>
      <c r="D73" s="104"/>
      <c r="E73" s="104"/>
      <c r="F73" s="69">
        <v>46</v>
      </c>
      <c r="G73" s="179"/>
      <c r="H73" s="179"/>
      <c r="I73" s="31"/>
      <c r="J73" s="104"/>
      <c r="K73" s="169">
        <v>46</v>
      </c>
      <c r="L73" s="104"/>
      <c r="M73" s="169"/>
      <c r="N73" s="169"/>
      <c r="O73" s="104"/>
      <c r="P73" s="169"/>
      <c r="Q73" s="104"/>
      <c r="R73" s="104"/>
      <c r="S73" s="104"/>
      <c r="T73" s="104"/>
      <c r="U73" s="169">
        <f t="shared" si="5"/>
        <v>46</v>
      </c>
      <c r="V73" s="59"/>
      <c r="W73" s="60"/>
    </row>
    <row r="74" spans="1:23">
      <c r="A74" s="48" t="s">
        <v>515</v>
      </c>
      <c r="B74" s="48" t="s">
        <v>279</v>
      </c>
      <c r="C74" s="104"/>
      <c r="D74" s="104">
        <v>171.94</v>
      </c>
      <c r="E74" s="104"/>
      <c r="F74" s="179"/>
      <c r="G74" s="179"/>
      <c r="H74" s="179"/>
      <c r="I74" s="31"/>
      <c r="J74" s="104">
        <v>171.94</v>
      </c>
      <c r="K74" s="169"/>
      <c r="L74" s="104"/>
      <c r="M74" s="169"/>
      <c r="N74" s="169"/>
      <c r="O74" s="104"/>
      <c r="P74" s="169"/>
      <c r="Q74" s="104"/>
      <c r="R74" s="104"/>
      <c r="S74" s="104"/>
      <c r="T74" s="104"/>
      <c r="U74" s="169">
        <f t="shared" si="5"/>
        <v>0</v>
      </c>
      <c r="V74" s="59"/>
      <c r="W74" s="60"/>
    </row>
    <row r="75" spans="1:23">
      <c r="A75" s="48" t="s">
        <v>522</v>
      </c>
      <c r="B75" s="48">
        <v>55118948</v>
      </c>
      <c r="C75" s="104"/>
      <c r="D75" s="104">
        <v>-17.989999999999998</v>
      </c>
      <c r="E75" s="104"/>
      <c r="F75" s="179"/>
      <c r="G75" s="179"/>
      <c r="H75" s="179"/>
      <c r="I75" s="31"/>
      <c r="J75" s="104"/>
      <c r="K75" s="169"/>
      <c r="L75" s="104"/>
      <c r="M75" s="169"/>
      <c r="N75" s="169"/>
      <c r="O75" s="104"/>
      <c r="P75" s="169"/>
      <c r="Q75" s="104"/>
      <c r="R75" s="104"/>
      <c r="S75" s="224"/>
      <c r="T75" s="224"/>
      <c r="U75" s="169">
        <f t="shared" si="5"/>
        <v>0</v>
      </c>
      <c r="V75" s="59"/>
    </row>
    <row r="76" spans="1:23">
      <c r="A76" s="48" t="s">
        <v>523</v>
      </c>
      <c r="B76" s="48" t="s">
        <v>524</v>
      </c>
      <c r="C76" s="104"/>
      <c r="D76" s="104"/>
      <c r="E76" s="104"/>
      <c r="F76" s="69">
        <v>100</v>
      </c>
      <c r="G76" s="179"/>
      <c r="H76" s="179"/>
      <c r="I76" s="31"/>
      <c r="J76" s="104"/>
      <c r="K76" s="169"/>
      <c r="L76" s="104"/>
      <c r="M76" s="169"/>
      <c r="N76" s="169"/>
      <c r="O76" s="104"/>
      <c r="P76" s="169"/>
      <c r="Q76" s="104"/>
      <c r="R76" s="104"/>
      <c r="S76" s="169">
        <v>100</v>
      </c>
      <c r="T76" s="104"/>
      <c r="U76" s="169">
        <f t="shared" si="5"/>
        <v>100</v>
      </c>
      <c r="V76" s="59"/>
    </row>
    <row r="77" spans="1:23">
      <c r="A77" s="48" t="s">
        <v>523</v>
      </c>
      <c r="B77" s="48" t="s">
        <v>525</v>
      </c>
      <c r="C77" s="104"/>
      <c r="D77" s="104"/>
      <c r="E77" s="104"/>
      <c r="F77" s="69">
        <v>13.79</v>
      </c>
      <c r="G77" s="179"/>
      <c r="H77" s="179"/>
      <c r="I77" s="31"/>
      <c r="J77" s="104"/>
      <c r="K77" s="169"/>
      <c r="L77" s="104"/>
      <c r="M77" s="169"/>
      <c r="N77" s="169">
        <v>2</v>
      </c>
      <c r="O77" s="104"/>
      <c r="P77" s="169"/>
      <c r="Q77" s="104"/>
      <c r="R77" s="104"/>
      <c r="S77" s="169"/>
      <c r="T77" s="104">
        <v>11.79</v>
      </c>
      <c r="U77" s="169">
        <f t="shared" si="5"/>
        <v>13.79</v>
      </c>
      <c r="V77" s="59"/>
    </row>
    <row r="78" spans="1:23">
      <c r="A78" s="48" t="s">
        <v>523</v>
      </c>
      <c r="B78" s="48" t="s">
        <v>352</v>
      </c>
      <c r="C78" s="104"/>
      <c r="D78" s="104"/>
      <c r="E78" s="104"/>
      <c r="F78" s="69">
        <v>55.16</v>
      </c>
      <c r="G78" s="179"/>
      <c r="H78" s="69"/>
      <c r="I78" s="31"/>
      <c r="J78" s="104"/>
      <c r="K78" s="169"/>
      <c r="L78" s="104"/>
      <c r="M78" s="169"/>
      <c r="N78" s="169">
        <v>28.43</v>
      </c>
      <c r="O78" s="104">
        <v>26.73</v>
      </c>
      <c r="P78" s="169"/>
      <c r="Q78" s="104"/>
      <c r="R78" s="104"/>
      <c r="S78" s="104"/>
      <c r="T78" s="104"/>
      <c r="U78" s="169">
        <f t="shared" si="5"/>
        <v>55.16</v>
      </c>
      <c r="V78" s="59"/>
    </row>
    <row r="79" spans="1:23">
      <c r="A79" s="48" t="s">
        <v>523</v>
      </c>
      <c r="B79" s="48" t="s">
        <v>526</v>
      </c>
      <c r="C79" s="104"/>
      <c r="D79" s="104"/>
      <c r="E79" s="104"/>
      <c r="F79" s="69">
        <v>22.07</v>
      </c>
      <c r="G79" s="179"/>
      <c r="H79" s="179"/>
      <c r="I79" s="31"/>
      <c r="J79" s="104"/>
      <c r="K79" s="169"/>
      <c r="L79" s="104"/>
      <c r="M79" s="169">
        <v>22.07</v>
      </c>
      <c r="N79" s="169"/>
      <c r="O79" s="104"/>
      <c r="P79" s="169"/>
      <c r="Q79" s="104"/>
      <c r="R79" s="104"/>
      <c r="S79" s="169"/>
      <c r="T79" s="104"/>
      <c r="U79" s="169">
        <f t="shared" si="5"/>
        <v>22.07</v>
      </c>
      <c r="V79" s="59"/>
    </row>
    <row r="80" spans="1:23">
      <c r="A80" s="48" t="s">
        <v>523</v>
      </c>
      <c r="B80" s="48" t="s">
        <v>353</v>
      </c>
      <c r="C80" s="104"/>
      <c r="D80" s="104"/>
      <c r="E80" s="104"/>
      <c r="F80" s="69">
        <v>22.06</v>
      </c>
      <c r="G80" s="179"/>
      <c r="H80" s="179"/>
      <c r="I80" s="31"/>
      <c r="J80" s="104"/>
      <c r="K80" s="169"/>
      <c r="L80" s="104"/>
      <c r="M80" s="169"/>
      <c r="N80" s="169">
        <v>22.06</v>
      </c>
      <c r="O80" s="104"/>
      <c r="P80" s="169"/>
      <c r="Q80" s="104"/>
      <c r="R80" s="104"/>
      <c r="S80" s="169"/>
      <c r="T80" s="104"/>
      <c r="U80" s="169">
        <f t="shared" si="5"/>
        <v>22.06</v>
      </c>
      <c r="V80" s="59"/>
    </row>
    <row r="81" spans="1:23">
      <c r="A81" s="48" t="s">
        <v>531</v>
      </c>
      <c r="B81" s="48" t="s">
        <v>377</v>
      </c>
      <c r="C81" s="104"/>
      <c r="D81" s="104"/>
      <c r="E81" s="104"/>
      <c r="F81" s="69">
        <v>16.22</v>
      </c>
      <c r="G81" s="179"/>
      <c r="H81" s="179"/>
      <c r="I81" s="31"/>
      <c r="J81" s="104"/>
      <c r="K81" s="169"/>
      <c r="L81" s="104"/>
      <c r="M81" s="169"/>
      <c r="N81" s="169">
        <v>16.22</v>
      </c>
      <c r="O81" s="104"/>
      <c r="P81" s="169"/>
      <c r="Q81" s="104"/>
      <c r="R81" s="104"/>
      <c r="S81" s="169"/>
      <c r="T81" s="104"/>
      <c r="U81" s="169">
        <f t="shared" si="5"/>
        <v>16.22</v>
      </c>
      <c r="V81" s="59"/>
    </row>
    <row r="82" spans="1:23">
      <c r="A82" s="48" t="s">
        <v>530</v>
      </c>
      <c r="B82" s="48" t="s">
        <v>356</v>
      </c>
      <c r="C82" s="169"/>
      <c r="D82" s="169"/>
      <c r="E82" s="169"/>
      <c r="F82" s="99">
        <v>44.08</v>
      </c>
      <c r="G82" s="223"/>
      <c r="H82" s="223"/>
      <c r="I82" s="50"/>
      <c r="J82" s="169"/>
      <c r="K82" s="169"/>
      <c r="L82" s="169"/>
      <c r="M82" s="169"/>
      <c r="N82" s="169">
        <v>44.08</v>
      </c>
      <c r="O82" s="169"/>
      <c r="P82" s="169"/>
      <c r="Q82" s="169"/>
      <c r="R82" s="169"/>
      <c r="S82" s="169"/>
      <c r="T82" s="169"/>
      <c r="U82" s="169">
        <f t="shared" si="5"/>
        <v>44.08</v>
      </c>
      <c r="V82" s="59"/>
    </row>
    <row r="83" spans="1:23">
      <c r="A83" s="48" t="s">
        <v>530</v>
      </c>
      <c r="B83" s="48" t="s">
        <v>390</v>
      </c>
      <c r="C83" s="169"/>
      <c r="D83" s="169"/>
      <c r="E83" s="169"/>
      <c r="F83" s="99">
        <v>55.18</v>
      </c>
      <c r="G83" s="223"/>
      <c r="H83" s="223"/>
      <c r="I83" s="50"/>
      <c r="J83" s="169"/>
      <c r="K83" s="169"/>
      <c r="L83" s="169"/>
      <c r="M83" s="169"/>
      <c r="N83" s="169">
        <v>55.18</v>
      </c>
      <c r="O83" s="169"/>
      <c r="P83" s="169"/>
      <c r="Q83" s="169"/>
      <c r="R83" s="169"/>
      <c r="S83" s="169"/>
      <c r="T83" s="169"/>
      <c r="U83" s="169">
        <f t="shared" si="5"/>
        <v>55.18</v>
      </c>
      <c r="V83" s="59"/>
    </row>
    <row r="84" spans="1:23">
      <c r="A84" s="48" t="s">
        <v>539</v>
      </c>
      <c r="B84" s="48" t="s">
        <v>387</v>
      </c>
      <c r="C84" s="169"/>
      <c r="D84" s="169"/>
      <c r="E84" s="169"/>
      <c r="F84" s="86">
        <v>17.8</v>
      </c>
      <c r="G84" s="84">
        <v>551.65</v>
      </c>
      <c r="H84" s="223"/>
      <c r="I84" s="50"/>
      <c r="J84" s="169"/>
      <c r="K84" s="169"/>
      <c r="L84" s="169"/>
      <c r="M84" s="169"/>
      <c r="N84" s="169"/>
      <c r="O84" s="169"/>
      <c r="P84" s="169">
        <v>17.8</v>
      </c>
      <c r="Q84" s="169"/>
      <c r="R84" s="169"/>
      <c r="S84" s="169"/>
      <c r="T84" s="169"/>
      <c r="U84" s="169">
        <f t="shared" si="5"/>
        <v>17.8</v>
      </c>
      <c r="V84" s="59"/>
    </row>
    <row r="85" spans="1:23">
      <c r="A85" s="48" t="s">
        <v>536</v>
      </c>
      <c r="B85" s="48" t="s">
        <v>540</v>
      </c>
      <c r="C85" s="169"/>
      <c r="D85" s="169"/>
      <c r="E85" s="169"/>
      <c r="F85" s="86">
        <v>-452.39</v>
      </c>
      <c r="G85" s="223"/>
      <c r="H85" s="223"/>
      <c r="I85" s="50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>
        <f t="shared" si="5"/>
        <v>0</v>
      </c>
      <c r="V85" s="59"/>
    </row>
    <row r="86" spans="1:23">
      <c r="A86" s="48" t="s">
        <v>546</v>
      </c>
      <c r="B86" s="48" t="s">
        <v>554</v>
      </c>
      <c r="C86" s="169">
        <v>-130.41</v>
      </c>
      <c r="D86" s="169"/>
      <c r="E86" s="169"/>
      <c r="F86" s="99"/>
      <c r="G86" s="223"/>
      <c r="H86" s="223"/>
      <c r="I86" s="50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>
        <f>SUM(J86:T86)</f>
        <v>0</v>
      </c>
      <c r="V86" s="59"/>
    </row>
    <row r="87" spans="1:23">
      <c r="A87" s="48" t="s">
        <v>536</v>
      </c>
      <c r="B87" s="48" t="s">
        <v>461</v>
      </c>
      <c r="C87" s="169">
        <v>130.41</v>
      </c>
      <c r="D87" s="169"/>
      <c r="E87" s="169"/>
      <c r="F87" s="223"/>
      <c r="G87" s="223"/>
      <c r="H87" s="223"/>
      <c r="I87" s="50"/>
      <c r="J87" s="169"/>
      <c r="K87" s="169">
        <v>130.41</v>
      </c>
      <c r="L87" s="169"/>
      <c r="M87" s="169"/>
      <c r="N87" s="169"/>
      <c r="O87" s="169"/>
      <c r="P87" s="169"/>
      <c r="Q87" s="169"/>
      <c r="R87" s="169"/>
      <c r="S87" s="169"/>
      <c r="T87" s="169"/>
      <c r="U87" s="169">
        <f t="shared" si="5"/>
        <v>130.41</v>
      </c>
      <c r="V87" s="59"/>
    </row>
    <row r="88" spans="1:23">
      <c r="C88" s="169"/>
      <c r="D88" s="169"/>
      <c r="E88" s="169"/>
      <c r="F88" s="223"/>
      <c r="G88" s="223"/>
      <c r="H88" s="223"/>
      <c r="I88" s="50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  <c r="U88" s="169">
        <f t="shared" si="5"/>
        <v>0</v>
      </c>
      <c r="V88" s="59"/>
    </row>
    <row r="89" spans="1:23">
      <c r="A89" s="225"/>
      <c r="B89" s="225"/>
      <c r="C89" s="226"/>
      <c r="D89" s="226"/>
      <c r="E89" s="226"/>
      <c r="F89" s="227"/>
      <c r="G89" s="227"/>
      <c r="H89" s="227"/>
      <c r="I89" s="228"/>
      <c r="J89" s="226">
        <f>SUM(J73:J88)</f>
        <v>171.94</v>
      </c>
      <c r="K89" s="226">
        <f>SUM(K73:K88)</f>
        <v>176.41</v>
      </c>
      <c r="L89" s="226"/>
      <c r="M89" s="226">
        <f>SUM(M73:M88)</f>
        <v>22.07</v>
      </c>
      <c r="N89" s="226">
        <f>SUM(N73:N88)</f>
        <v>167.97</v>
      </c>
      <c r="O89" s="226">
        <f>SUM(O73:O88)</f>
        <v>26.73</v>
      </c>
      <c r="P89" s="226">
        <f>SUM(P73:P88)</f>
        <v>17.8</v>
      </c>
      <c r="Q89" s="226"/>
      <c r="R89" s="226"/>
      <c r="S89" s="226">
        <f>SUM(S76:S88)</f>
        <v>100</v>
      </c>
      <c r="T89" s="226">
        <f>SUM(T76:T88)</f>
        <v>11.79</v>
      </c>
      <c r="U89" s="226">
        <f>SUM(J89:T89)</f>
        <v>694.70999999999992</v>
      </c>
      <c r="V89" s="59"/>
      <c r="W89" s="53"/>
    </row>
    <row r="90" spans="1:23">
      <c r="A90" s="48" t="s">
        <v>558</v>
      </c>
      <c r="B90" s="48" t="s">
        <v>209</v>
      </c>
      <c r="C90" s="53"/>
      <c r="D90" s="53"/>
      <c r="E90" s="53"/>
      <c r="F90" s="99">
        <v>40.25</v>
      </c>
      <c r="G90" s="84"/>
      <c r="H90" s="85"/>
      <c r="I90" s="34"/>
      <c r="J90" s="88"/>
      <c r="K90" s="88">
        <v>40.25</v>
      </c>
      <c r="L90" s="88"/>
      <c r="M90" s="88"/>
      <c r="N90" s="88"/>
      <c r="O90" s="88"/>
      <c r="P90" s="88"/>
      <c r="Q90" s="88"/>
      <c r="R90" s="88"/>
      <c r="S90" s="88"/>
      <c r="T90" s="88"/>
      <c r="U90" s="53">
        <f t="shared" si="5"/>
        <v>40.25</v>
      </c>
      <c r="V90" s="59"/>
    </row>
    <row r="91" spans="1:23">
      <c r="A91" s="48" t="s">
        <v>559</v>
      </c>
      <c r="B91" s="48" t="s">
        <v>560</v>
      </c>
      <c r="C91" s="53"/>
      <c r="D91" s="53"/>
      <c r="E91" s="53"/>
      <c r="F91" s="99">
        <v>28.49</v>
      </c>
      <c r="G91" s="84"/>
      <c r="H91" s="85"/>
      <c r="I91" s="34"/>
      <c r="J91" s="88"/>
      <c r="K91" s="88"/>
      <c r="L91" s="88"/>
      <c r="M91" s="88"/>
      <c r="N91" s="88"/>
      <c r="O91" s="88">
        <v>28.49</v>
      </c>
      <c r="P91" s="88"/>
      <c r="Q91" s="88"/>
      <c r="R91" s="88"/>
      <c r="S91" s="88"/>
      <c r="T91" s="88"/>
      <c r="U91" s="53">
        <f t="shared" si="5"/>
        <v>28.49</v>
      </c>
      <c r="V91" s="59"/>
    </row>
    <row r="92" spans="1:23">
      <c r="A92" s="48" t="s">
        <v>559</v>
      </c>
      <c r="B92" s="48" t="s">
        <v>445</v>
      </c>
      <c r="C92" s="53"/>
      <c r="D92" s="53"/>
      <c r="E92" s="53"/>
      <c r="F92" s="99">
        <v>30.49</v>
      </c>
      <c r="G92" s="86"/>
      <c r="H92" s="85"/>
      <c r="I92" s="34"/>
      <c r="J92" s="88"/>
      <c r="K92" s="88"/>
      <c r="L92" s="88"/>
      <c r="M92" s="88"/>
      <c r="N92" s="88">
        <v>30.49</v>
      </c>
      <c r="O92" s="88"/>
      <c r="P92" s="88"/>
      <c r="Q92" s="88"/>
      <c r="R92" s="88"/>
      <c r="S92" s="88"/>
      <c r="T92" s="88"/>
      <c r="U92" s="53">
        <f t="shared" si="5"/>
        <v>30.49</v>
      </c>
      <c r="V92" s="59"/>
    </row>
    <row r="93" spans="1:23">
      <c r="C93" s="53"/>
      <c r="D93" s="53"/>
      <c r="E93" s="53"/>
      <c r="F93" s="83"/>
      <c r="G93" s="84"/>
      <c r="H93" s="85"/>
      <c r="I93" s="34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53">
        <f t="shared" si="5"/>
        <v>0</v>
      </c>
      <c r="V93" s="59"/>
    </row>
    <row r="94" spans="1:23">
      <c r="A94" s="48" t="s">
        <v>559</v>
      </c>
      <c r="B94" s="48" t="s">
        <v>352</v>
      </c>
      <c r="C94" s="138"/>
      <c r="D94" s="53"/>
      <c r="E94" s="53"/>
      <c r="F94" s="99">
        <v>31.94</v>
      </c>
      <c r="G94" s="86"/>
      <c r="H94" s="85"/>
      <c r="I94" s="34"/>
      <c r="J94" s="88"/>
      <c r="K94" s="88"/>
      <c r="L94" s="88">
        <v>1</v>
      </c>
      <c r="M94" s="88"/>
      <c r="N94" s="88">
        <v>30.94</v>
      </c>
      <c r="O94" s="88"/>
      <c r="P94" s="88"/>
      <c r="Q94" s="88"/>
      <c r="R94" s="88"/>
      <c r="S94" s="88"/>
      <c r="T94" s="88"/>
      <c r="U94" s="53">
        <f t="shared" si="5"/>
        <v>31.94</v>
      </c>
      <c r="V94" s="59"/>
    </row>
    <row r="95" spans="1:23">
      <c r="A95" s="48" t="s">
        <v>559</v>
      </c>
      <c r="B95" s="48" t="s">
        <v>563</v>
      </c>
      <c r="C95" s="53"/>
      <c r="D95" s="53">
        <v>136</v>
      </c>
      <c r="E95" s="53"/>
      <c r="F95" s="86"/>
      <c r="G95" s="86"/>
      <c r="H95" s="85"/>
      <c r="I95" s="34"/>
      <c r="J95" s="88">
        <v>136</v>
      </c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53">
        <f t="shared" si="5"/>
        <v>0</v>
      </c>
      <c r="V95" s="59"/>
    </row>
    <row r="96" spans="1:23">
      <c r="A96" s="48" t="s">
        <v>569</v>
      </c>
      <c r="B96" s="48" t="s">
        <v>570</v>
      </c>
      <c r="C96" s="138"/>
      <c r="D96" s="53">
        <v>-136</v>
      </c>
      <c r="E96" s="53"/>
      <c r="F96" s="99"/>
      <c r="G96" s="86"/>
      <c r="H96" s="85"/>
      <c r="I96" s="34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53">
        <f t="shared" si="5"/>
        <v>0</v>
      </c>
      <c r="V96" s="59"/>
    </row>
    <row r="97" spans="1:24">
      <c r="A97" s="48" t="s">
        <v>569</v>
      </c>
      <c r="B97" s="48" t="s">
        <v>387</v>
      </c>
      <c r="C97" s="53"/>
      <c r="D97" s="53"/>
      <c r="E97" s="53"/>
      <c r="F97" s="99">
        <v>17.8</v>
      </c>
      <c r="G97" s="84"/>
      <c r="H97" s="85"/>
      <c r="I97" s="34"/>
      <c r="J97" s="88"/>
      <c r="K97" s="88"/>
      <c r="L97" s="88"/>
      <c r="M97" s="88"/>
      <c r="N97" s="88"/>
      <c r="O97" s="88"/>
      <c r="P97" s="88">
        <v>17.8</v>
      </c>
      <c r="Q97" s="88"/>
      <c r="R97" s="88"/>
      <c r="S97" s="88"/>
      <c r="T97" s="88"/>
      <c r="U97" s="53">
        <f t="shared" si="5"/>
        <v>17.8</v>
      </c>
      <c r="V97" s="59"/>
    </row>
    <row r="98" spans="1:24">
      <c r="A98" s="48" t="s">
        <v>574</v>
      </c>
      <c r="B98" s="48" t="s">
        <v>356</v>
      </c>
      <c r="C98" s="53"/>
      <c r="D98" s="53"/>
      <c r="E98" s="53"/>
      <c r="F98" s="99">
        <v>54.42</v>
      </c>
      <c r="G98" s="84"/>
      <c r="H98" s="85"/>
      <c r="I98" s="34"/>
      <c r="J98" s="88"/>
      <c r="K98" s="88"/>
      <c r="L98" s="88"/>
      <c r="M98" s="88"/>
      <c r="N98" s="88">
        <v>54.42</v>
      </c>
      <c r="O98" s="88"/>
      <c r="P98" s="88"/>
      <c r="Q98" s="88"/>
      <c r="R98" s="88"/>
      <c r="S98" s="88"/>
      <c r="T98" s="88"/>
      <c r="U98" s="53">
        <f t="shared" si="5"/>
        <v>54.42</v>
      </c>
      <c r="V98" s="59"/>
    </row>
    <row r="99" spans="1:24">
      <c r="A99" s="87" t="s">
        <v>577</v>
      </c>
      <c r="B99" s="48" t="s">
        <v>352</v>
      </c>
      <c r="C99" s="160"/>
      <c r="D99" s="160"/>
      <c r="E99" s="160"/>
      <c r="F99" s="231">
        <v>40.409999999999997</v>
      </c>
      <c r="G99" s="161"/>
      <c r="H99" s="162"/>
      <c r="I99" s="163"/>
      <c r="J99" s="164"/>
      <c r="K99" s="164"/>
      <c r="L99" s="164"/>
      <c r="M99" s="164"/>
      <c r="N99" s="164">
        <v>21.31</v>
      </c>
      <c r="O99" s="164">
        <v>19.100000000000001</v>
      </c>
      <c r="P99" s="164"/>
      <c r="Q99" s="164"/>
      <c r="R99" s="164"/>
      <c r="S99" s="164"/>
      <c r="T99" s="164"/>
      <c r="U99" s="88">
        <f>SUM(J99:T99)</f>
        <v>40.409999999999997</v>
      </c>
      <c r="V99" s="59"/>
    </row>
    <row r="100" spans="1:24">
      <c r="A100" s="48" t="s">
        <v>581</v>
      </c>
      <c r="B100" s="48" t="s">
        <v>353</v>
      </c>
      <c r="C100" s="53"/>
      <c r="D100" s="53"/>
      <c r="E100" s="53"/>
      <c r="F100" s="99">
        <v>32.06</v>
      </c>
      <c r="G100" s="84"/>
      <c r="H100" s="85"/>
      <c r="I100" s="34"/>
      <c r="J100" s="53"/>
      <c r="L100" s="53"/>
      <c r="M100" s="53"/>
      <c r="N100" s="53">
        <v>32.06</v>
      </c>
      <c r="O100" s="53"/>
      <c r="P100" s="53"/>
      <c r="Q100" s="53"/>
      <c r="R100" s="53"/>
      <c r="S100" s="53"/>
      <c r="T100" s="53"/>
      <c r="U100" s="53">
        <f t="shared" si="5"/>
        <v>32.06</v>
      </c>
      <c r="V100" s="59"/>
    </row>
    <row r="101" spans="1:24">
      <c r="A101" s="48" t="s">
        <v>581</v>
      </c>
      <c r="B101" s="48" t="s">
        <v>352</v>
      </c>
      <c r="C101" s="53"/>
      <c r="D101" s="53"/>
      <c r="E101" s="53"/>
      <c r="F101" s="99">
        <v>14.28</v>
      </c>
      <c r="G101" s="84">
        <v>389.40899999999999</v>
      </c>
      <c r="H101" s="85"/>
      <c r="I101" s="34"/>
      <c r="J101" s="53"/>
      <c r="L101" s="53"/>
      <c r="M101" s="53"/>
      <c r="N101" s="53">
        <v>14.28</v>
      </c>
      <c r="O101" s="53"/>
      <c r="P101" s="53"/>
      <c r="Q101" s="53"/>
      <c r="R101" s="53"/>
      <c r="S101" s="53"/>
      <c r="T101" s="53"/>
      <c r="U101" s="53">
        <v>0</v>
      </c>
      <c r="V101" s="59"/>
    </row>
    <row r="102" spans="1:24">
      <c r="A102" s="87" t="s">
        <v>582</v>
      </c>
      <c r="B102" s="87" t="s">
        <v>352</v>
      </c>
      <c r="C102" s="165"/>
      <c r="D102" s="165"/>
      <c r="E102" s="165"/>
      <c r="F102" s="86">
        <v>82.61</v>
      </c>
      <c r="G102" s="166"/>
      <c r="H102" s="166"/>
      <c r="I102" s="39"/>
      <c r="J102" s="165"/>
      <c r="K102" s="165"/>
      <c r="L102" s="165"/>
      <c r="M102" s="165"/>
      <c r="N102" s="165">
        <v>63.51</v>
      </c>
      <c r="O102" s="165">
        <v>19.100000000000001</v>
      </c>
      <c r="P102" s="165"/>
      <c r="Q102" s="165"/>
      <c r="R102" s="165"/>
      <c r="S102" s="165"/>
      <c r="T102" s="165"/>
      <c r="U102" s="53">
        <f t="shared" si="5"/>
        <v>82.61</v>
      </c>
      <c r="V102" s="59"/>
    </row>
    <row r="103" spans="1:24">
      <c r="A103" s="87" t="s">
        <v>584</v>
      </c>
      <c r="B103" s="106" t="s">
        <v>583</v>
      </c>
      <c r="C103" s="165"/>
      <c r="D103" s="165"/>
      <c r="E103" s="165"/>
      <c r="F103" s="99">
        <v>-389.4</v>
      </c>
      <c r="G103" s="166"/>
      <c r="H103" s="166"/>
      <c r="I103" s="39"/>
      <c r="J103" s="165"/>
      <c r="K103" s="165"/>
      <c r="L103" s="165"/>
      <c r="M103" s="165"/>
      <c r="N103" s="165"/>
      <c r="O103" s="165"/>
      <c r="P103" s="165"/>
      <c r="Q103" s="165"/>
      <c r="R103" s="165"/>
      <c r="S103" s="165"/>
      <c r="T103" s="165"/>
      <c r="U103" s="53"/>
      <c r="V103" s="59"/>
      <c r="X103" s="53"/>
    </row>
    <row r="104" spans="1:24">
      <c r="A104" s="87" t="s">
        <v>578</v>
      </c>
      <c r="B104" s="87" t="s">
        <v>169</v>
      </c>
      <c r="C104" s="165">
        <v>130.41</v>
      </c>
      <c r="D104" s="165"/>
      <c r="E104" s="165"/>
      <c r="F104" s="89"/>
      <c r="G104" s="166"/>
      <c r="H104" s="166"/>
      <c r="I104" s="39"/>
      <c r="J104" s="165"/>
      <c r="K104" s="165">
        <v>130.41</v>
      </c>
      <c r="L104" s="165"/>
      <c r="M104" s="165"/>
      <c r="N104" s="165"/>
      <c r="O104" s="165"/>
      <c r="P104" s="165"/>
      <c r="Q104" s="165"/>
      <c r="R104" s="165"/>
      <c r="S104" s="165"/>
      <c r="T104" s="165"/>
      <c r="U104" s="53">
        <f t="shared" si="5"/>
        <v>130.41</v>
      </c>
      <c r="V104" s="59"/>
    </row>
    <row r="105" spans="1:24">
      <c r="A105" s="87" t="s">
        <v>592</v>
      </c>
      <c r="B105" s="87" t="s">
        <v>356</v>
      </c>
      <c r="C105" s="165"/>
      <c r="D105" s="165"/>
      <c r="E105" s="165"/>
      <c r="F105" s="86">
        <v>44.02</v>
      </c>
      <c r="G105" s="86"/>
      <c r="H105" s="166"/>
      <c r="I105" s="39"/>
      <c r="J105" s="165"/>
      <c r="K105" s="165"/>
      <c r="L105" s="165"/>
      <c r="M105" s="165"/>
      <c r="N105" s="165">
        <v>44.02</v>
      </c>
      <c r="O105" s="165"/>
      <c r="P105" s="165"/>
      <c r="Q105" s="165"/>
      <c r="R105" s="165"/>
      <c r="S105" s="165"/>
      <c r="T105" s="165"/>
      <c r="U105" s="53"/>
      <c r="V105" s="59"/>
    </row>
    <row r="106" spans="1:24">
      <c r="A106" s="87" t="s">
        <v>584</v>
      </c>
      <c r="B106" s="87" t="s">
        <v>591</v>
      </c>
      <c r="C106" s="165">
        <v>-130.41</v>
      </c>
      <c r="D106" s="165"/>
      <c r="E106" s="165"/>
      <c r="F106" s="83"/>
      <c r="G106" s="86"/>
      <c r="H106" s="166"/>
      <c r="I106" s="39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53"/>
      <c r="V106" s="59"/>
    </row>
    <row r="107" spans="1:24">
      <c r="A107" s="87"/>
      <c r="B107" s="87"/>
      <c r="C107" s="165"/>
      <c r="D107" s="165"/>
      <c r="E107" s="165"/>
      <c r="F107" s="83"/>
      <c r="G107" s="86"/>
      <c r="H107" s="166"/>
      <c r="I107" s="39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53"/>
      <c r="V107" s="59"/>
    </row>
    <row r="108" spans="1:24">
      <c r="A108" s="235"/>
      <c r="B108" s="235"/>
      <c r="C108" s="236"/>
      <c r="D108" s="236"/>
      <c r="E108" s="236"/>
      <c r="F108" s="237"/>
      <c r="G108" s="237"/>
      <c r="H108" s="238"/>
      <c r="I108" s="239"/>
      <c r="J108" s="236">
        <f>SUM(J90:J107)</f>
        <v>136</v>
      </c>
      <c r="K108" s="236">
        <f>SUM(K90:K107)</f>
        <v>170.66</v>
      </c>
      <c r="L108" s="236">
        <f>SUM(L90:L107)</f>
        <v>1</v>
      </c>
      <c r="M108" s="236"/>
      <c r="N108" s="236">
        <f>SUM(N90:N107)</f>
        <v>291.02999999999997</v>
      </c>
      <c r="O108" s="236">
        <f>SUM(O90:O107)</f>
        <v>66.69</v>
      </c>
      <c r="P108" s="236">
        <f>SUM(P90:P107)</f>
        <v>17.8</v>
      </c>
      <c r="Q108" s="236"/>
      <c r="R108" s="236"/>
      <c r="S108" s="236"/>
      <c r="T108" s="236"/>
      <c r="U108" s="240">
        <f>SUM(I108:T108)</f>
        <v>683.17999999999984</v>
      </c>
      <c r="V108" s="59"/>
    </row>
    <row r="109" spans="1:24">
      <c r="A109" s="87" t="s">
        <v>607</v>
      </c>
      <c r="B109" s="87" t="s">
        <v>608</v>
      </c>
      <c r="C109" s="165"/>
      <c r="D109" s="165">
        <v>101.8</v>
      </c>
      <c r="E109" s="165"/>
      <c r="F109" s="89"/>
      <c r="G109" s="86"/>
      <c r="H109" s="166"/>
      <c r="I109" s="39"/>
      <c r="J109" s="165">
        <v>101.8</v>
      </c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53">
        <f>SUM(K109:T109)-F109</f>
        <v>0</v>
      </c>
      <c r="V109" s="59"/>
    </row>
    <row r="110" spans="1:24">
      <c r="A110" s="87" t="s">
        <v>604</v>
      </c>
      <c r="B110" s="87" t="s">
        <v>609</v>
      </c>
      <c r="C110" s="165"/>
      <c r="D110" s="165">
        <v>-101.8</v>
      </c>
      <c r="E110" s="165"/>
      <c r="F110" s="84"/>
      <c r="G110" s="86"/>
      <c r="H110" s="166"/>
      <c r="I110" s="39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53">
        <f t="shared" ref="U110:U120" si="6">SUM(K110:T110)-F110</f>
        <v>0</v>
      </c>
      <c r="V110" s="59"/>
    </row>
    <row r="111" spans="1:24">
      <c r="A111" s="87" t="s">
        <v>610</v>
      </c>
      <c r="B111" s="87" t="s">
        <v>611</v>
      </c>
      <c r="C111" s="165"/>
      <c r="D111" s="165"/>
      <c r="E111" s="165"/>
      <c r="F111" s="86">
        <v>31.49</v>
      </c>
      <c r="G111" s="166"/>
      <c r="H111" s="166"/>
      <c r="I111" s="39"/>
      <c r="J111" s="165"/>
      <c r="K111" s="165"/>
      <c r="L111" s="165"/>
      <c r="M111" s="165"/>
      <c r="N111" s="165">
        <v>2.61</v>
      </c>
      <c r="O111" s="165">
        <v>28.88</v>
      </c>
      <c r="P111" s="165"/>
      <c r="Q111" s="165"/>
      <c r="R111" s="165"/>
      <c r="S111" s="165"/>
      <c r="T111" s="165"/>
      <c r="U111" s="53">
        <f t="shared" si="6"/>
        <v>0</v>
      </c>
      <c r="V111" s="59"/>
    </row>
    <row r="112" spans="1:24">
      <c r="A112" s="87" t="s">
        <v>614</v>
      </c>
      <c r="B112" s="87" t="s">
        <v>209</v>
      </c>
      <c r="C112" s="165"/>
      <c r="D112" s="165"/>
      <c r="E112" s="165"/>
      <c r="F112" s="86">
        <v>57.5</v>
      </c>
      <c r="G112" s="166"/>
      <c r="H112" s="166"/>
      <c r="I112" s="39"/>
      <c r="J112" s="165"/>
      <c r="K112" s="165">
        <v>57.5</v>
      </c>
      <c r="L112" s="165"/>
      <c r="M112" s="165"/>
      <c r="N112" s="165"/>
      <c r="O112" s="165"/>
      <c r="P112" s="165"/>
      <c r="Q112" s="165"/>
      <c r="R112" s="165"/>
      <c r="S112" s="165"/>
      <c r="T112" s="165"/>
      <c r="U112" s="53">
        <f t="shared" si="6"/>
        <v>0</v>
      </c>
      <c r="V112" s="59"/>
    </row>
    <row r="113" spans="1:24">
      <c r="A113" s="87" t="s">
        <v>615</v>
      </c>
      <c r="B113" s="87" t="s">
        <v>445</v>
      </c>
      <c r="C113" s="165"/>
      <c r="D113" s="165"/>
      <c r="E113" s="165"/>
      <c r="F113" s="356">
        <v>66.12</v>
      </c>
      <c r="G113" s="166"/>
      <c r="H113" s="166"/>
      <c r="I113" s="39"/>
      <c r="J113" s="165"/>
      <c r="K113" s="165"/>
      <c r="L113" s="165"/>
      <c r="M113" s="165"/>
      <c r="N113" s="165">
        <v>66.12</v>
      </c>
      <c r="O113" s="165"/>
      <c r="P113" s="165"/>
      <c r="Q113" s="165"/>
      <c r="R113" s="165"/>
      <c r="S113" s="165"/>
      <c r="T113" s="165"/>
      <c r="U113" s="53">
        <f t="shared" si="6"/>
        <v>0</v>
      </c>
      <c r="V113" s="59"/>
    </row>
    <row r="114" spans="1:24">
      <c r="A114" s="87" t="s">
        <v>602</v>
      </c>
      <c r="B114" s="87" t="s">
        <v>618</v>
      </c>
      <c r="C114" s="165"/>
      <c r="D114" s="165"/>
      <c r="E114" s="165"/>
      <c r="F114" s="86">
        <v>25.99</v>
      </c>
      <c r="G114" s="166"/>
      <c r="H114" s="166"/>
      <c r="I114" s="39"/>
      <c r="J114" s="165"/>
      <c r="K114" s="165"/>
      <c r="L114" s="165"/>
      <c r="M114" s="165"/>
      <c r="N114" s="165">
        <v>12.19</v>
      </c>
      <c r="O114" s="165"/>
      <c r="P114" s="165"/>
      <c r="Q114" s="165"/>
      <c r="R114" s="165"/>
      <c r="S114" s="165">
        <v>13.8</v>
      </c>
      <c r="T114" s="165"/>
      <c r="U114" s="53">
        <f t="shared" si="6"/>
        <v>0</v>
      </c>
      <c r="V114" s="59"/>
    </row>
    <row r="115" spans="1:24">
      <c r="A115" s="167" t="s">
        <v>622</v>
      </c>
      <c r="B115" s="87" t="s">
        <v>356</v>
      </c>
      <c r="C115" s="165"/>
      <c r="D115" s="165"/>
      <c r="E115" s="165"/>
      <c r="F115" s="89">
        <v>51.94</v>
      </c>
      <c r="G115" s="166"/>
      <c r="H115" s="166"/>
      <c r="I115" s="39"/>
      <c r="J115" s="165"/>
      <c r="K115" s="165"/>
      <c r="L115" s="165"/>
      <c r="M115" s="165"/>
      <c r="N115" s="165">
        <v>51.94</v>
      </c>
      <c r="O115" s="165"/>
      <c r="P115" s="165"/>
      <c r="Q115" s="165"/>
      <c r="R115" s="120"/>
      <c r="S115" s="165"/>
      <c r="T115" s="165"/>
      <c r="U115" s="53">
        <f t="shared" si="6"/>
        <v>0</v>
      </c>
      <c r="V115" s="59"/>
      <c r="W115" s="74"/>
    </row>
    <row r="116" spans="1:24">
      <c r="A116" s="87" t="s">
        <v>628</v>
      </c>
      <c r="B116" s="87" t="s">
        <v>525</v>
      </c>
      <c r="C116" s="165"/>
      <c r="D116" s="165"/>
      <c r="E116" s="165"/>
      <c r="F116" s="89">
        <v>15.46</v>
      </c>
      <c r="G116" s="166"/>
      <c r="H116" s="166"/>
      <c r="I116" s="39"/>
      <c r="J116" s="165"/>
      <c r="K116" s="165"/>
      <c r="L116" s="165"/>
      <c r="M116" s="165"/>
      <c r="N116" s="165"/>
      <c r="O116" s="165"/>
      <c r="P116" s="165"/>
      <c r="Q116" s="165"/>
      <c r="R116" s="165">
        <v>15.46</v>
      </c>
      <c r="S116" s="165"/>
      <c r="T116" s="165"/>
      <c r="U116" s="53">
        <f t="shared" si="6"/>
        <v>0</v>
      </c>
      <c r="V116" s="59"/>
      <c r="W116" s="74"/>
    </row>
    <row r="117" spans="1:24">
      <c r="A117" s="87" t="s">
        <v>630</v>
      </c>
      <c r="B117" s="87" t="s">
        <v>349</v>
      </c>
      <c r="C117" s="165"/>
      <c r="D117" s="165"/>
      <c r="E117" s="165"/>
      <c r="F117" s="355">
        <v>39.99</v>
      </c>
      <c r="G117" s="166"/>
      <c r="H117" s="166"/>
      <c r="I117" s="39"/>
      <c r="J117" s="165"/>
      <c r="K117" s="165"/>
      <c r="L117" s="165"/>
      <c r="M117" s="165"/>
      <c r="N117" s="165"/>
      <c r="O117" s="165"/>
      <c r="P117" s="165">
        <v>39.99</v>
      </c>
      <c r="Q117" s="165" t="s">
        <v>369</v>
      </c>
      <c r="R117" s="165"/>
      <c r="S117" s="165"/>
      <c r="T117" s="165"/>
      <c r="U117" s="53"/>
      <c r="V117" s="59"/>
      <c r="W117" s="74"/>
    </row>
    <row r="118" spans="1:24">
      <c r="A118" s="87" t="s">
        <v>628</v>
      </c>
      <c r="B118" s="87" t="s">
        <v>353</v>
      </c>
      <c r="C118" s="165"/>
      <c r="D118" s="165"/>
      <c r="E118" s="165"/>
      <c r="F118" s="355">
        <v>63.59</v>
      </c>
      <c r="G118" s="166"/>
      <c r="H118" s="166"/>
      <c r="I118" s="39"/>
      <c r="J118" s="165"/>
      <c r="K118" s="165"/>
      <c r="L118" s="165"/>
      <c r="M118" s="165"/>
      <c r="N118" s="165">
        <v>44.43</v>
      </c>
      <c r="O118" s="165">
        <v>19.16</v>
      </c>
      <c r="P118" s="165"/>
      <c r="Q118" s="165"/>
      <c r="R118" s="165"/>
      <c r="S118" s="165"/>
      <c r="T118" s="165"/>
      <c r="U118" s="53">
        <f t="shared" si="6"/>
        <v>0</v>
      </c>
      <c r="V118" s="59"/>
      <c r="W118" s="74"/>
    </row>
    <row r="119" spans="1:24">
      <c r="A119" s="87" t="s">
        <v>631</v>
      </c>
      <c r="B119" s="87" t="s">
        <v>635</v>
      </c>
      <c r="C119" s="165"/>
      <c r="D119" s="165"/>
      <c r="E119" s="165"/>
      <c r="F119" s="166">
        <v>-421.42</v>
      </c>
      <c r="G119" s="166"/>
      <c r="H119" s="166"/>
      <c r="I119" s="39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53">
        <f>SUM(J119:T119)</f>
        <v>0</v>
      </c>
      <c r="V119" s="59"/>
      <c r="W119" s="74"/>
    </row>
    <row r="120" spans="1:24">
      <c r="A120" s="87" t="s">
        <v>637</v>
      </c>
      <c r="B120" s="87" t="s">
        <v>638</v>
      </c>
      <c r="C120" s="165"/>
      <c r="D120" s="165"/>
      <c r="E120" s="165"/>
      <c r="F120" s="355">
        <v>32.06</v>
      </c>
      <c r="G120" s="166"/>
      <c r="H120" s="166"/>
      <c r="I120" s="39"/>
      <c r="J120" s="165"/>
      <c r="K120" s="165"/>
      <c r="L120" s="165"/>
      <c r="M120" s="165"/>
      <c r="N120" s="165">
        <v>11.37</v>
      </c>
      <c r="O120" s="165"/>
      <c r="P120" s="165">
        <v>11.5</v>
      </c>
      <c r="Q120" s="165" t="s">
        <v>639</v>
      </c>
      <c r="R120" s="165">
        <v>9.19</v>
      </c>
      <c r="S120" s="165"/>
      <c r="T120" s="165"/>
      <c r="U120" s="53">
        <f t="shared" si="6"/>
        <v>0</v>
      </c>
      <c r="V120" s="59"/>
    </row>
    <row r="121" spans="1:24">
      <c r="A121" s="87" t="s">
        <v>637</v>
      </c>
      <c r="B121" s="87" t="s">
        <v>353</v>
      </c>
      <c r="C121" s="53"/>
      <c r="D121" s="53"/>
      <c r="E121" s="53"/>
      <c r="F121" s="355">
        <v>33.450000000000003</v>
      </c>
      <c r="G121" s="84"/>
      <c r="H121" s="85"/>
      <c r="I121" s="34"/>
      <c r="J121" s="53"/>
      <c r="L121" s="53"/>
      <c r="M121" s="53"/>
      <c r="N121" s="53">
        <v>33.450000000000003</v>
      </c>
      <c r="O121" s="53"/>
      <c r="P121" s="53"/>
      <c r="Q121" s="53"/>
      <c r="R121" s="53"/>
      <c r="S121" s="53"/>
      <c r="T121" s="53"/>
      <c r="U121" s="53"/>
      <c r="V121" s="59"/>
      <c r="X121" s="53"/>
    </row>
    <row r="122" spans="1:24">
      <c r="A122" s="87" t="s">
        <v>641</v>
      </c>
      <c r="B122" s="87" t="s">
        <v>352</v>
      </c>
      <c r="C122" s="53"/>
      <c r="D122" s="53"/>
      <c r="E122" s="53"/>
      <c r="F122" s="355">
        <v>64.3</v>
      </c>
      <c r="G122" s="84"/>
      <c r="H122" s="85"/>
      <c r="I122" s="34"/>
      <c r="J122" s="53"/>
      <c r="L122" s="53"/>
      <c r="M122" s="53"/>
      <c r="N122" s="53">
        <v>45.2</v>
      </c>
      <c r="O122" s="53">
        <v>19.100000000000001</v>
      </c>
      <c r="P122" s="53"/>
      <c r="Q122" s="53"/>
      <c r="R122" s="53"/>
      <c r="S122" s="53"/>
      <c r="T122" s="53"/>
      <c r="U122" s="53"/>
      <c r="V122" s="59"/>
      <c r="W122" s="53">
        <f>SUM(J122:V122)</f>
        <v>64.300000000000011</v>
      </c>
    </row>
    <row r="123" spans="1:24">
      <c r="A123" s="87" t="s">
        <v>641</v>
      </c>
      <c r="B123" s="87" t="s">
        <v>379</v>
      </c>
      <c r="C123" s="53">
        <v>130.41</v>
      </c>
      <c r="D123" s="53"/>
      <c r="E123" s="53"/>
      <c r="F123" s="83"/>
      <c r="G123" s="93"/>
      <c r="H123" s="85"/>
      <c r="I123" s="34"/>
      <c r="J123" s="53"/>
      <c r="K123" s="53">
        <v>130.41</v>
      </c>
      <c r="L123" s="53"/>
      <c r="M123" s="53"/>
      <c r="N123" s="53"/>
      <c r="O123" s="53"/>
      <c r="P123" s="53"/>
      <c r="Q123" s="53"/>
      <c r="R123" s="53"/>
      <c r="S123" s="53"/>
      <c r="T123" s="53"/>
      <c r="U123" s="53">
        <f>SUM(J123:T123)</f>
        <v>130.41</v>
      </c>
      <c r="V123" s="59"/>
    </row>
    <row r="124" spans="1:24">
      <c r="A124" s="87" t="s">
        <v>644</v>
      </c>
      <c r="B124" s="87" t="s">
        <v>356</v>
      </c>
      <c r="C124" s="53"/>
      <c r="D124" s="53"/>
      <c r="E124" s="53"/>
      <c r="F124" s="355">
        <v>67.19</v>
      </c>
      <c r="G124" s="93"/>
      <c r="H124" s="85"/>
      <c r="I124" s="34"/>
      <c r="J124" s="53"/>
      <c r="L124" s="53"/>
      <c r="M124" s="53"/>
      <c r="N124" s="53">
        <v>67.19</v>
      </c>
      <c r="O124" s="53"/>
      <c r="P124" s="53"/>
      <c r="Q124" s="53"/>
      <c r="R124" s="53"/>
      <c r="S124" s="53"/>
      <c r="T124" s="53"/>
      <c r="U124" s="53">
        <f>SUM(J124:T124)</f>
        <v>67.19</v>
      </c>
      <c r="V124" s="59"/>
    </row>
    <row r="125" spans="1:24">
      <c r="A125" s="87"/>
      <c r="B125" s="87"/>
      <c r="C125" s="53"/>
      <c r="D125" s="53"/>
      <c r="E125" s="53"/>
      <c r="F125" s="83"/>
      <c r="G125" s="93"/>
      <c r="H125" s="85"/>
      <c r="I125" s="34"/>
      <c r="J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9"/>
    </row>
    <row r="126" spans="1:24">
      <c r="A126" s="87"/>
      <c r="B126" s="87"/>
      <c r="C126" s="53"/>
      <c r="D126" s="53"/>
      <c r="E126" s="53"/>
      <c r="F126" s="89"/>
      <c r="G126" s="93"/>
      <c r="H126" s="85"/>
      <c r="I126" s="34"/>
      <c r="J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9"/>
    </row>
    <row r="127" spans="1:24">
      <c r="B127" s="87"/>
      <c r="C127" s="53"/>
      <c r="D127" s="53"/>
      <c r="E127" s="53"/>
      <c r="F127" s="88"/>
      <c r="G127" s="92"/>
      <c r="H127" s="85"/>
      <c r="I127" s="34"/>
      <c r="J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9"/>
    </row>
    <row r="128" spans="1:24">
      <c r="A128" s="246"/>
      <c r="B128" s="2"/>
      <c r="C128" s="3"/>
      <c r="D128" s="3"/>
      <c r="E128" s="3"/>
      <c r="F128" s="247"/>
      <c r="G128" s="213"/>
      <c r="H128" s="248"/>
      <c r="I128" s="210"/>
      <c r="J128" s="3">
        <f>SUM(J109:J127)</f>
        <v>101.8</v>
      </c>
      <c r="K128" s="3">
        <f>SUM(K109:K127)</f>
        <v>187.91</v>
      </c>
      <c r="L128" s="3"/>
      <c r="M128" s="3"/>
      <c r="N128" s="3">
        <f>SUM(N109:N127)</f>
        <v>334.5</v>
      </c>
      <c r="O128" s="3">
        <f>SUM(O109:O127)</f>
        <v>67.14</v>
      </c>
      <c r="P128" s="3">
        <f>SUM(P109:P127)</f>
        <v>51.49</v>
      </c>
      <c r="Q128" s="3"/>
      <c r="R128" s="3">
        <f>SUM(R109:R127)</f>
        <v>24.65</v>
      </c>
      <c r="S128" s="3">
        <f>SUM(S109:S127)</f>
        <v>13.8</v>
      </c>
      <c r="T128" s="3"/>
      <c r="U128" s="3">
        <f>SUM(J128:T128)</f>
        <v>781.29</v>
      </c>
      <c r="V128" s="59"/>
    </row>
    <row r="129" spans="1:24">
      <c r="A129" s="87" t="s">
        <v>647</v>
      </c>
      <c r="B129" s="87" t="s">
        <v>648</v>
      </c>
      <c r="C129" s="53">
        <v>-130.41</v>
      </c>
      <c r="D129" s="53"/>
      <c r="E129" s="53"/>
      <c r="F129" s="92"/>
      <c r="G129" s="92"/>
      <c r="H129" s="85"/>
      <c r="I129" s="34"/>
      <c r="J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9"/>
    </row>
    <row r="130" spans="1:24">
      <c r="A130" s="87" t="s">
        <v>650</v>
      </c>
      <c r="C130" s="53"/>
      <c r="D130" s="53">
        <v>80.52</v>
      </c>
      <c r="E130" s="53"/>
      <c r="F130" s="89"/>
      <c r="G130" s="93"/>
      <c r="H130" s="85"/>
      <c r="I130" s="34"/>
      <c r="J130" s="53">
        <v>80.52</v>
      </c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9"/>
    </row>
    <row r="131" spans="1:24">
      <c r="A131" s="87" t="s">
        <v>653</v>
      </c>
      <c r="B131" s="48" t="s">
        <v>652</v>
      </c>
      <c r="C131" s="53"/>
      <c r="D131" s="53">
        <v>-80.52</v>
      </c>
      <c r="E131" s="53"/>
      <c r="F131" s="89"/>
      <c r="G131" s="93"/>
      <c r="H131" s="85"/>
      <c r="I131" s="34"/>
      <c r="J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9"/>
    </row>
    <row r="132" spans="1:24">
      <c r="A132" s="87" t="s">
        <v>655</v>
      </c>
      <c r="B132" s="48" t="s">
        <v>209</v>
      </c>
      <c r="C132" s="53"/>
      <c r="D132" s="53"/>
      <c r="E132" s="53"/>
      <c r="F132" s="355">
        <v>17.25</v>
      </c>
      <c r="G132" s="93"/>
      <c r="H132" s="85"/>
      <c r="I132" s="34"/>
      <c r="J132" s="53"/>
      <c r="K132" s="53">
        <v>17.25</v>
      </c>
      <c r="L132" s="53"/>
      <c r="M132" s="53"/>
      <c r="N132" s="53"/>
      <c r="O132" s="53"/>
      <c r="P132" s="53"/>
      <c r="Q132" s="53"/>
      <c r="R132" s="53"/>
      <c r="S132" s="53"/>
      <c r="T132" s="53"/>
      <c r="U132" s="53">
        <f>SUM(K132:T132)</f>
        <v>17.25</v>
      </c>
      <c r="V132" s="59"/>
    </row>
    <row r="133" spans="1:24">
      <c r="A133" s="87" t="s">
        <v>655</v>
      </c>
      <c r="B133" s="48" t="s">
        <v>209</v>
      </c>
      <c r="C133" s="53"/>
      <c r="D133" s="53"/>
      <c r="E133" s="53"/>
      <c r="F133" s="355">
        <v>17.25</v>
      </c>
      <c r="G133" s="93"/>
      <c r="H133" s="85"/>
      <c r="I133" s="34"/>
      <c r="J133" s="53"/>
      <c r="K133" s="53">
        <v>17.25</v>
      </c>
      <c r="L133" s="53"/>
      <c r="M133" s="53"/>
      <c r="N133" s="53"/>
      <c r="O133" s="53"/>
      <c r="P133" s="53"/>
      <c r="Q133" s="53"/>
      <c r="R133" s="105"/>
      <c r="S133" s="53"/>
      <c r="T133" s="53"/>
      <c r="U133" s="53"/>
      <c r="V133" s="59">
        <f>SUM(J133:T133)-F133</f>
        <v>0</v>
      </c>
    </row>
    <row r="134" spans="1:24">
      <c r="A134" s="87" t="s">
        <v>650</v>
      </c>
      <c r="B134" s="48" t="s">
        <v>656</v>
      </c>
      <c r="C134" s="53"/>
      <c r="D134" s="53"/>
      <c r="E134" s="53"/>
      <c r="F134" s="355">
        <v>17.809999999999999</v>
      </c>
      <c r="G134" s="93"/>
      <c r="H134" s="85"/>
      <c r="I134" s="34"/>
      <c r="J134" s="53"/>
      <c r="L134" s="53"/>
      <c r="M134" s="53"/>
      <c r="N134" s="53">
        <v>17.809999999999999</v>
      </c>
      <c r="O134" s="53"/>
      <c r="P134" s="53"/>
      <c r="Q134" s="53"/>
      <c r="R134" s="53"/>
      <c r="S134" s="53"/>
      <c r="T134" s="53"/>
      <c r="U134" s="53"/>
      <c r="V134" s="59">
        <f t="shared" ref="V134:V177" si="7">SUM(J134:T134)-F134</f>
        <v>0</v>
      </c>
    </row>
    <row r="135" spans="1:24">
      <c r="A135" s="87" t="s">
        <v>660</v>
      </c>
      <c r="B135" s="48" t="s">
        <v>352</v>
      </c>
      <c r="C135" s="53"/>
      <c r="D135" s="53"/>
      <c r="E135" s="53"/>
      <c r="F135" s="355">
        <v>58.3</v>
      </c>
      <c r="G135" s="93"/>
      <c r="H135" s="85"/>
      <c r="I135" s="34"/>
      <c r="J135" s="53"/>
      <c r="L135" s="53"/>
      <c r="M135" s="53"/>
      <c r="N135" s="53">
        <v>39.200000000000003</v>
      </c>
      <c r="O135" s="53">
        <v>19.100000000000001</v>
      </c>
      <c r="P135" s="53"/>
      <c r="Q135" s="53"/>
      <c r="R135" s="53"/>
      <c r="S135" s="53"/>
      <c r="T135" s="53"/>
      <c r="U135" s="53">
        <f>SUM(K135:T135)</f>
        <v>58.300000000000004</v>
      </c>
      <c r="V135" s="59">
        <f t="shared" si="7"/>
        <v>0</v>
      </c>
    </row>
    <row r="136" spans="1:24">
      <c r="A136" s="87" t="s">
        <v>660</v>
      </c>
      <c r="B136" s="48" t="s">
        <v>373</v>
      </c>
      <c r="C136" s="53"/>
      <c r="D136" s="53"/>
      <c r="E136" s="53"/>
      <c r="F136" s="355">
        <v>24</v>
      </c>
      <c r="G136" s="93"/>
      <c r="H136" s="85"/>
      <c r="I136" s="34"/>
      <c r="J136" s="53"/>
      <c r="L136" s="53"/>
      <c r="M136" s="53"/>
      <c r="N136" s="53"/>
      <c r="O136" s="53">
        <v>24</v>
      </c>
      <c r="P136" s="53" t="s">
        <v>48</v>
      </c>
      <c r="Q136" s="53"/>
      <c r="R136" s="53"/>
      <c r="S136" s="53"/>
      <c r="T136" s="53"/>
      <c r="U136" s="53"/>
      <c r="V136" s="59">
        <f t="shared" si="7"/>
        <v>0</v>
      </c>
    </row>
    <row r="137" spans="1:24">
      <c r="A137" s="87" t="s">
        <v>660</v>
      </c>
      <c r="B137" s="48" t="s">
        <v>445</v>
      </c>
      <c r="C137" s="53"/>
      <c r="D137" s="53"/>
      <c r="E137" s="53"/>
      <c r="F137" s="355">
        <v>28.1</v>
      </c>
      <c r="G137" s="93"/>
      <c r="H137" s="85"/>
      <c r="I137" s="34"/>
      <c r="J137" s="53"/>
      <c r="L137" s="53"/>
      <c r="M137" s="53"/>
      <c r="N137" s="53">
        <v>28.1</v>
      </c>
      <c r="O137" s="53"/>
      <c r="P137" s="53"/>
      <c r="Q137" s="53"/>
      <c r="R137" s="53"/>
      <c r="S137" s="53"/>
      <c r="T137" s="53"/>
      <c r="U137" s="53"/>
      <c r="V137" s="59">
        <f t="shared" si="7"/>
        <v>0</v>
      </c>
    </row>
    <row r="138" spans="1:24">
      <c r="A138" s="87" t="s">
        <v>663</v>
      </c>
      <c r="B138" s="48" t="s">
        <v>664</v>
      </c>
      <c r="C138" s="53"/>
      <c r="D138" s="53"/>
      <c r="E138" s="53"/>
      <c r="F138" s="355">
        <v>35.1</v>
      </c>
      <c r="G138" s="93"/>
      <c r="H138" s="85"/>
      <c r="I138" s="34"/>
      <c r="J138" s="53"/>
      <c r="L138" s="53"/>
      <c r="M138" s="53"/>
      <c r="N138" s="53">
        <v>6.22</v>
      </c>
      <c r="O138" s="53">
        <v>28.88</v>
      </c>
      <c r="P138" s="53"/>
      <c r="Q138" s="53"/>
      <c r="R138" s="53"/>
      <c r="S138" s="53"/>
      <c r="T138" s="53"/>
      <c r="U138" s="53"/>
      <c r="V138" s="59">
        <f t="shared" si="7"/>
        <v>0</v>
      </c>
      <c r="X138" s="53"/>
    </row>
    <row r="139" spans="1:24">
      <c r="A139" s="48">
        <v>8</v>
      </c>
      <c r="B139" s="48" t="s">
        <v>387</v>
      </c>
      <c r="C139" s="53"/>
      <c r="D139" s="53"/>
      <c r="E139" s="53"/>
      <c r="F139" s="355">
        <v>17.8</v>
      </c>
      <c r="G139" s="93"/>
      <c r="H139" s="85"/>
      <c r="I139" s="34"/>
      <c r="J139" s="53"/>
      <c r="L139" s="53"/>
      <c r="M139" s="53"/>
      <c r="N139" s="53"/>
      <c r="O139" s="53"/>
      <c r="P139" s="53">
        <v>17.8</v>
      </c>
      <c r="Q139" s="53"/>
      <c r="R139" s="53"/>
      <c r="S139" s="53"/>
      <c r="T139" s="53"/>
      <c r="U139" s="53"/>
      <c r="V139" s="59">
        <f t="shared" si="7"/>
        <v>0</v>
      </c>
    </row>
    <row r="140" spans="1:24">
      <c r="A140" s="87" t="s">
        <v>669</v>
      </c>
      <c r="B140" s="48" t="s">
        <v>356</v>
      </c>
      <c r="C140" s="53"/>
      <c r="D140" s="53"/>
      <c r="E140" s="53"/>
      <c r="F140" s="89">
        <v>59.67</v>
      </c>
      <c r="G140" s="89"/>
      <c r="H140" s="85"/>
      <c r="I140" s="34"/>
      <c r="J140" s="53"/>
      <c r="L140" s="53"/>
      <c r="M140" s="53"/>
      <c r="N140" s="53">
        <v>59.67</v>
      </c>
      <c r="O140" s="53"/>
      <c r="P140" s="53"/>
      <c r="Q140" s="53"/>
      <c r="R140" s="53"/>
      <c r="S140" s="53"/>
      <c r="T140" s="53"/>
      <c r="U140" s="53"/>
      <c r="V140" s="59">
        <f t="shared" si="7"/>
        <v>0</v>
      </c>
    </row>
    <row r="141" spans="1:24">
      <c r="A141" s="11" t="s">
        <v>670</v>
      </c>
      <c r="B141" s="11" t="s">
        <v>352</v>
      </c>
      <c r="C141" s="17"/>
      <c r="D141" s="17"/>
      <c r="E141" s="17"/>
      <c r="F141" s="366">
        <v>78.349999999999994</v>
      </c>
      <c r="G141" s="366"/>
      <c r="H141" s="354"/>
      <c r="I141" s="21"/>
      <c r="J141" s="17"/>
      <c r="K141" s="17"/>
      <c r="L141" s="17"/>
      <c r="M141" s="17"/>
      <c r="N141" s="17">
        <v>59.25</v>
      </c>
      <c r="O141" s="17">
        <v>19.100000000000001</v>
      </c>
      <c r="P141" s="17"/>
      <c r="Q141" s="17"/>
      <c r="R141" s="17"/>
      <c r="S141" s="17"/>
      <c r="T141" s="17"/>
      <c r="U141" s="53"/>
      <c r="V141" s="59">
        <f t="shared" si="7"/>
        <v>0</v>
      </c>
      <c r="W141" s="64"/>
    </row>
    <row r="142" spans="1:24">
      <c r="A142" s="87" t="s">
        <v>671</v>
      </c>
      <c r="C142" s="53">
        <v>130.41</v>
      </c>
      <c r="D142" s="53"/>
      <c r="E142" s="53"/>
      <c r="F142" s="89">
        <v>111.88</v>
      </c>
      <c r="G142" s="89"/>
      <c r="H142" s="85"/>
      <c r="I142" s="34"/>
      <c r="J142" s="53"/>
      <c r="K142" s="53">
        <v>130.41</v>
      </c>
      <c r="L142" s="53"/>
      <c r="M142" s="53"/>
      <c r="N142" s="53"/>
      <c r="O142" s="53">
        <v>55.88</v>
      </c>
      <c r="P142" s="53">
        <v>56</v>
      </c>
      <c r="Q142" s="53" t="s">
        <v>48</v>
      </c>
      <c r="R142" s="53"/>
      <c r="S142" s="53"/>
      <c r="T142" s="53"/>
      <c r="U142" s="53">
        <f>SUM(O142:T142)</f>
        <v>111.88</v>
      </c>
      <c r="V142" s="59">
        <f t="shared" si="7"/>
        <v>130.41</v>
      </c>
    </row>
    <row r="143" spans="1:24">
      <c r="A143" s="87" t="s">
        <v>673</v>
      </c>
      <c r="B143" s="48" t="s">
        <v>672</v>
      </c>
      <c r="C143" s="53"/>
      <c r="D143" s="53"/>
      <c r="E143" s="53"/>
      <c r="F143" s="89">
        <v>25.93</v>
      </c>
      <c r="G143" s="89"/>
      <c r="H143" s="85"/>
      <c r="I143" s="34"/>
      <c r="J143" s="53"/>
      <c r="L143" s="53"/>
      <c r="M143" s="53"/>
      <c r="N143" s="53">
        <v>25.93</v>
      </c>
      <c r="O143" s="53"/>
      <c r="P143" s="53"/>
      <c r="Q143" s="53"/>
      <c r="R143" s="53"/>
      <c r="S143" s="53"/>
      <c r="T143" s="53"/>
      <c r="U143" s="53">
        <f>SUM(K143:T143)</f>
        <v>25.93</v>
      </c>
      <c r="V143" s="59">
        <f t="shared" si="7"/>
        <v>0</v>
      </c>
    </row>
    <row r="144" spans="1:24">
      <c r="A144" s="87" t="s">
        <v>669</v>
      </c>
      <c r="B144" s="48" t="s">
        <v>676</v>
      </c>
      <c r="C144" s="53"/>
      <c r="D144" s="53"/>
      <c r="E144" s="53"/>
      <c r="F144" s="89">
        <v>25.48</v>
      </c>
      <c r="G144" s="89"/>
      <c r="H144" s="85"/>
      <c r="I144" s="34"/>
      <c r="J144" s="53"/>
      <c r="L144" s="53">
        <v>7.22</v>
      </c>
      <c r="M144" s="53"/>
      <c r="N144" s="53"/>
      <c r="O144" s="53"/>
      <c r="P144" s="53">
        <v>11.37</v>
      </c>
      <c r="Q144" s="53" t="s">
        <v>417</v>
      </c>
      <c r="R144" s="53"/>
      <c r="S144" s="53"/>
      <c r="T144" s="53">
        <v>6.89</v>
      </c>
      <c r="U144" s="53">
        <f>SUM(K144:T144)</f>
        <v>25.48</v>
      </c>
      <c r="V144" s="59">
        <f t="shared" si="7"/>
        <v>0</v>
      </c>
    </row>
    <row r="145" spans="1:22">
      <c r="A145" s="87" t="s">
        <v>674</v>
      </c>
      <c r="B145" s="48" t="s">
        <v>677</v>
      </c>
      <c r="C145" s="53"/>
      <c r="D145" s="53"/>
      <c r="E145" s="53"/>
      <c r="F145" s="355">
        <v>-516.19000000000005</v>
      </c>
      <c r="G145" s="93"/>
      <c r="H145" s="85"/>
      <c r="I145" s="34"/>
      <c r="J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>
        <f>SUM(N145:T145)</f>
        <v>0</v>
      </c>
      <c r="V145" s="59">
        <f t="shared" si="7"/>
        <v>516.19000000000005</v>
      </c>
    </row>
    <row r="146" spans="1:22">
      <c r="C146" s="53"/>
      <c r="D146" s="53"/>
      <c r="E146" s="53"/>
      <c r="F146" s="83"/>
      <c r="G146" s="93"/>
      <c r="H146" s="85"/>
      <c r="I146" s="34"/>
      <c r="J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>
        <f>SUM(N146:T146)</f>
        <v>0</v>
      </c>
      <c r="V146" s="59">
        <f t="shared" si="7"/>
        <v>0</v>
      </c>
    </row>
    <row r="147" spans="1:22">
      <c r="A147" s="87" t="s">
        <v>681</v>
      </c>
      <c r="B147" s="48" t="s">
        <v>680</v>
      </c>
      <c r="C147" s="53"/>
      <c r="D147" s="53"/>
      <c r="E147" s="53"/>
      <c r="F147" s="86">
        <v>28.49</v>
      </c>
      <c r="G147" s="93"/>
      <c r="H147" s="85"/>
      <c r="I147" s="34"/>
      <c r="J147" s="53"/>
      <c r="L147" s="53"/>
      <c r="M147" s="53"/>
      <c r="N147" s="53"/>
      <c r="O147" s="53">
        <v>28.49</v>
      </c>
      <c r="P147" s="53"/>
      <c r="Q147" s="53"/>
      <c r="R147" s="53"/>
      <c r="S147" s="53"/>
      <c r="T147" s="53"/>
      <c r="U147" s="53">
        <f>SUM(N147:T147)</f>
        <v>28.49</v>
      </c>
      <c r="V147" s="59">
        <f t="shared" si="7"/>
        <v>0</v>
      </c>
    </row>
    <row r="148" spans="1:22">
      <c r="A148" s="87" t="s">
        <v>284</v>
      </c>
      <c r="B148" s="48" t="s">
        <v>387</v>
      </c>
      <c r="C148" s="53"/>
      <c r="D148" s="53"/>
      <c r="E148" s="53"/>
      <c r="F148" s="86">
        <v>17.8</v>
      </c>
      <c r="G148" s="93"/>
      <c r="H148" s="85"/>
      <c r="I148" s="34"/>
      <c r="J148" s="53"/>
      <c r="L148" s="53"/>
      <c r="M148" s="53"/>
      <c r="N148" s="53"/>
      <c r="O148" s="53"/>
      <c r="P148" s="53">
        <v>17.8</v>
      </c>
      <c r="Q148" s="53" t="s">
        <v>408</v>
      </c>
      <c r="R148" s="53"/>
      <c r="S148" s="53"/>
      <c r="T148" s="53"/>
      <c r="U148" s="53">
        <f>SUM(J148:T148)</f>
        <v>17.8</v>
      </c>
      <c r="V148" s="59">
        <f t="shared" si="7"/>
        <v>0</v>
      </c>
    </row>
    <row r="149" spans="1:22">
      <c r="A149" s="87" t="s">
        <v>678</v>
      </c>
      <c r="C149" s="53">
        <v>-130.41</v>
      </c>
      <c r="D149" s="53"/>
      <c r="E149" s="53"/>
      <c r="F149" s="83"/>
      <c r="G149" s="93"/>
      <c r="H149" s="85"/>
      <c r="I149" s="34"/>
      <c r="J149" s="53"/>
      <c r="L149" s="53"/>
      <c r="M149" s="53"/>
      <c r="N149" s="53"/>
      <c r="O149" s="53"/>
      <c r="P149" s="53"/>
      <c r="Q149" s="92"/>
      <c r="R149" s="53"/>
      <c r="S149" s="53"/>
      <c r="T149" s="53"/>
      <c r="U149" s="53">
        <f>SUM(J149:T149)-F149</f>
        <v>0</v>
      </c>
      <c r="V149" s="59">
        <f t="shared" si="7"/>
        <v>0</v>
      </c>
    </row>
    <row r="150" spans="1:22">
      <c r="A150" s="2"/>
      <c r="B150" s="2"/>
      <c r="C150" s="3"/>
      <c r="D150" s="3"/>
      <c r="E150" s="3"/>
      <c r="F150" s="358"/>
      <c r="G150" s="359"/>
      <c r="H150" s="248"/>
      <c r="I150" s="210"/>
      <c r="J150" s="3">
        <v>80.52</v>
      </c>
      <c r="K150" s="3">
        <f>SUM(K132:K149)</f>
        <v>164.91</v>
      </c>
      <c r="L150" s="3">
        <f>SUM(L132:L149)</f>
        <v>7.22</v>
      </c>
      <c r="M150" s="3"/>
      <c r="N150" s="3">
        <f>SUM(N132:N149)</f>
        <v>236.18</v>
      </c>
      <c r="O150" s="3">
        <f>SUM(O132:O149)</f>
        <v>175.45000000000002</v>
      </c>
      <c r="P150" s="3">
        <f>SUM(P132:P149)</f>
        <v>102.97</v>
      </c>
      <c r="Q150" s="3"/>
      <c r="R150" s="3"/>
      <c r="S150" s="3"/>
      <c r="T150" s="3">
        <f>SUM(T132:T149)</f>
        <v>6.89</v>
      </c>
      <c r="U150" s="53">
        <f t="shared" ref="U150:U164" si="8">SUM(J150:T150)-F150</f>
        <v>774.1400000000001</v>
      </c>
      <c r="V150" s="59">
        <f t="shared" si="7"/>
        <v>774.1400000000001</v>
      </c>
    </row>
    <row r="151" spans="1:22">
      <c r="A151" s="87" t="s">
        <v>688</v>
      </c>
      <c r="B151" s="48" t="s">
        <v>209</v>
      </c>
      <c r="C151" s="53"/>
      <c r="D151" s="53"/>
      <c r="E151" s="53"/>
      <c r="F151" s="89">
        <v>28.75</v>
      </c>
      <c r="G151" s="93"/>
      <c r="H151" s="85"/>
      <c r="I151" s="34"/>
      <c r="J151" s="53"/>
      <c r="K151" s="53">
        <v>28.75</v>
      </c>
      <c r="L151" s="53"/>
      <c r="M151" s="53"/>
      <c r="N151" s="53"/>
      <c r="O151" s="53"/>
      <c r="P151" s="53"/>
      <c r="Q151" s="91"/>
      <c r="R151" s="53"/>
      <c r="S151" s="53"/>
      <c r="T151" s="53"/>
      <c r="U151" s="53">
        <f t="shared" si="8"/>
        <v>0</v>
      </c>
      <c r="V151" s="59">
        <f t="shared" si="7"/>
        <v>0</v>
      </c>
    </row>
    <row r="152" spans="1:22">
      <c r="A152" s="87" t="s">
        <v>689</v>
      </c>
      <c r="C152" s="53">
        <v>83.93</v>
      </c>
      <c r="D152" s="53"/>
      <c r="E152" s="53"/>
      <c r="F152" s="83"/>
      <c r="G152" s="84"/>
      <c r="H152" s="85"/>
      <c r="I152" s="34"/>
      <c r="J152" s="53">
        <v>83.93</v>
      </c>
      <c r="L152" s="53"/>
      <c r="M152" s="53"/>
      <c r="N152" s="53"/>
      <c r="O152" s="53"/>
      <c r="P152" s="53"/>
      <c r="Q152" s="53"/>
      <c r="R152" s="53"/>
      <c r="S152" s="53"/>
      <c r="T152" s="53"/>
      <c r="U152" s="53">
        <f t="shared" si="8"/>
        <v>83.93</v>
      </c>
      <c r="V152" s="59">
        <f t="shared" si="7"/>
        <v>83.93</v>
      </c>
    </row>
    <row r="153" spans="1:22">
      <c r="A153" s="87" t="s">
        <v>690</v>
      </c>
      <c r="B153" s="48" t="s">
        <v>691</v>
      </c>
      <c r="C153" s="53">
        <v>-83.93</v>
      </c>
      <c r="D153" s="53"/>
      <c r="E153" s="53"/>
      <c r="F153" s="83"/>
      <c r="G153" s="84"/>
      <c r="H153" s="85"/>
      <c r="I153" s="34"/>
      <c r="J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>
        <f t="shared" si="8"/>
        <v>0</v>
      </c>
      <c r="V153" s="59">
        <f t="shared" si="7"/>
        <v>0</v>
      </c>
    </row>
    <row r="154" spans="1:22">
      <c r="A154" s="87" t="s">
        <v>689</v>
      </c>
      <c r="B154" s="48" t="s">
        <v>352</v>
      </c>
      <c r="C154" s="53"/>
      <c r="D154" s="53"/>
      <c r="E154" s="53"/>
      <c r="F154" s="89">
        <v>36.6</v>
      </c>
      <c r="G154" s="89"/>
      <c r="H154" s="85"/>
      <c r="I154" s="34"/>
      <c r="J154" s="53"/>
      <c r="L154" s="53"/>
      <c r="M154" s="53"/>
      <c r="N154" s="53">
        <v>17.5</v>
      </c>
      <c r="O154" s="92">
        <v>19.100000000000001</v>
      </c>
      <c r="P154" s="53"/>
      <c r="Q154" s="53"/>
      <c r="R154" s="53"/>
      <c r="S154" s="53"/>
      <c r="T154" s="53"/>
      <c r="U154" s="53">
        <f t="shared" si="8"/>
        <v>0</v>
      </c>
      <c r="V154" s="59">
        <f t="shared" si="7"/>
        <v>0</v>
      </c>
    </row>
    <row r="155" spans="1:22">
      <c r="A155" s="87" t="s">
        <v>697</v>
      </c>
      <c r="B155" s="48" t="s">
        <v>356</v>
      </c>
      <c r="C155" s="53"/>
      <c r="D155" s="53"/>
      <c r="E155" s="53"/>
      <c r="F155" s="89">
        <v>43.06</v>
      </c>
      <c r="G155" s="89"/>
      <c r="H155" s="85"/>
      <c r="I155" s="34"/>
      <c r="J155" s="53"/>
      <c r="L155" s="53"/>
      <c r="M155" s="53"/>
      <c r="N155" s="53">
        <v>43.06</v>
      </c>
      <c r="O155" s="92"/>
      <c r="P155" s="53"/>
      <c r="Q155" s="53"/>
      <c r="R155" s="53"/>
      <c r="S155" s="53"/>
      <c r="T155" s="53"/>
      <c r="U155" s="53">
        <f t="shared" si="8"/>
        <v>0</v>
      </c>
      <c r="V155" s="59">
        <f t="shared" si="7"/>
        <v>0</v>
      </c>
    </row>
    <row r="156" spans="1:22">
      <c r="A156" s="60" t="s">
        <v>703</v>
      </c>
      <c r="B156" s="48" t="s">
        <v>448</v>
      </c>
      <c r="C156" s="53"/>
      <c r="D156" s="53"/>
      <c r="E156" s="53"/>
      <c r="F156" s="89">
        <v>16.96</v>
      </c>
      <c r="G156" s="89">
        <v>426.68</v>
      </c>
      <c r="H156" s="85"/>
      <c r="I156" s="34"/>
      <c r="J156" s="53"/>
      <c r="L156" s="53"/>
      <c r="M156" s="53"/>
      <c r="N156" s="53">
        <v>16.96</v>
      </c>
      <c r="O156" s="53"/>
      <c r="P156" s="53"/>
      <c r="Q156" s="53"/>
      <c r="R156" s="53"/>
      <c r="S156" s="53"/>
      <c r="T156" s="53"/>
      <c r="U156" s="53">
        <f t="shared" si="8"/>
        <v>0</v>
      </c>
      <c r="V156" s="59">
        <f t="shared" si="7"/>
        <v>0</v>
      </c>
    </row>
    <row r="157" spans="1:22">
      <c r="A157" s="87" t="s">
        <v>717</v>
      </c>
      <c r="C157" s="53">
        <v>130.41</v>
      </c>
      <c r="D157" s="53"/>
      <c r="E157" s="53"/>
      <c r="F157" s="86"/>
      <c r="G157" s="84"/>
      <c r="H157" s="85"/>
      <c r="I157" s="34"/>
      <c r="J157" s="53"/>
      <c r="K157" s="53">
        <v>130.41</v>
      </c>
      <c r="L157" s="53"/>
      <c r="M157" s="53"/>
      <c r="N157" s="53"/>
      <c r="O157" s="53"/>
      <c r="P157" s="53"/>
      <c r="Q157" s="53"/>
      <c r="R157" s="53"/>
      <c r="S157" s="53"/>
      <c r="T157" s="53"/>
      <c r="U157" s="53">
        <f t="shared" si="8"/>
        <v>130.41</v>
      </c>
      <c r="V157" s="59">
        <f t="shared" si="7"/>
        <v>130.41</v>
      </c>
    </row>
    <row r="158" spans="1:22">
      <c r="A158" s="87" t="s">
        <v>713</v>
      </c>
      <c r="B158" s="48" t="s">
        <v>352</v>
      </c>
      <c r="C158" s="53"/>
      <c r="D158" s="53"/>
      <c r="E158" s="53"/>
      <c r="F158" s="84">
        <v>32.19</v>
      </c>
      <c r="G158" s="84"/>
      <c r="H158" s="85"/>
      <c r="I158" s="34"/>
      <c r="J158" s="53"/>
      <c r="L158" s="53"/>
      <c r="M158" s="53"/>
      <c r="N158" s="53">
        <v>22.64</v>
      </c>
      <c r="O158" s="53">
        <v>9.5500000000000007</v>
      </c>
      <c r="P158" s="53"/>
      <c r="Q158" s="53"/>
      <c r="R158" s="53"/>
      <c r="S158" s="53"/>
      <c r="T158" s="53"/>
      <c r="U158" s="53">
        <f>SUM(N158:T158)</f>
        <v>32.19</v>
      </c>
      <c r="V158" s="59"/>
    </row>
    <row r="159" spans="1:22">
      <c r="A159" s="87" t="s">
        <v>713</v>
      </c>
      <c r="B159" s="48" t="s">
        <v>353</v>
      </c>
      <c r="C159" s="53"/>
      <c r="D159" s="53"/>
      <c r="E159" s="53"/>
      <c r="F159" s="84">
        <v>16.940000000000001</v>
      </c>
      <c r="G159" s="84"/>
      <c r="H159" s="85"/>
      <c r="I159" s="34"/>
      <c r="J159" s="53"/>
      <c r="L159" s="53"/>
      <c r="M159" s="53"/>
      <c r="N159" s="53">
        <v>16.940000000000001</v>
      </c>
      <c r="O159" s="53"/>
      <c r="P159" s="53"/>
      <c r="Q159" s="53"/>
      <c r="R159" s="53"/>
      <c r="S159" s="53"/>
      <c r="T159" s="53"/>
      <c r="U159" s="53"/>
      <c r="V159" s="59"/>
    </row>
    <row r="160" spans="1:22">
      <c r="A160" s="87" t="s">
        <v>412</v>
      </c>
      <c r="B160" s="48" t="s">
        <v>722</v>
      </c>
      <c r="C160" s="53"/>
      <c r="D160" s="53"/>
      <c r="E160" s="53"/>
      <c r="F160" s="84">
        <v>23.65</v>
      </c>
      <c r="G160" s="84"/>
      <c r="H160" s="85"/>
      <c r="I160" s="34"/>
      <c r="J160" s="53"/>
      <c r="L160" s="53"/>
      <c r="M160" s="53"/>
      <c r="N160" s="53">
        <v>20.65</v>
      </c>
      <c r="O160" s="53"/>
      <c r="P160" s="53"/>
      <c r="Q160" s="53"/>
      <c r="R160" s="53"/>
      <c r="S160" s="53">
        <v>3</v>
      </c>
      <c r="T160" s="53"/>
      <c r="U160" s="53">
        <f t="shared" si="8"/>
        <v>0</v>
      </c>
      <c r="V160" s="59">
        <f t="shared" si="7"/>
        <v>0</v>
      </c>
    </row>
    <row r="161" spans="1:24">
      <c r="A161" s="256"/>
      <c r="B161" s="256"/>
      <c r="C161" s="257"/>
      <c r="D161" s="257"/>
      <c r="E161" s="257"/>
      <c r="F161" s="368"/>
      <c r="G161" s="258"/>
      <c r="H161" s="259"/>
      <c r="I161" s="260"/>
      <c r="J161" s="255">
        <f>SUM(J151:J160)</f>
        <v>83.93</v>
      </c>
      <c r="K161" s="255">
        <f>SUM(K151:K160)</f>
        <v>159.16</v>
      </c>
      <c r="L161" s="255"/>
      <c r="M161" s="255"/>
      <c r="N161" s="255">
        <f>SUM(N151:N160)</f>
        <v>137.75</v>
      </c>
      <c r="O161" s="255">
        <f>SUM(O151:O160)</f>
        <v>28.650000000000002</v>
      </c>
      <c r="P161" s="255"/>
      <c r="Q161" s="255"/>
      <c r="R161" s="255"/>
      <c r="S161" s="255">
        <f>SUM(S151:S160)</f>
        <v>3</v>
      </c>
      <c r="T161" s="255"/>
      <c r="U161" s="255">
        <f>SUM(J161:T161)</f>
        <v>412.49</v>
      </c>
      <c r="V161" s="59">
        <f t="shared" si="7"/>
        <v>412.49</v>
      </c>
    </row>
    <row r="162" spans="1:24">
      <c r="A162" s="87" t="s">
        <v>724</v>
      </c>
      <c r="B162" s="60" t="s">
        <v>353</v>
      </c>
      <c r="C162" s="53"/>
      <c r="D162" s="53"/>
      <c r="E162" s="53"/>
      <c r="F162" s="84">
        <v>25.53</v>
      </c>
      <c r="G162" s="84"/>
      <c r="H162" s="85"/>
      <c r="I162" s="34"/>
      <c r="J162" s="53"/>
      <c r="L162" s="53"/>
      <c r="M162" s="53"/>
      <c r="N162" s="53">
        <v>25.53</v>
      </c>
      <c r="O162" s="53"/>
      <c r="P162" s="53"/>
      <c r="Q162" s="53"/>
      <c r="R162" s="53"/>
      <c r="S162" s="53"/>
      <c r="T162" s="53">
        <f>SUM(J162:S162)</f>
        <v>25.53</v>
      </c>
      <c r="U162" s="53">
        <f t="shared" si="8"/>
        <v>25.53</v>
      </c>
      <c r="V162" s="59">
        <f t="shared" si="7"/>
        <v>25.53</v>
      </c>
    </row>
    <row r="163" spans="1:24">
      <c r="A163" s="87" t="s">
        <v>725</v>
      </c>
      <c r="B163" s="60" t="s">
        <v>209</v>
      </c>
      <c r="C163" s="53"/>
      <c r="D163" s="53"/>
      <c r="E163" s="53"/>
      <c r="F163" s="84">
        <v>57.5</v>
      </c>
      <c r="G163" s="84"/>
      <c r="H163" s="85"/>
      <c r="I163" s="34"/>
      <c r="J163" s="53"/>
      <c r="K163" s="53">
        <v>57.5</v>
      </c>
      <c r="L163" s="53"/>
      <c r="M163" s="53"/>
      <c r="N163" s="53"/>
      <c r="O163" s="53"/>
      <c r="P163" s="53"/>
      <c r="Q163" s="53"/>
      <c r="R163" s="53"/>
      <c r="S163" s="53"/>
      <c r="T163" s="53">
        <f>SUM(J163:S163)</f>
        <v>57.5</v>
      </c>
      <c r="U163" s="53"/>
      <c r="V163" s="59"/>
    </row>
    <row r="164" spans="1:24">
      <c r="A164" s="87" t="s">
        <v>724</v>
      </c>
      <c r="B164" s="48" t="s">
        <v>352</v>
      </c>
      <c r="C164" s="53"/>
      <c r="D164" s="53"/>
      <c r="E164" s="53"/>
      <c r="F164" s="84">
        <v>14.62</v>
      </c>
      <c r="G164" s="84"/>
      <c r="H164" s="85"/>
      <c r="I164" s="34"/>
      <c r="J164" s="53"/>
      <c r="K164" s="53">
        <v>14.62</v>
      </c>
      <c r="L164" s="53"/>
      <c r="M164" s="53"/>
      <c r="N164" s="53"/>
      <c r="O164" s="53"/>
      <c r="P164" s="53"/>
      <c r="Q164" s="53"/>
      <c r="R164" s="53"/>
      <c r="S164" s="53"/>
      <c r="T164" s="53">
        <f>SUM(J164:S164)</f>
        <v>14.62</v>
      </c>
      <c r="U164" s="53">
        <f t="shared" si="8"/>
        <v>14.62</v>
      </c>
      <c r="V164" s="59">
        <f t="shared" si="7"/>
        <v>14.62</v>
      </c>
    </row>
    <row r="165" spans="1:24">
      <c r="A165" s="87" t="s">
        <v>729</v>
      </c>
      <c r="B165" s="48" t="s">
        <v>691</v>
      </c>
      <c r="C165" s="53">
        <v>-130.41</v>
      </c>
      <c r="D165" s="53"/>
      <c r="E165" s="53"/>
      <c r="F165" s="83"/>
      <c r="G165" s="84"/>
      <c r="H165" s="85"/>
      <c r="I165" s="34"/>
      <c r="J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>
        <f>SUM(N165:T165)</f>
        <v>0</v>
      </c>
      <c r="V165" s="59"/>
    </row>
    <row r="166" spans="1:24">
      <c r="A166" s="87" t="s">
        <v>730</v>
      </c>
      <c r="C166" s="53"/>
      <c r="D166" s="53"/>
      <c r="E166" s="53"/>
      <c r="F166" s="83">
        <v>-426.68</v>
      </c>
      <c r="G166" s="84"/>
      <c r="H166" s="85"/>
      <c r="I166" s="34"/>
      <c r="J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9"/>
    </row>
    <row r="167" spans="1:24">
      <c r="A167" s="87" t="s">
        <v>728</v>
      </c>
      <c r="B167" s="48" t="s">
        <v>731</v>
      </c>
      <c r="C167" s="53"/>
      <c r="D167" s="53">
        <v>104.21</v>
      </c>
      <c r="E167" s="53"/>
      <c r="F167" s="83"/>
      <c r="G167" s="84"/>
      <c r="H167" s="85"/>
      <c r="I167" s="34"/>
      <c r="J167" s="53">
        <v>104.21</v>
      </c>
      <c r="L167" s="53"/>
      <c r="M167" s="53"/>
      <c r="N167" s="53"/>
      <c r="O167" s="53"/>
      <c r="P167" s="53"/>
      <c r="Q167" s="53"/>
      <c r="R167" s="53"/>
      <c r="S167" s="53"/>
      <c r="T167" s="53"/>
      <c r="U167" s="53">
        <f>SUM(J167:T167)</f>
        <v>104.21</v>
      </c>
      <c r="V167" s="263">
        <f t="shared" si="7"/>
        <v>104.21</v>
      </c>
      <c r="X167" s="48">
        <v>28.02</v>
      </c>
    </row>
    <row r="168" spans="1:24">
      <c r="A168" s="87" t="s">
        <v>732</v>
      </c>
      <c r="B168" s="48" t="s">
        <v>352</v>
      </c>
      <c r="C168" s="53"/>
      <c r="D168" s="53"/>
      <c r="E168" s="53"/>
      <c r="F168" s="83">
        <v>16.75</v>
      </c>
      <c r="G168" s="84"/>
      <c r="H168" s="85"/>
      <c r="I168" s="34"/>
      <c r="J168" s="53"/>
      <c r="L168" s="53"/>
      <c r="M168" s="53"/>
      <c r="N168" s="53">
        <v>16.75</v>
      </c>
      <c r="O168" s="53"/>
      <c r="P168" s="53"/>
      <c r="Q168" s="53"/>
      <c r="R168" s="53"/>
      <c r="S168" s="53"/>
      <c r="T168" s="53"/>
      <c r="U168" s="53"/>
      <c r="V168" s="59">
        <f t="shared" si="7"/>
        <v>0</v>
      </c>
      <c r="X168" s="48">
        <v>-35.43</v>
      </c>
    </row>
    <row r="169" spans="1:24">
      <c r="A169" s="87" t="s">
        <v>725</v>
      </c>
      <c r="B169" s="48" t="s">
        <v>352</v>
      </c>
      <c r="C169" s="53"/>
      <c r="D169" s="53"/>
      <c r="E169" s="53"/>
      <c r="F169" s="84">
        <v>12.83</v>
      </c>
      <c r="G169" s="84"/>
      <c r="H169" s="85"/>
      <c r="I169" s="34"/>
      <c r="J169" s="53"/>
      <c r="L169" s="53"/>
      <c r="M169" s="53"/>
      <c r="N169" s="53">
        <v>12.83</v>
      </c>
      <c r="O169" s="53"/>
      <c r="P169" s="53"/>
      <c r="Q169" s="53"/>
      <c r="R169" s="53"/>
      <c r="S169" s="53"/>
      <c r="T169" s="53"/>
      <c r="U169" s="53">
        <f>SUM(J169:T169)-F169</f>
        <v>0</v>
      </c>
      <c r="V169" s="59">
        <f t="shared" si="7"/>
        <v>0</v>
      </c>
      <c r="X169" s="48">
        <v>35.76</v>
      </c>
    </row>
    <row r="170" spans="1:24">
      <c r="A170" s="87" t="s">
        <v>732</v>
      </c>
      <c r="B170" s="48" t="s">
        <v>734</v>
      </c>
      <c r="C170" s="53"/>
      <c r="D170" s="53">
        <v>-104.21</v>
      </c>
      <c r="E170" s="53"/>
      <c r="F170" s="94"/>
      <c r="G170" s="84"/>
      <c r="H170" s="85"/>
      <c r="I170" s="34"/>
      <c r="J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>
        <f t="shared" ref="U170:U174" si="9">SUM(J170:T170)-F170</f>
        <v>0</v>
      </c>
      <c r="V170" s="59">
        <f t="shared" si="7"/>
        <v>0</v>
      </c>
      <c r="X170" s="48">
        <f>SUM(X164:X169)</f>
        <v>28.349999999999998</v>
      </c>
    </row>
    <row r="171" spans="1:24">
      <c r="A171" s="87" t="s">
        <v>724</v>
      </c>
      <c r="B171" s="48" t="s">
        <v>738</v>
      </c>
      <c r="F171" s="61">
        <v>9.19</v>
      </c>
      <c r="G171" s="61"/>
      <c r="P171" s="53">
        <v>9.19</v>
      </c>
      <c r="U171" s="53">
        <f t="shared" si="9"/>
        <v>0</v>
      </c>
      <c r="V171" s="59">
        <f t="shared" si="7"/>
        <v>0</v>
      </c>
    </row>
    <row r="172" spans="1:24">
      <c r="A172" s="87" t="s">
        <v>732</v>
      </c>
      <c r="B172" s="48" t="s">
        <v>733</v>
      </c>
      <c r="F172" s="61">
        <v>26.22</v>
      </c>
      <c r="G172" s="61"/>
      <c r="P172" s="53">
        <v>26.22</v>
      </c>
      <c r="Q172" s="48" t="s">
        <v>48</v>
      </c>
      <c r="T172" s="53"/>
      <c r="U172" s="53">
        <f t="shared" si="9"/>
        <v>0</v>
      </c>
      <c r="V172" s="59">
        <f t="shared" si="7"/>
        <v>0</v>
      </c>
    </row>
    <row r="173" spans="1:24">
      <c r="A173" s="87" t="s">
        <v>739</v>
      </c>
      <c r="B173" s="48" t="s">
        <v>594</v>
      </c>
      <c r="F173" s="61">
        <v>59.73</v>
      </c>
      <c r="G173" s="61"/>
      <c r="P173" s="53">
        <v>59.73</v>
      </c>
      <c r="Q173" s="48" t="s">
        <v>48</v>
      </c>
      <c r="T173" s="53"/>
      <c r="U173" s="53">
        <f t="shared" si="9"/>
        <v>0</v>
      </c>
      <c r="V173" s="59">
        <f t="shared" si="7"/>
        <v>0</v>
      </c>
    </row>
    <row r="174" spans="1:24">
      <c r="B174" s="48" t="s">
        <v>741</v>
      </c>
      <c r="F174" s="61">
        <v>9.19</v>
      </c>
      <c r="G174" s="61"/>
      <c r="P174" s="53">
        <v>9.19</v>
      </c>
      <c r="Q174" s="48" t="s">
        <v>738</v>
      </c>
      <c r="T174" s="53"/>
      <c r="U174" s="53">
        <f t="shared" si="9"/>
        <v>0</v>
      </c>
      <c r="V174" s="59">
        <f t="shared" si="7"/>
        <v>0</v>
      </c>
    </row>
    <row r="175" spans="1:24">
      <c r="A175" s="87" t="s">
        <v>730</v>
      </c>
      <c r="B175" s="48" t="s">
        <v>529</v>
      </c>
      <c r="F175" s="61">
        <v>34.18</v>
      </c>
      <c r="G175" s="61">
        <v>338.52</v>
      </c>
      <c r="J175" s="53"/>
      <c r="L175" s="53"/>
      <c r="M175" s="53"/>
      <c r="N175" s="53">
        <v>5.62</v>
      </c>
      <c r="O175" s="48">
        <v>28.56</v>
      </c>
      <c r="P175" s="53"/>
      <c r="R175" s="53"/>
      <c r="T175" s="53"/>
      <c r="U175" s="53">
        <f t="shared" ref="U175:U222" si="10">SUM(J175:T175)-F175</f>
        <v>0</v>
      </c>
      <c r="V175" s="59">
        <f t="shared" si="7"/>
        <v>0</v>
      </c>
    </row>
    <row r="176" spans="1:24">
      <c r="A176" s="87" t="s">
        <v>740</v>
      </c>
      <c r="B176" s="48" t="s">
        <v>742</v>
      </c>
      <c r="F176" s="61">
        <v>-338.52</v>
      </c>
      <c r="G176" s="61"/>
      <c r="P176" s="53"/>
      <c r="U176" s="53">
        <f t="shared" si="10"/>
        <v>338.52</v>
      </c>
      <c r="V176" s="59">
        <f t="shared" si="7"/>
        <v>338.52</v>
      </c>
    </row>
    <row r="177" spans="1:23">
      <c r="A177" s="87" t="s">
        <v>748</v>
      </c>
      <c r="C177" s="48">
        <v>130.41</v>
      </c>
      <c r="F177" s="69"/>
      <c r="G177" s="61"/>
      <c r="J177" s="53"/>
      <c r="K177" s="53">
        <v>130.41</v>
      </c>
      <c r="M177" s="53"/>
      <c r="N177" s="53"/>
      <c r="P177" s="53"/>
      <c r="S177" s="53"/>
      <c r="T177" s="53"/>
      <c r="U177" s="53">
        <f t="shared" si="10"/>
        <v>130.41</v>
      </c>
      <c r="V177" s="59">
        <f t="shared" si="7"/>
        <v>130.41</v>
      </c>
      <c r="W177" s="60"/>
    </row>
    <row r="178" spans="1:23">
      <c r="A178" s="60" t="s">
        <v>751</v>
      </c>
      <c r="B178" s="48" t="s">
        <v>752</v>
      </c>
      <c r="C178" s="48">
        <v>-130.41</v>
      </c>
      <c r="F178" s="95"/>
      <c r="G178" s="61"/>
      <c r="J178" s="53"/>
      <c r="P178" s="53"/>
      <c r="Q178" s="53"/>
      <c r="R178" s="53"/>
      <c r="S178" s="53"/>
      <c r="T178" s="53"/>
      <c r="U178" s="53">
        <f t="shared" si="10"/>
        <v>0</v>
      </c>
      <c r="V178" s="59">
        <f t="shared" ref="V178:V218" si="11">SUM(J178:U178)-F178</f>
        <v>0</v>
      </c>
    </row>
    <row r="179" spans="1:23">
      <c r="A179" s="11" t="s">
        <v>753</v>
      </c>
      <c r="B179" s="11" t="s">
        <v>396</v>
      </c>
      <c r="C179" s="11"/>
      <c r="D179" s="11"/>
      <c r="E179" s="11"/>
      <c r="F179" s="369">
        <v>28.49</v>
      </c>
      <c r="G179" s="292"/>
      <c r="H179" s="294"/>
      <c r="I179" s="18"/>
      <c r="J179" s="17"/>
      <c r="K179" s="17"/>
      <c r="L179" s="17"/>
      <c r="M179" s="17"/>
      <c r="N179" s="17"/>
      <c r="O179" s="17">
        <v>28.49</v>
      </c>
      <c r="P179" s="17"/>
      <c r="Q179" s="17"/>
      <c r="R179" s="17"/>
      <c r="S179" s="17"/>
      <c r="T179" s="17"/>
      <c r="U179" s="17">
        <f t="shared" si="10"/>
        <v>0</v>
      </c>
      <c r="V179" s="59">
        <f t="shared" si="11"/>
        <v>0</v>
      </c>
    </row>
    <row r="180" spans="1:23">
      <c r="A180" s="87" t="s">
        <v>753</v>
      </c>
      <c r="B180" s="48" t="s">
        <v>754</v>
      </c>
      <c r="F180" s="95">
        <v>28.59</v>
      </c>
      <c r="G180" s="61"/>
      <c r="J180" s="53"/>
      <c r="N180" s="48">
        <v>24.59</v>
      </c>
      <c r="P180" s="53">
        <v>4</v>
      </c>
      <c r="Q180" s="53" t="s">
        <v>378</v>
      </c>
      <c r="R180" s="53"/>
      <c r="S180" s="53"/>
      <c r="T180" s="53"/>
      <c r="U180" s="53">
        <f t="shared" si="10"/>
        <v>0</v>
      </c>
      <c r="V180" s="59">
        <f t="shared" si="11"/>
        <v>0</v>
      </c>
    </row>
    <row r="181" spans="1:23">
      <c r="A181" s="87" t="s">
        <v>753</v>
      </c>
      <c r="B181" s="48" t="s">
        <v>352</v>
      </c>
      <c r="F181" s="69">
        <v>39.4</v>
      </c>
      <c r="G181" s="61"/>
      <c r="J181" s="53"/>
      <c r="N181" s="48">
        <v>39.4</v>
      </c>
      <c r="P181" s="53"/>
      <c r="Q181" s="53"/>
      <c r="R181" s="53"/>
      <c r="S181" s="53"/>
      <c r="T181" s="53"/>
      <c r="U181" s="53">
        <f t="shared" si="10"/>
        <v>0</v>
      </c>
      <c r="V181" s="59">
        <f t="shared" si="11"/>
        <v>0</v>
      </c>
    </row>
    <row r="182" spans="1:23">
      <c r="F182" s="69"/>
      <c r="G182" s="61"/>
      <c r="J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>
        <f t="shared" si="10"/>
        <v>0</v>
      </c>
      <c r="V182" s="59">
        <f t="shared" si="11"/>
        <v>0</v>
      </c>
    </row>
    <row r="183" spans="1:23">
      <c r="A183" s="370"/>
      <c r="B183" s="370"/>
      <c r="C183" s="370"/>
      <c r="D183" s="370"/>
      <c r="E183" s="370"/>
      <c r="F183" s="371"/>
      <c r="G183" s="372"/>
      <c r="H183" s="373"/>
      <c r="I183" s="374"/>
      <c r="J183" s="375">
        <f>SUM(J162:J182)</f>
        <v>104.21</v>
      </c>
      <c r="K183" s="375">
        <f>SUM(K162:K182)</f>
        <v>202.53</v>
      </c>
      <c r="L183" s="370"/>
      <c r="M183" s="370"/>
      <c r="N183" s="375">
        <f>SUM(N162:N182)</f>
        <v>124.72</v>
      </c>
      <c r="O183" s="375">
        <f>SUM(O162:O182)</f>
        <v>57.05</v>
      </c>
      <c r="P183" s="375">
        <f>SUM(P162:P182)</f>
        <v>108.32999999999998</v>
      </c>
      <c r="Q183" s="375"/>
      <c r="R183" s="375"/>
      <c r="S183" s="375"/>
      <c r="T183" s="375"/>
      <c r="U183" s="375">
        <f t="shared" si="10"/>
        <v>596.84</v>
      </c>
      <c r="V183" s="59">
        <f t="shared" si="11"/>
        <v>1193.68</v>
      </c>
    </row>
    <row r="184" spans="1:23">
      <c r="A184" s="48" t="s">
        <v>755</v>
      </c>
      <c r="B184" s="48" t="s">
        <v>387</v>
      </c>
      <c r="D184" s="48">
        <v>185.05</v>
      </c>
      <c r="F184" s="69">
        <v>9.19</v>
      </c>
      <c r="G184" s="61"/>
      <c r="J184" s="53">
        <v>185.05</v>
      </c>
      <c r="P184" s="53">
        <v>9.19</v>
      </c>
      <c r="Q184" s="53"/>
      <c r="R184" s="53"/>
      <c r="S184" s="53"/>
      <c r="T184" s="53"/>
      <c r="U184" s="53"/>
      <c r="V184" s="59">
        <f t="shared" si="11"/>
        <v>185.05</v>
      </c>
    </row>
    <row r="185" spans="1:23">
      <c r="A185" s="48" t="s">
        <v>757</v>
      </c>
      <c r="B185" s="48" t="s">
        <v>209</v>
      </c>
      <c r="F185" s="65">
        <v>28.75</v>
      </c>
      <c r="G185" s="61"/>
      <c r="J185" s="53"/>
      <c r="K185" s="53">
        <v>28.75</v>
      </c>
      <c r="P185" s="53"/>
      <c r="Q185" s="53"/>
      <c r="R185" s="53"/>
      <c r="S185" s="53"/>
      <c r="T185" s="53"/>
      <c r="U185" s="53">
        <f t="shared" si="10"/>
        <v>0</v>
      </c>
      <c r="V185" s="59">
        <f t="shared" si="11"/>
        <v>0</v>
      </c>
    </row>
    <row r="186" spans="1:23">
      <c r="A186" s="48" t="s">
        <v>757</v>
      </c>
      <c r="B186" s="48" t="s">
        <v>384</v>
      </c>
      <c r="F186" s="65">
        <v>30.44</v>
      </c>
      <c r="G186" s="61"/>
      <c r="J186" s="53"/>
      <c r="N186" s="48">
        <v>30.44</v>
      </c>
      <c r="P186" s="53"/>
      <c r="Q186" s="53"/>
      <c r="R186" s="53"/>
      <c r="S186" s="53"/>
      <c r="T186" s="53"/>
      <c r="U186" s="53">
        <f t="shared" si="10"/>
        <v>0</v>
      </c>
      <c r="V186" s="59">
        <f t="shared" si="11"/>
        <v>0</v>
      </c>
    </row>
    <row r="187" spans="1:23">
      <c r="A187" s="48" t="s">
        <v>762</v>
      </c>
      <c r="B187" s="48" t="s">
        <v>763</v>
      </c>
      <c r="D187" s="48">
        <v>-185.05</v>
      </c>
      <c r="F187" s="65"/>
      <c r="G187" s="61"/>
      <c r="J187" s="53"/>
      <c r="N187" s="53"/>
      <c r="P187" s="53"/>
      <c r="Q187" s="53"/>
      <c r="R187" s="53"/>
      <c r="S187" s="53"/>
      <c r="T187" s="53"/>
      <c r="U187" s="53">
        <f t="shared" si="10"/>
        <v>0</v>
      </c>
      <c r="V187" s="59">
        <f t="shared" si="11"/>
        <v>0</v>
      </c>
    </row>
    <row r="188" spans="1:23">
      <c r="A188" s="48" t="s">
        <v>768</v>
      </c>
      <c r="B188" s="48" t="s">
        <v>352</v>
      </c>
      <c r="F188" s="65">
        <v>19.52</v>
      </c>
      <c r="G188" s="61"/>
      <c r="J188" s="53"/>
      <c r="N188" s="53">
        <v>19.52</v>
      </c>
      <c r="P188" s="53"/>
      <c r="Q188" s="53"/>
      <c r="R188" s="53"/>
      <c r="S188" s="53"/>
      <c r="T188" s="53"/>
      <c r="U188" s="53">
        <f>SUM(N188:T188)</f>
        <v>19.52</v>
      </c>
      <c r="V188" s="59">
        <f t="shared" si="11"/>
        <v>19.52</v>
      </c>
    </row>
    <row r="189" spans="1:23">
      <c r="A189" s="27" t="s">
        <v>767</v>
      </c>
      <c r="B189" s="27" t="s">
        <v>444</v>
      </c>
      <c r="C189" s="308"/>
      <c r="D189" s="327"/>
      <c r="F189" s="69">
        <v>33.76</v>
      </c>
      <c r="G189" s="61">
        <v>218.14</v>
      </c>
      <c r="J189" s="53"/>
      <c r="N189" s="53"/>
      <c r="P189" s="53">
        <v>33.76</v>
      </c>
      <c r="Q189" s="53" t="s">
        <v>639</v>
      </c>
      <c r="R189" s="53"/>
      <c r="S189" s="53"/>
      <c r="T189" s="53"/>
      <c r="U189" s="53"/>
      <c r="V189" s="59"/>
    </row>
    <row r="190" spans="1:23">
      <c r="A190" s="48" t="s">
        <v>769</v>
      </c>
      <c r="B190" s="48" t="s">
        <v>448</v>
      </c>
      <c r="F190" s="69">
        <v>26.59</v>
      </c>
      <c r="G190" s="61"/>
      <c r="J190" s="53"/>
      <c r="N190" s="53">
        <v>16.59</v>
      </c>
      <c r="P190" s="53">
        <v>10</v>
      </c>
      <c r="Q190" s="53" t="s">
        <v>107</v>
      </c>
      <c r="R190" s="53"/>
      <c r="S190" s="53"/>
      <c r="T190" s="53"/>
      <c r="U190" s="53"/>
      <c r="V190" s="59"/>
    </row>
    <row r="191" spans="1:23">
      <c r="A191" s="48" t="s">
        <v>775</v>
      </c>
      <c r="B191" s="48" t="s">
        <v>733</v>
      </c>
      <c r="F191" s="379">
        <v>31.13</v>
      </c>
      <c r="G191" s="61"/>
      <c r="J191" s="53"/>
      <c r="M191" s="53"/>
      <c r="N191" s="53"/>
      <c r="P191" s="53">
        <v>31.13</v>
      </c>
      <c r="Q191" s="53" t="s">
        <v>48</v>
      </c>
      <c r="R191" s="53"/>
      <c r="S191" s="53"/>
      <c r="T191" s="53"/>
      <c r="U191" s="53">
        <f t="shared" si="10"/>
        <v>0</v>
      </c>
      <c r="V191" s="59">
        <f t="shared" si="11"/>
        <v>0</v>
      </c>
      <c r="W191" s="53"/>
    </row>
    <row r="192" spans="1:23">
      <c r="A192" s="48" t="s">
        <v>776</v>
      </c>
      <c r="B192" s="48" t="s">
        <v>445</v>
      </c>
      <c r="F192" s="379">
        <v>37.380000000000003</v>
      </c>
      <c r="G192" s="61"/>
      <c r="J192" s="53"/>
      <c r="N192" s="53">
        <v>37.380000000000003</v>
      </c>
      <c r="P192" s="53"/>
      <c r="Q192" s="53"/>
      <c r="R192" s="53"/>
      <c r="S192" s="53"/>
      <c r="T192" s="53"/>
      <c r="U192" s="53">
        <f t="shared" si="10"/>
        <v>0</v>
      </c>
      <c r="V192" s="59">
        <f t="shared" si="11"/>
        <v>0</v>
      </c>
      <c r="W192" s="53"/>
    </row>
    <row r="193" spans="1:25">
      <c r="A193" s="48" t="s">
        <v>781</v>
      </c>
      <c r="B193" s="48" t="s">
        <v>782</v>
      </c>
      <c r="F193" s="379">
        <v>46.22</v>
      </c>
      <c r="G193" s="61"/>
      <c r="J193" s="53"/>
      <c r="N193" s="53">
        <v>46.22</v>
      </c>
      <c r="P193" s="53"/>
      <c r="Q193" s="53"/>
      <c r="R193" s="53"/>
      <c r="S193" s="53"/>
      <c r="T193" s="53"/>
      <c r="U193" s="53">
        <f t="shared" si="10"/>
        <v>0</v>
      </c>
      <c r="V193" s="59">
        <f t="shared" si="11"/>
        <v>0</v>
      </c>
      <c r="W193" s="53"/>
    </row>
    <row r="194" spans="1:25">
      <c r="B194" s="48" t="s">
        <v>788</v>
      </c>
      <c r="F194" s="69">
        <v>-39.4</v>
      </c>
      <c r="G194" s="61"/>
      <c r="J194" s="53"/>
      <c r="P194" s="53"/>
      <c r="Q194" s="53"/>
      <c r="R194" s="120"/>
      <c r="S194" s="53"/>
      <c r="T194" s="53"/>
      <c r="U194" s="53">
        <f t="shared" si="10"/>
        <v>39.4</v>
      </c>
      <c r="V194" s="59">
        <f t="shared" si="11"/>
        <v>78.8</v>
      </c>
      <c r="W194" s="53"/>
    </row>
    <row r="195" spans="1:25">
      <c r="A195" s="48" t="s">
        <v>786</v>
      </c>
      <c r="B195" s="48" t="s">
        <v>560</v>
      </c>
      <c r="E195" s="109"/>
      <c r="F195" s="379">
        <v>34.28</v>
      </c>
      <c r="G195" s="61"/>
      <c r="J195" s="53"/>
      <c r="N195" s="53">
        <v>3.49</v>
      </c>
      <c r="O195" s="48">
        <v>28.49</v>
      </c>
      <c r="P195" s="53"/>
      <c r="Q195" s="53"/>
      <c r="R195" s="53"/>
      <c r="S195" s="53">
        <v>2.2999999999999998</v>
      </c>
      <c r="T195" s="53"/>
      <c r="U195" s="53">
        <f t="shared" si="10"/>
        <v>0</v>
      </c>
      <c r="V195" s="59">
        <f t="shared" si="11"/>
        <v>0</v>
      </c>
      <c r="W195" s="53"/>
    </row>
    <row r="196" spans="1:25">
      <c r="A196" s="96" t="s">
        <v>779</v>
      </c>
      <c r="B196" s="97" t="s">
        <v>738</v>
      </c>
      <c r="E196" s="48" t="s">
        <v>223</v>
      </c>
      <c r="F196" s="379">
        <v>10.34</v>
      </c>
      <c r="G196" s="61"/>
      <c r="J196" s="53"/>
      <c r="N196" s="97"/>
      <c r="P196" s="53">
        <v>10.34</v>
      </c>
      <c r="Q196" s="53" t="s">
        <v>787</v>
      </c>
      <c r="R196" s="53"/>
      <c r="S196" s="53"/>
      <c r="T196" s="53"/>
      <c r="U196" s="53">
        <f t="shared" si="10"/>
        <v>0</v>
      </c>
      <c r="V196" s="59">
        <f t="shared" si="11"/>
        <v>0</v>
      </c>
      <c r="W196" s="53"/>
    </row>
    <row r="197" spans="1:25">
      <c r="A197" s="96" t="s">
        <v>779</v>
      </c>
      <c r="B197" s="97" t="s">
        <v>379</v>
      </c>
      <c r="C197" s="48">
        <v>130.41</v>
      </c>
      <c r="F197" s="98"/>
      <c r="G197" s="61"/>
      <c r="J197" s="53"/>
      <c r="K197" s="53">
        <v>130.41</v>
      </c>
      <c r="N197" s="97"/>
      <c r="P197" s="53"/>
      <c r="Q197" s="53"/>
      <c r="R197" s="53"/>
      <c r="S197" s="53"/>
      <c r="T197" s="53"/>
      <c r="U197" s="53">
        <f t="shared" si="10"/>
        <v>130.41</v>
      </c>
      <c r="V197" s="59">
        <f t="shared" si="11"/>
        <v>260.82</v>
      </c>
      <c r="W197" s="53"/>
    </row>
    <row r="198" spans="1:25">
      <c r="A198" s="97"/>
      <c r="B198" s="266"/>
      <c r="C198" s="2"/>
      <c r="D198" s="3"/>
      <c r="E198" s="3"/>
      <c r="F198" s="267"/>
      <c r="G198" s="268"/>
      <c r="H198" s="248"/>
      <c r="I198" s="210"/>
      <c r="J198" s="3">
        <f>SUM(J184:J197)</f>
        <v>185.05</v>
      </c>
      <c r="K198" s="3">
        <f>SUM(K184:K197)</f>
        <v>159.16</v>
      </c>
      <c r="L198" s="2"/>
      <c r="M198" s="2"/>
      <c r="N198" s="266">
        <f>SUM(N184:N197)</f>
        <v>153.64000000000001</v>
      </c>
      <c r="O198" s="2">
        <f>SUM(O184:O197)</f>
        <v>28.49</v>
      </c>
      <c r="P198" s="3">
        <f>SUM(P184:P197)</f>
        <v>94.42</v>
      </c>
      <c r="Q198" s="3"/>
      <c r="R198" s="3"/>
      <c r="S198" s="3">
        <f>SUM(S184:S197)</f>
        <v>2.2999999999999998</v>
      </c>
      <c r="T198" s="3"/>
      <c r="U198" s="3">
        <f t="shared" si="10"/>
        <v>623.05999999999995</v>
      </c>
      <c r="V198" s="59">
        <f t="shared" si="11"/>
        <v>1246.1199999999999</v>
      </c>
      <c r="W198" s="53"/>
    </row>
    <row r="199" spans="1:25">
      <c r="A199" s="97" t="s">
        <v>790</v>
      </c>
      <c r="B199" s="97" t="s">
        <v>791</v>
      </c>
      <c r="C199" s="48">
        <v>-130.41</v>
      </c>
      <c r="F199" s="98"/>
      <c r="G199" s="61"/>
      <c r="J199" s="53"/>
      <c r="N199" s="97"/>
      <c r="P199" s="53"/>
      <c r="Q199" s="53"/>
      <c r="R199" s="53"/>
      <c r="S199" s="53"/>
      <c r="T199" s="53"/>
      <c r="U199" s="53">
        <f t="shared" si="10"/>
        <v>0</v>
      </c>
      <c r="V199" s="59">
        <f t="shared" si="11"/>
        <v>0</v>
      </c>
      <c r="W199" s="53"/>
    </row>
    <row r="200" spans="1:25">
      <c r="A200" s="48" t="s">
        <v>790</v>
      </c>
      <c r="B200" s="97" t="s">
        <v>792</v>
      </c>
      <c r="C200" s="53"/>
      <c r="F200" s="55">
        <v>-205.33</v>
      </c>
      <c r="G200" s="61"/>
      <c r="J200" s="53"/>
      <c r="P200" s="53"/>
      <c r="Q200" s="53"/>
      <c r="R200" s="53"/>
      <c r="S200" s="53"/>
      <c r="T200" s="53"/>
      <c r="U200" s="53">
        <f t="shared" si="10"/>
        <v>205.33</v>
      </c>
      <c r="V200" s="59">
        <f t="shared" si="11"/>
        <v>410.66</v>
      </c>
      <c r="W200" s="53"/>
    </row>
    <row r="201" spans="1:25">
      <c r="A201" s="48" t="s">
        <v>790</v>
      </c>
      <c r="B201" s="97" t="s">
        <v>798</v>
      </c>
      <c r="F201" s="379">
        <v>40.79</v>
      </c>
      <c r="G201" s="61"/>
      <c r="J201" s="53"/>
      <c r="M201" s="53"/>
      <c r="N201" s="53"/>
      <c r="P201" s="53">
        <v>40.79</v>
      </c>
      <c r="Q201" s="53" t="s">
        <v>797</v>
      </c>
      <c r="R201" s="53"/>
      <c r="S201" s="53"/>
      <c r="T201" s="53"/>
      <c r="U201" s="53">
        <f t="shared" si="10"/>
        <v>0</v>
      </c>
      <c r="V201" s="59">
        <f t="shared" si="11"/>
        <v>0</v>
      </c>
      <c r="W201" s="53"/>
    </row>
    <row r="202" spans="1:25">
      <c r="A202" s="48" t="s">
        <v>790</v>
      </c>
      <c r="B202" s="97" t="s">
        <v>209</v>
      </c>
      <c r="F202" s="379">
        <v>40.25</v>
      </c>
      <c r="G202" s="100"/>
      <c r="J202" s="53"/>
      <c r="K202" s="53">
        <v>40.25</v>
      </c>
      <c r="P202" s="53"/>
      <c r="Q202" s="53"/>
      <c r="R202" s="53"/>
      <c r="S202" s="53"/>
      <c r="T202" s="53"/>
      <c r="U202" s="53">
        <f t="shared" si="10"/>
        <v>0</v>
      </c>
      <c r="V202" s="59">
        <f t="shared" si="11"/>
        <v>0</v>
      </c>
      <c r="W202" s="53"/>
      <c r="X202" s="53"/>
      <c r="Y202" s="53"/>
    </row>
    <row r="203" spans="1:25">
      <c r="B203" s="97" t="s">
        <v>296</v>
      </c>
      <c r="D203" s="48">
        <v>218.09</v>
      </c>
      <c r="F203" s="98"/>
      <c r="G203" s="61"/>
      <c r="I203" s="378"/>
      <c r="J203" s="53">
        <v>218.09</v>
      </c>
      <c r="P203" s="53"/>
      <c r="Q203" s="53"/>
      <c r="R203" s="53"/>
      <c r="S203" s="53"/>
      <c r="T203" s="53"/>
      <c r="U203" s="53">
        <f t="shared" si="10"/>
        <v>218.09</v>
      </c>
      <c r="V203" s="59">
        <f t="shared" si="11"/>
        <v>436.18</v>
      </c>
      <c r="W203" s="53"/>
    </row>
    <row r="204" spans="1:25">
      <c r="A204" s="48" t="s">
        <v>809</v>
      </c>
      <c r="B204" s="97" t="s">
        <v>808</v>
      </c>
      <c r="D204" s="48">
        <v>-218.09</v>
      </c>
      <c r="F204" s="98"/>
      <c r="J204" s="53"/>
      <c r="P204" s="53"/>
      <c r="Q204" s="53"/>
      <c r="R204" s="53"/>
      <c r="S204" s="53"/>
      <c r="T204" s="53"/>
      <c r="U204" s="53">
        <f t="shared" si="10"/>
        <v>0</v>
      </c>
      <c r="V204" s="59">
        <f t="shared" si="11"/>
        <v>0</v>
      </c>
      <c r="W204" s="53"/>
    </row>
    <row r="205" spans="1:25">
      <c r="B205" s="97" t="s">
        <v>445</v>
      </c>
      <c r="F205" s="379">
        <v>14.98</v>
      </c>
      <c r="J205" s="53"/>
      <c r="N205" s="48">
        <v>14.98</v>
      </c>
      <c r="P205" s="53"/>
      <c r="Q205" s="53"/>
      <c r="R205" s="53"/>
      <c r="S205" s="53"/>
      <c r="T205" s="53"/>
      <c r="U205" s="53">
        <f t="shared" si="10"/>
        <v>0</v>
      </c>
      <c r="V205" s="59">
        <f t="shared" si="11"/>
        <v>0</v>
      </c>
      <c r="W205" s="53"/>
    </row>
    <row r="206" spans="1:25">
      <c r="B206" s="97"/>
      <c r="F206" s="98"/>
      <c r="J206" s="53"/>
      <c r="P206" s="53"/>
      <c r="Q206" s="53"/>
      <c r="R206" s="53"/>
      <c r="S206" s="53"/>
      <c r="T206" s="53"/>
      <c r="U206" s="53">
        <f t="shared" si="10"/>
        <v>0</v>
      </c>
      <c r="V206" s="59">
        <f t="shared" si="11"/>
        <v>0</v>
      </c>
      <c r="W206" s="53"/>
    </row>
    <row r="207" spans="1:25">
      <c r="B207" s="97" t="s">
        <v>738</v>
      </c>
      <c r="F207" s="379">
        <v>9.19</v>
      </c>
      <c r="J207" s="53"/>
      <c r="P207" s="53">
        <v>9.19</v>
      </c>
      <c r="Q207" s="53"/>
      <c r="R207" s="53"/>
      <c r="S207" s="53"/>
      <c r="T207" s="53"/>
      <c r="U207" s="53">
        <f t="shared" si="10"/>
        <v>0</v>
      </c>
      <c r="V207" s="59">
        <f t="shared" si="11"/>
        <v>0</v>
      </c>
      <c r="W207" s="53"/>
    </row>
    <row r="208" spans="1:25">
      <c r="A208" s="48" t="s">
        <v>815</v>
      </c>
      <c r="B208" s="97" t="s">
        <v>352</v>
      </c>
      <c r="F208" s="379">
        <v>18.29</v>
      </c>
      <c r="J208" s="53"/>
      <c r="N208" s="48">
        <v>4.33</v>
      </c>
      <c r="O208" s="48">
        <v>13.96</v>
      </c>
      <c r="P208" s="53"/>
      <c r="Q208" s="53"/>
      <c r="R208" s="53"/>
      <c r="S208" s="53"/>
      <c r="T208" s="53"/>
      <c r="U208" s="53">
        <f t="shared" si="10"/>
        <v>0</v>
      </c>
      <c r="V208" s="59">
        <f t="shared" si="11"/>
        <v>0</v>
      </c>
      <c r="W208" s="53"/>
    </row>
    <row r="209" spans="1:23">
      <c r="A209" s="48" t="s">
        <v>815</v>
      </c>
      <c r="B209" s="97" t="s">
        <v>353</v>
      </c>
      <c r="F209" s="379">
        <v>21.25</v>
      </c>
      <c r="G209" s="61"/>
      <c r="J209" s="53"/>
      <c r="N209" s="48">
        <v>21.25</v>
      </c>
      <c r="P209" s="53"/>
      <c r="Q209" s="53"/>
      <c r="R209" s="53"/>
      <c r="S209" s="53"/>
      <c r="T209" s="53"/>
      <c r="U209" s="53"/>
      <c r="V209" s="59"/>
      <c r="W209" s="53"/>
    </row>
    <row r="210" spans="1:23">
      <c r="A210" s="48" t="s">
        <v>822</v>
      </c>
      <c r="B210" s="97" t="s">
        <v>824</v>
      </c>
      <c r="F210" s="379">
        <v>-330.23</v>
      </c>
      <c r="G210" s="61"/>
      <c r="J210" s="53"/>
      <c r="P210" s="53"/>
      <c r="Q210" s="53"/>
      <c r="R210" s="53"/>
      <c r="S210" s="53"/>
      <c r="T210" s="53"/>
      <c r="U210" s="53"/>
      <c r="V210" s="59"/>
      <c r="W210" s="53"/>
    </row>
    <row r="211" spans="1:23">
      <c r="A211" s="48" t="s">
        <v>810</v>
      </c>
      <c r="B211" s="72" t="s">
        <v>353</v>
      </c>
      <c r="F211" s="379">
        <v>26.13</v>
      </c>
      <c r="G211" s="55">
        <v>0</v>
      </c>
      <c r="J211" s="53"/>
      <c r="N211" s="48">
        <v>22.13</v>
      </c>
      <c r="P211" s="53">
        <v>4</v>
      </c>
      <c r="Q211" s="53" t="s">
        <v>378</v>
      </c>
      <c r="R211" s="53"/>
      <c r="S211" s="53"/>
      <c r="T211" s="53"/>
      <c r="U211" s="53">
        <f t="shared" si="10"/>
        <v>0</v>
      </c>
      <c r="V211" s="59"/>
      <c r="W211" s="53"/>
    </row>
    <row r="212" spans="1:23">
      <c r="A212" s="48" t="s">
        <v>825</v>
      </c>
      <c r="B212" s="97" t="s">
        <v>826</v>
      </c>
      <c r="F212" s="55">
        <v>10.34</v>
      </c>
      <c r="G212" s="294"/>
      <c r="H212" s="294"/>
      <c r="I212" s="18"/>
      <c r="J212" s="17"/>
      <c r="K212" s="17"/>
      <c r="L212" s="11"/>
      <c r="M212" s="11"/>
      <c r="N212" s="17"/>
      <c r="O212" s="11"/>
      <c r="P212" s="17">
        <v>10.34</v>
      </c>
      <c r="Q212" s="17" t="s">
        <v>827</v>
      </c>
      <c r="R212" s="17"/>
      <c r="S212" s="17"/>
      <c r="T212" s="17"/>
      <c r="U212" s="53">
        <f>SUM(J212:T212)</f>
        <v>10.34</v>
      </c>
      <c r="V212" s="59"/>
      <c r="W212" s="53"/>
    </row>
    <row r="213" spans="1:23">
      <c r="A213" s="48" t="s">
        <v>825</v>
      </c>
      <c r="B213" s="97" t="s">
        <v>448</v>
      </c>
      <c r="F213" s="55">
        <v>29</v>
      </c>
      <c r="J213" s="53"/>
      <c r="N213" s="48">
        <v>23.84</v>
      </c>
      <c r="P213" s="53"/>
      <c r="Q213" s="53"/>
      <c r="R213" s="53"/>
      <c r="S213" s="53"/>
      <c r="T213" s="53">
        <v>5.16</v>
      </c>
      <c r="U213" s="53">
        <f t="shared" si="10"/>
        <v>0</v>
      </c>
      <c r="V213" s="59"/>
      <c r="W213" s="53"/>
    </row>
    <row r="214" spans="1:23">
      <c r="A214" s="48" t="s">
        <v>413</v>
      </c>
      <c r="B214" s="97" t="s">
        <v>807</v>
      </c>
      <c r="F214" s="55">
        <v>32.950000000000003</v>
      </c>
      <c r="J214" s="53"/>
      <c r="N214" s="48">
        <v>4.46</v>
      </c>
      <c r="O214" s="48">
        <v>28.49</v>
      </c>
      <c r="P214" s="53"/>
      <c r="Q214" s="53"/>
      <c r="R214" s="53"/>
      <c r="S214" s="53"/>
      <c r="T214" s="53"/>
      <c r="U214" s="53">
        <f t="shared" si="10"/>
        <v>0</v>
      </c>
      <c r="V214" s="59"/>
      <c r="W214" s="53"/>
    </row>
    <row r="215" spans="1:23">
      <c r="A215" s="48" t="s">
        <v>823</v>
      </c>
      <c r="C215" s="48">
        <v>130.41</v>
      </c>
      <c r="J215" s="53"/>
      <c r="K215" s="53">
        <v>130.41</v>
      </c>
      <c r="P215" s="53"/>
      <c r="Q215" s="53"/>
      <c r="R215" s="53"/>
      <c r="S215" s="53"/>
      <c r="T215" s="53"/>
      <c r="U215" s="53">
        <f t="shared" si="10"/>
        <v>130.41</v>
      </c>
      <c r="V215" s="59"/>
      <c r="W215" s="53"/>
    </row>
    <row r="216" spans="1:23">
      <c r="B216" s="2"/>
      <c r="C216" s="2"/>
      <c r="D216" s="2"/>
      <c r="E216" s="2"/>
      <c r="F216" s="207"/>
      <c r="G216" s="207"/>
      <c r="H216" s="207"/>
      <c r="I216" s="208"/>
      <c r="J216" s="3">
        <f>SUM(J201:J215)</f>
        <v>218.09</v>
      </c>
      <c r="K216" s="3">
        <f>SUM(K201:K215)</f>
        <v>170.66</v>
      </c>
      <c r="L216" s="2"/>
      <c r="M216" s="2"/>
      <c r="N216" s="3">
        <f>SUM(N201:N215)</f>
        <v>90.99</v>
      </c>
      <c r="O216" s="2">
        <f>SUM(O201:O215)</f>
        <v>42.45</v>
      </c>
      <c r="P216" s="3">
        <f>SUM(P201:P215)</f>
        <v>64.319999999999993</v>
      </c>
      <c r="Q216" s="3"/>
      <c r="R216" s="3"/>
      <c r="S216" s="3"/>
      <c r="T216" s="3">
        <f>SUM(T199:T215)</f>
        <v>5.16</v>
      </c>
      <c r="U216" s="3">
        <f t="shared" si="10"/>
        <v>591.66999999999996</v>
      </c>
      <c r="V216" s="59"/>
      <c r="W216" s="53"/>
    </row>
    <row r="217" spans="1:23">
      <c r="J217" s="53"/>
      <c r="P217" s="53"/>
      <c r="Q217" s="53"/>
      <c r="R217" s="53"/>
      <c r="S217" s="53"/>
      <c r="T217" s="53"/>
      <c r="U217" s="53">
        <f t="shared" si="10"/>
        <v>0</v>
      </c>
      <c r="V217" s="59">
        <f t="shared" si="11"/>
        <v>0</v>
      </c>
      <c r="W217" s="53"/>
    </row>
    <row r="218" spans="1:23">
      <c r="J218" s="53"/>
      <c r="P218" s="53"/>
      <c r="Q218" s="53"/>
      <c r="R218" s="53"/>
      <c r="S218" s="53"/>
      <c r="T218" s="53"/>
      <c r="U218" s="53">
        <f t="shared" si="10"/>
        <v>0</v>
      </c>
      <c r="V218" s="59">
        <f t="shared" si="11"/>
        <v>0</v>
      </c>
      <c r="W218" s="53"/>
    </row>
    <row r="219" spans="1:23">
      <c r="J219" s="53"/>
      <c r="P219" s="53"/>
      <c r="Q219" s="53"/>
      <c r="R219" s="53"/>
      <c r="S219" s="53"/>
      <c r="T219" s="53"/>
      <c r="U219" s="53">
        <f t="shared" si="10"/>
        <v>0</v>
      </c>
      <c r="V219" s="59">
        <f t="shared" ref="V219:V282" si="12">SUM(J219:U219)-F219</f>
        <v>0</v>
      </c>
      <c r="W219" s="53"/>
    </row>
    <row r="220" spans="1:23">
      <c r="J220" s="53"/>
      <c r="P220" s="53"/>
      <c r="Q220" s="53"/>
      <c r="R220" s="53"/>
      <c r="S220" s="53"/>
      <c r="T220" s="53"/>
      <c r="U220" s="53">
        <f t="shared" si="10"/>
        <v>0</v>
      </c>
      <c r="V220" s="59">
        <f t="shared" si="12"/>
        <v>0</v>
      </c>
      <c r="W220" s="53"/>
    </row>
    <row r="221" spans="1:23">
      <c r="J221" s="53"/>
      <c r="P221" s="53"/>
      <c r="Q221" s="53"/>
      <c r="R221" s="53"/>
      <c r="S221" s="53"/>
      <c r="T221" s="53"/>
      <c r="U221" s="53">
        <f t="shared" si="10"/>
        <v>0</v>
      </c>
      <c r="V221" s="59">
        <f t="shared" si="12"/>
        <v>0</v>
      </c>
      <c r="W221" s="53"/>
    </row>
    <row r="222" spans="1:23">
      <c r="J222" s="53"/>
      <c r="P222" s="53"/>
      <c r="Q222" s="53"/>
      <c r="R222" s="53"/>
      <c r="S222" s="53"/>
      <c r="T222" s="53"/>
      <c r="U222" s="53">
        <f t="shared" si="10"/>
        <v>0</v>
      </c>
      <c r="V222" s="59">
        <f t="shared" si="12"/>
        <v>0</v>
      </c>
      <c r="W222" s="53"/>
    </row>
    <row r="223" spans="1:23">
      <c r="J223" s="53"/>
      <c r="P223" s="53"/>
      <c r="Q223" s="53"/>
      <c r="R223" s="53"/>
      <c r="S223" s="53"/>
      <c r="T223" s="53"/>
      <c r="U223" s="53"/>
      <c r="V223" s="59">
        <f t="shared" si="12"/>
        <v>0</v>
      </c>
      <c r="W223" s="53"/>
    </row>
    <row r="224" spans="1:23">
      <c r="J224" s="53"/>
      <c r="P224" s="53"/>
      <c r="Q224" s="53"/>
      <c r="R224" s="53"/>
      <c r="S224" s="53"/>
      <c r="T224" s="53"/>
      <c r="U224" s="53"/>
      <c r="V224" s="59">
        <f t="shared" si="12"/>
        <v>0</v>
      </c>
      <c r="W224" s="53"/>
    </row>
    <row r="225" spans="10:23">
      <c r="J225" s="53"/>
      <c r="P225" s="53"/>
      <c r="Q225" s="53"/>
      <c r="R225" s="53"/>
      <c r="S225" s="53"/>
      <c r="T225" s="53"/>
      <c r="U225" s="53"/>
      <c r="V225" s="59">
        <f t="shared" si="12"/>
        <v>0</v>
      </c>
      <c r="W225" s="53"/>
    </row>
    <row r="226" spans="10:23">
      <c r="J226" s="53"/>
      <c r="P226" s="53"/>
      <c r="Q226" s="53"/>
      <c r="R226" s="53"/>
      <c r="S226" s="53"/>
      <c r="T226" s="53"/>
      <c r="U226" s="53"/>
      <c r="V226" s="59">
        <f t="shared" si="12"/>
        <v>0</v>
      </c>
      <c r="W226" s="53"/>
    </row>
    <row r="227" spans="10:23">
      <c r="J227" s="53"/>
      <c r="P227" s="53"/>
      <c r="Q227" s="53"/>
      <c r="R227" s="53"/>
      <c r="S227" s="53"/>
      <c r="T227" s="53"/>
      <c r="U227" s="53"/>
      <c r="V227" s="59">
        <f t="shared" si="12"/>
        <v>0</v>
      </c>
      <c r="W227" s="53"/>
    </row>
    <row r="228" spans="10:23">
      <c r="J228" s="53"/>
      <c r="P228" s="53"/>
      <c r="Q228" s="53"/>
      <c r="R228" s="53"/>
      <c r="S228" s="53"/>
      <c r="T228" s="53"/>
      <c r="U228" s="53"/>
      <c r="V228" s="59">
        <f t="shared" si="12"/>
        <v>0</v>
      </c>
      <c r="W228" s="53"/>
    </row>
    <row r="229" spans="10:23">
      <c r="J229" s="53"/>
      <c r="P229" s="53"/>
      <c r="Q229" s="53"/>
      <c r="R229" s="53"/>
      <c r="S229" s="53"/>
      <c r="T229" s="53"/>
      <c r="U229" s="53"/>
      <c r="V229" s="59">
        <f t="shared" si="12"/>
        <v>0</v>
      </c>
      <c r="W229" s="53"/>
    </row>
    <row r="230" spans="10:23">
      <c r="J230" s="53"/>
      <c r="P230" s="53"/>
      <c r="Q230" s="53"/>
      <c r="R230" s="53"/>
      <c r="S230" s="53"/>
      <c r="T230" s="53"/>
      <c r="U230" s="53"/>
      <c r="V230" s="59">
        <f t="shared" si="12"/>
        <v>0</v>
      </c>
      <c r="W230" s="53"/>
    </row>
    <row r="231" spans="10:23">
      <c r="J231" s="53"/>
      <c r="P231" s="53"/>
      <c r="Q231" s="53"/>
      <c r="R231" s="53"/>
      <c r="S231" s="53"/>
      <c r="T231" s="53"/>
      <c r="U231" s="53"/>
      <c r="V231" s="59">
        <f t="shared" si="12"/>
        <v>0</v>
      </c>
      <c r="W231" s="53"/>
    </row>
    <row r="232" spans="10:23">
      <c r="J232" s="53"/>
      <c r="P232" s="53"/>
      <c r="Q232" s="53"/>
      <c r="R232" s="53"/>
      <c r="S232" s="53"/>
      <c r="T232" s="53"/>
      <c r="U232" s="53"/>
      <c r="V232" s="59">
        <f t="shared" si="12"/>
        <v>0</v>
      </c>
    </row>
    <row r="233" spans="10:23">
      <c r="J233" s="53"/>
      <c r="P233" s="53"/>
      <c r="Q233" s="53"/>
      <c r="R233" s="53"/>
      <c r="S233" s="53"/>
      <c r="T233" s="53"/>
      <c r="U233" s="53"/>
      <c r="V233" s="59">
        <f t="shared" si="12"/>
        <v>0</v>
      </c>
    </row>
    <row r="234" spans="10:23">
      <c r="J234" s="53"/>
      <c r="P234" s="53"/>
      <c r="Q234" s="53"/>
      <c r="R234" s="53"/>
      <c r="S234" s="53"/>
      <c r="T234" s="53"/>
      <c r="U234" s="53"/>
      <c r="V234" s="59">
        <f t="shared" si="12"/>
        <v>0</v>
      </c>
    </row>
    <row r="235" spans="10:23">
      <c r="J235" s="53"/>
      <c r="P235" s="53"/>
      <c r="Q235" s="53"/>
      <c r="R235" s="53"/>
      <c r="S235" s="53"/>
      <c r="T235" s="53"/>
      <c r="U235" s="53"/>
      <c r="V235" s="59">
        <f t="shared" si="12"/>
        <v>0</v>
      </c>
    </row>
    <row r="236" spans="10:23">
      <c r="J236" s="53"/>
      <c r="P236" s="53"/>
      <c r="Q236" s="53"/>
      <c r="R236" s="53"/>
      <c r="S236" s="53"/>
      <c r="T236" s="53"/>
      <c r="U236" s="53"/>
      <c r="V236" s="59">
        <f t="shared" si="12"/>
        <v>0</v>
      </c>
    </row>
    <row r="237" spans="10:23">
      <c r="J237" s="53"/>
      <c r="P237" s="53"/>
      <c r="Q237" s="53"/>
      <c r="R237" s="53"/>
      <c r="S237" s="53"/>
      <c r="T237" s="53"/>
      <c r="U237" s="53"/>
      <c r="V237" s="59">
        <f t="shared" si="12"/>
        <v>0</v>
      </c>
    </row>
    <row r="238" spans="10:23">
      <c r="J238" s="53"/>
      <c r="P238" s="53"/>
      <c r="Q238" s="53"/>
      <c r="R238" s="53"/>
      <c r="S238" s="53"/>
      <c r="T238" s="53"/>
      <c r="U238" s="53"/>
      <c r="V238" s="59">
        <f t="shared" si="12"/>
        <v>0</v>
      </c>
    </row>
    <row r="239" spans="10:23">
      <c r="J239" s="53"/>
      <c r="P239" s="53"/>
      <c r="Q239" s="53"/>
      <c r="R239" s="53"/>
      <c r="S239" s="53"/>
      <c r="T239" s="53"/>
      <c r="U239" s="53"/>
      <c r="V239" s="59">
        <f t="shared" si="12"/>
        <v>0</v>
      </c>
    </row>
    <row r="240" spans="10:23">
      <c r="J240" s="53"/>
      <c r="P240" s="53"/>
      <c r="Q240" s="53"/>
      <c r="R240" s="53"/>
      <c r="S240" s="53"/>
      <c r="T240" s="53"/>
      <c r="U240" s="53"/>
      <c r="V240" s="59">
        <f t="shared" si="12"/>
        <v>0</v>
      </c>
    </row>
    <row r="241" spans="10:22">
      <c r="J241" s="53"/>
      <c r="P241" s="53"/>
      <c r="Q241" s="53"/>
      <c r="R241" s="53"/>
      <c r="S241" s="53"/>
      <c r="T241" s="53"/>
      <c r="U241" s="53"/>
      <c r="V241" s="59">
        <f t="shared" si="12"/>
        <v>0</v>
      </c>
    </row>
    <row r="242" spans="10:22">
      <c r="J242" s="53"/>
      <c r="P242" s="53"/>
      <c r="Q242" s="53"/>
      <c r="R242" s="53"/>
      <c r="S242" s="53"/>
      <c r="T242" s="53"/>
      <c r="U242" s="53"/>
      <c r="V242" s="59">
        <f t="shared" si="12"/>
        <v>0</v>
      </c>
    </row>
    <row r="243" spans="10:22">
      <c r="J243" s="53"/>
      <c r="P243" s="53"/>
      <c r="Q243" s="53"/>
      <c r="R243" s="53"/>
      <c r="S243" s="53"/>
      <c r="T243" s="53"/>
      <c r="U243" s="53"/>
      <c r="V243" s="59">
        <f t="shared" si="12"/>
        <v>0</v>
      </c>
    </row>
    <row r="244" spans="10:22">
      <c r="J244" s="53"/>
      <c r="P244" s="53"/>
      <c r="Q244" s="53"/>
      <c r="R244" s="53"/>
      <c r="S244" s="53"/>
      <c r="T244" s="53"/>
      <c r="U244" s="53"/>
      <c r="V244" s="59">
        <f t="shared" si="12"/>
        <v>0</v>
      </c>
    </row>
    <row r="245" spans="10:22">
      <c r="J245" s="53"/>
      <c r="P245" s="53"/>
      <c r="Q245" s="53"/>
      <c r="R245" s="53"/>
      <c r="S245" s="53"/>
      <c r="T245" s="53"/>
      <c r="U245" s="53"/>
      <c r="V245" s="59">
        <f t="shared" si="12"/>
        <v>0</v>
      </c>
    </row>
    <row r="246" spans="10:22">
      <c r="J246" s="53"/>
      <c r="P246" s="53"/>
      <c r="Q246" s="53"/>
      <c r="R246" s="53"/>
      <c r="S246" s="53"/>
      <c r="T246" s="53"/>
      <c r="U246" s="53"/>
      <c r="V246" s="59">
        <f t="shared" si="12"/>
        <v>0</v>
      </c>
    </row>
    <row r="247" spans="10:22">
      <c r="J247" s="53"/>
      <c r="P247" s="53"/>
      <c r="Q247" s="53"/>
      <c r="R247" s="53"/>
      <c r="S247" s="53"/>
      <c r="T247" s="53"/>
      <c r="U247" s="53"/>
      <c r="V247" s="59">
        <f t="shared" si="12"/>
        <v>0</v>
      </c>
    </row>
    <row r="248" spans="10:22">
      <c r="J248" s="53"/>
      <c r="P248" s="53"/>
      <c r="Q248" s="53"/>
      <c r="R248" s="53"/>
      <c r="S248" s="53"/>
      <c r="T248" s="53"/>
      <c r="U248" s="53"/>
      <c r="V248" s="59">
        <f t="shared" si="12"/>
        <v>0</v>
      </c>
    </row>
    <row r="249" spans="10:22">
      <c r="J249" s="53"/>
      <c r="P249" s="53"/>
      <c r="Q249" s="53"/>
      <c r="R249" s="53"/>
      <c r="S249" s="53"/>
      <c r="T249" s="53"/>
      <c r="U249" s="53"/>
      <c r="V249" s="59">
        <f t="shared" si="12"/>
        <v>0</v>
      </c>
    </row>
    <row r="250" spans="10:22">
      <c r="J250" s="53"/>
      <c r="P250" s="53"/>
      <c r="Q250" s="53"/>
      <c r="R250" s="53"/>
      <c r="S250" s="53"/>
      <c r="T250" s="53"/>
      <c r="U250" s="53"/>
      <c r="V250" s="59">
        <f t="shared" si="12"/>
        <v>0</v>
      </c>
    </row>
    <row r="251" spans="10:22">
      <c r="J251" s="53"/>
      <c r="P251" s="53"/>
      <c r="Q251" s="53"/>
      <c r="R251" s="53"/>
      <c r="S251" s="53"/>
      <c r="T251" s="53"/>
      <c r="U251" s="53"/>
      <c r="V251" s="59">
        <f t="shared" si="12"/>
        <v>0</v>
      </c>
    </row>
    <row r="252" spans="10:22">
      <c r="J252" s="53"/>
      <c r="P252" s="53"/>
      <c r="Q252" s="53"/>
      <c r="R252" s="53"/>
      <c r="S252" s="53"/>
      <c r="T252" s="53"/>
      <c r="U252" s="53"/>
      <c r="V252" s="59">
        <f t="shared" si="12"/>
        <v>0</v>
      </c>
    </row>
    <row r="253" spans="10:22">
      <c r="J253" s="53"/>
      <c r="P253" s="53"/>
      <c r="Q253" s="53"/>
      <c r="R253" s="53"/>
      <c r="S253" s="53"/>
      <c r="T253" s="53"/>
      <c r="U253" s="53"/>
      <c r="V253" s="59">
        <f t="shared" si="12"/>
        <v>0</v>
      </c>
    </row>
    <row r="254" spans="10:22">
      <c r="J254" s="53"/>
      <c r="P254" s="53"/>
      <c r="Q254" s="53"/>
      <c r="R254" s="53"/>
      <c r="S254" s="53"/>
      <c r="T254" s="53"/>
      <c r="U254" s="53"/>
      <c r="V254" s="59">
        <f t="shared" si="12"/>
        <v>0</v>
      </c>
    </row>
    <row r="255" spans="10:22">
      <c r="J255" s="53"/>
      <c r="P255" s="53"/>
      <c r="Q255" s="53"/>
      <c r="R255" s="53"/>
      <c r="S255" s="53"/>
      <c r="T255" s="53"/>
      <c r="U255" s="53"/>
      <c r="V255" s="59">
        <f t="shared" si="12"/>
        <v>0</v>
      </c>
    </row>
    <row r="256" spans="10:22">
      <c r="J256" s="53"/>
      <c r="P256" s="53"/>
      <c r="Q256" s="53"/>
      <c r="R256" s="53"/>
      <c r="S256" s="53"/>
      <c r="T256" s="53"/>
      <c r="U256" s="53"/>
      <c r="V256" s="59">
        <f t="shared" si="12"/>
        <v>0</v>
      </c>
    </row>
    <row r="257" spans="10:22">
      <c r="J257" s="53"/>
      <c r="P257" s="53"/>
      <c r="Q257" s="53"/>
      <c r="R257" s="53"/>
      <c r="S257" s="53"/>
      <c r="T257" s="53"/>
      <c r="U257" s="53"/>
      <c r="V257" s="59">
        <f t="shared" si="12"/>
        <v>0</v>
      </c>
    </row>
    <row r="258" spans="10:22">
      <c r="J258" s="53"/>
      <c r="P258" s="53"/>
      <c r="Q258" s="53"/>
      <c r="R258" s="53"/>
      <c r="S258" s="53"/>
      <c r="T258" s="53"/>
      <c r="U258" s="53"/>
      <c r="V258" s="59">
        <f t="shared" si="12"/>
        <v>0</v>
      </c>
    </row>
    <row r="259" spans="10:22">
      <c r="J259" s="53"/>
      <c r="P259" s="53"/>
      <c r="Q259" s="53"/>
      <c r="R259" s="53"/>
      <c r="S259" s="53"/>
      <c r="T259" s="53"/>
      <c r="U259" s="53"/>
      <c r="V259" s="59">
        <f t="shared" si="12"/>
        <v>0</v>
      </c>
    </row>
    <row r="260" spans="10:22">
      <c r="J260" s="53"/>
      <c r="P260" s="53"/>
      <c r="Q260" s="53"/>
      <c r="R260" s="53"/>
      <c r="S260" s="53"/>
      <c r="T260" s="53"/>
      <c r="U260" s="53"/>
      <c r="V260" s="59">
        <f t="shared" si="12"/>
        <v>0</v>
      </c>
    </row>
    <row r="261" spans="10:22">
      <c r="J261" s="53"/>
      <c r="P261" s="53"/>
      <c r="Q261" s="53"/>
      <c r="R261" s="53"/>
      <c r="S261" s="53"/>
      <c r="T261" s="53"/>
      <c r="U261" s="53"/>
      <c r="V261" s="59">
        <f t="shared" si="12"/>
        <v>0</v>
      </c>
    </row>
    <row r="262" spans="10:22">
      <c r="J262" s="53"/>
      <c r="P262" s="53"/>
      <c r="Q262" s="53"/>
      <c r="R262" s="53"/>
      <c r="S262" s="53"/>
      <c r="T262" s="53"/>
      <c r="U262" s="53"/>
      <c r="V262" s="59">
        <f t="shared" si="12"/>
        <v>0</v>
      </c>
    </row>
    <row r="263" spans="10:22">
      <c r="J263" s="53"/>
      <c r="P263" s="53"/>
      <c r="Q263" s="53"/>
      <c r="R263" s="53"/>
      <c r="S263" s="53"/>
      <c r="T263" s="53"/>
      <c r="U263" s="53"/>
      <c r="V263" s="59">
        <f t="shared" si="12"/>
        <v>0</v>
      </c>
    </row>
    <row r="264" spans="10:22">
      <c r="J264" s="53"/>
      <c r="P264" s="53"/>
      <c r="Q264" s="53"/>
      <c r="R264" s="53"/>
      <c r="S264" s="53"/>
      <c r="T264" s="53"/>
      <c r="U264" s="53"/>
      <c r="V264" s="59">
        <f t="shared" si="12"/>
        <v>0</v>
      </c>
    </row>
    <row r="265" spans="10:22">
      <c r="J265" s="53"/>
      <c r="P265" s="53"/>
      <c r="Q265" s="53"/>
      <c r="R265" s="53"/>
      <c r="S265" s="53"/>
      <c r="T265" s="53"/>
      <c r="U265" s="53"/>
      <c r="V265" s="59">
        <f t="shared" si="12"/>
        <v>0</v>
      </c>
    </row>
    <row r="266" spans="10:22">
      <c r="J266" s="53"/>
      <c r="P266" s="53"/>
      <c r="Q266" s="53"/>
      <c r="R266" s="53"/>
      <c r="S266" s="53"/>
      <c r="T266" s="53"/>
      <c r="U266" s="53"/>
      <c r="V266" s="59">
        <f t="shared" si="12"/>
        <v>0</v>
      </c>
    </row>
    <row r="267" spans="10:22">
      <c r="J267" s="53"/>
      <c r="P267" s="53"/>
      <c r="Q267" s="53"/>
      <c r="R267" s="53"/>
      <c r="S267" s="53"/>
      <c r="T267" s="53"/>
      <c r="U267" s="53"/>
      <c r="V267" s="59">
        <f t="shared" si="12"/>
        <v>0</v>
      </c>
    </row>
    <row r="268" spans="10:22">
      <c r="J268" s="53"/>
      <c r="P268" s="53"/>
      <c r="Q268" s="53"/>
      <c r="R268" s="53"/>
      <c r="S268" s="53"/>
      <c r="T268" s="53"/>
      <c r="U268" s="53"/>
      <c r="V268" s="59">
        <f t="shared" si="12"/>
        <v>0</v>
      </c>
    </row>
    <row r="269" spans="10:22">
      <c r="J269" s="53"/>
      <c r="P269" s="53"/>
      <c r="Q269" s="53"/>
      <c r="R269" s="53"/>
      <c r="S269" s="53"/>
      <c r="T269" s="53"/>
      <c r="U269" s="53"/>
      <c r="V269" s="59">
        <f t="shared" si="12"/>
        <v>0</v>
      </c>
    </row>
    <row r="270" spans="10:22">
      <c r="J270" s="53"/>
      <c r="P270" s="53"/>
      <c r="Q270" s="53"/>
      <c r="R270" s="53"/>
      <c r="S270" s="53"/>
      <c r="T270" s="53"/>
      <c r="U270" s="53"/>
      <c r="V270" s="59">
        <f t="shared" si="12"/>
        <v>0</v>
      </c>
    </row>
    <row r="271" spans="10:22">
      <c r="J271" s="53"/>
      <c r="P271" s="53"/>
      <c r="Q271" s="53"/>
      <c r="R271" s="53"/>
      <c r="S271" s="53"/>
      <c r="T271" s="53"/>
      <c r="U271" s="53"/>
      <c r="V271" s="59">
        <f t="shared" si="12"/>
        <v>0</v>
      </c>
    </row>
    <row r="272" spans="10:22">
      <c r="J272" s="53"/>
      <c r="P272" s="53"/>
      <c r="Q272" s="53"/>
      <c r="R272" s="53"/>
      <c r="S272" s="53"/>
      <c r="T272" s="53"/>
      <c r="U272" s="53"/>
      <c r="V272" s="59">
        <f t="shared" si="12"/>
        <v>0</v>
      </c>
    </row>
    <row r="273" spans="10:22">
      <c r="J273" s="53"/>
      <c r="P273" s="53"/>
      <c r="Q273" s="53"/>
      <c r="R273" s="53"/>
      <c r="S273" s="53"/>
      <c r="T273" s="53"/>
      <c r="U273" s="53"/>
      <c r="V273" s="59">
        <f t="shared" si="12"/>
        <v>0</v>
      </c>
    </row>
    <row r="274" spans="10:22">
      <c r="J274" s="53"/>
      <c r="P274" s="53"/>
      <c r="Q274" s="53"/>
      <c r="R274" s="53"/>
      <c r="S274" s="53"/>
      <c r="T274" s="53"/>
      <c r="U274" s="53"/>
      <c r="V274" s="59">
        <f t="shared" si="12"/>
        <v>0</v>
      </c>
    </row>
    <row r="275" spans="10:22">
      <c r="J275" s="53"/>
      <c r="P275" s="53"/>
      <c r="Q275" s="53"/>
      <c r="R275" s="53"/>
      <c r="S275" s="53"/>
      <c r="T275" s="53"/>
      <c r="U275" s="53"/>
      <c r="V275" s="59">
        <f t="shared" si="12"/>
        <v>0</v>
      </c>
    </row>
    <row r="276" spans="10:22">
      <c r="J276" s="53"/>
      <c r="P276" s="53"/>
      <c r="Q276" s="53"/>
      <c r="R276" s="53"/>
      <c r="S276" s="53"/>
      <c r="T276" s="53"/>
      <c r="U276" s="53"/>
      <c r="V276" s="59">
        <f t="shared" si="12"/>
        <v>0</v>
      </c>
    </row>
    <row r="277" spans="10:22">
      <c r="J277" s="53"/>
      <c r="P277" s="53"/>
      <c r="Q277" s="53"/>
      <c r="R277" s="53"/>
      <c r="S277" s="53"/>
      <c r="T277" s="53"/>
      <c r="U277" s="53"/>
      <c r="V277" s="59">
        <f t="shared" si="12"/>
        <v>0</v>
      </c>
    </row>
    <row r="278" spans="10:22">
      <c r="J278" s="53"/>
      <c r="P278" s="53"/>
      <c r="Q278" s="53"/>
      <c r="R278" s="53"/>
      <c r="S278" s="53"/>
      <c r="T278" s="53"/>
      <c r="U278" s="53"/>
      <c r="V278" s="59">
        <f t="shared" si="12"/>
        <v>0</v>
      </c>
    </row>
    <row r="279" spans="10:22">
      <c r="J279" s="53"/>
      <c r="P279" s="53"/>
      <c r="Q279" s="53"/>
      <c r="R279" s="53"/>
      <c r="S279" s="53"/>
      <c r="T279" s="53"/>
      <c r="U279" s="53"/>
      <c r="V279" s="59">
        <f t="shared" si="12"/>
        <v>0</v>
      </c>
    </row>
    <row r="280" spans="10:22">
      <c r="J280" s="53"/>
      <c r="P280" s="53"/>
      <c r="Q280" s="53"/>
      <c r="R280" s="53"/>
      <c r="S280" s="53"/>
      <c r="T280" s="53"/>
      <c r="U280" s="53"/>
      <c r="V280" s="59">
        <f t="shared" si="12"/>
        <v>0</v>
      </c>
    </row>
    <row r="281" spans="10:22">
      <c r="J281" s="53"/>
      <c r="P281" s="53"/>
      <c r="Q281" s="53"/>
      <c r="R281" s="53"/>
      <c r="S281" s="53"/>
      <c r="T281" s="53"/>
      <c r="U281" s="53"/>
      <c r="V281" s="59">
        <f t="shared" si="12"/>
        <v>0</v>
      </c>
    </row>
    <row r="282" spans="10:22">
      <c r="J282" s="53"/>
      <c r="P282" s="53"/>
      <c r="Q282" s="53"/>
      <c r="R282" s="53"/>
      <c r="S282" s="53"/>
      <c r="T282" s="53"/>
      <c r="U282" s="53"/>
      <c r="V282" s="59">
        <f t="shared" si="12"/>
        <v>0</v>
      </c>
    </row>
    <row r="283" spans="10:22">
      <c r="J283" s="53"/>
      <c r="P283" s="53"/>
      <c r="Q283" s="53"/>
      <c r="R283" s="53"/>
      <c r="S283" s="53"/>
      <c r="T283" s="53"/>
      <c r="U283" s="53"/>
      <c r="V283" s="59">
        <f t="shared" ref="V283:V346" si="13">SUM(J283:U283)-F283</f>
        <v>0</v>
      </c>
    </row>
    <row r="284" spans="10:22">
      <c r="J284" s="53"/>
      <c r="P284" s="53"/>
      <c r="Q284" s="53"/>
      <c r="R284" s="53"/>
      <c r="S284" s="53"/>
      <c r="T284" s="53"/>
      <c r="U284" s="53"/>
      <c r="V284" s="59">
        <f t="shared" si="13"/>
        <v>0</v>
      </c>
    </row>
    <row r="285" spans="10:22">
      <c r="J285" s="53"/>
      <c r="P285" s="53"/>
      <c r="Q285" s="53"/>
      <c r="R285" s="53"/>
      <c r="S285" s="53"/>
      <c r="T285" s="53"/>
      <c r="U285" s="53"/>
      <c r="V285" s="59">
        <f t="shared" si="13"/>
        <v>0</v>
      </c>
    </row>
    <row r="286" spans="10:22">
      <c r="J286" s="53"/>
      <c r="P286" s="53"/>
      <c r="Q286" s="53"/>
      <c r="R286" s="53"/>
      <c r="S286" s="53"/>
      <c r="T286" s="53"/>
      <c r="U286" s="53"/>
      <c r="V286" s="59">
        <f t="shared" si="13"/>
        <v>0</v>
      </c>
    </row>
    <row r="287" spans="10:22">
      <c r="J287" s="53"/>
      <c r="P287" s="53"/>
      <c r="Q287" s="53"/>
      <c r="R287" s="53"/>
      <c r="S287" s="53"/>
      <c r="T287" s="53"/>
      <c r="U287" s="53"/>
      <c r="V287" s="59">
        <f t="shared" si="13"/>
        <v>0</v>
      </c>
    </row>
    <row r="288" spans="10:22">
      <c r="J288" s="53"/>
      <c r="P288" s="53"/>
      <c r="Q288" s="53"/>
      <c r="R288" s="53"/>
      <c r="S288" s="53"/>
      <c r="T288" s="53"/>
      <c r="U288" s="53"/>
      <c r="V288" s="59">
        <f t="shared" si="13"/>
        <v>0</v>
      </c>
    </row>
    <row r="289" spans="10:22">
      <c r="J289" s="53"/>
      <c r="P289" s="53"/>
      <c r="Q289" s="53"/>
      <c r="R289" s="53"/>
      <c r="S289" s="53"/>
      <c r="T289" s="53"/>
      <c r="U289" s="53"/>
      <c r="V289" s="59">
        <f t="shared" si="13"/>
        <v>0</v>
      </c>
    </row>
    <row r="290" spans="10:22">
      <c r="J290" s="53"/>
      <c r="P290" s="53"/>
      <c r="Q290" s="53"/>
      <c r="R290" s="53"/>
      <c r="S290" s="53"/>
      <c r="T290" s="53"/>
      <c r="U290" s="53"/>
      <c r="V290" s="59">
        <f t="shared" si="13"/>
        <v>0</v>
      </c>
    </row>
    <row r="291" spans="10:22">
      <c r="J291" s="53"/>
      <c r="P291" s="53"/>
      <c r="Q291" s="53"/>
      <c r="R291" s="53"/>
      <c r="S291" s="53"/>
      <c r="T291" s="53"/>
      <c r="U291" s="53"/>
      <c r="V291" s="59">
        <f t="shared" si="13"/>
        <v>0</v>
      </c>
    </row>
    <row r="292" spans="10:22">
      <c r="J292" s="53"/>
      <c r="P292" s="53"/>
      <c r="Q292" s="53"/>
      <c r="R292" s="53"/>
      <c r="S292" s="53"/>
      <c r="T292" s="53"/>
      <c r="U292" s="53"/>
      <c r="V292" s="59">
        <f t="shared" si="13"/>
        <v>0</v>
      </c>
    </row>
    <row r="293" spans="10:22">
      <c r="J293" s="53"/>
      <c r="P293" s="53"/>
      <c r="Q293" s="53"/>
      <c r="R293" s="53"/>
      <c r="S293" s="53"/>
      <c r="T293" s="53"/>
      <c r="U293" s="53"/>
      <c r="V293" s="59">
        <f t="shared" si="13"/>
        <v>0</v>
      </c>
    </row>
    <row r="294" spans="10:22">
      <c r="J294" s="53"/>
      <c r="P294" s="53"/>
      <c r="Q294" s="53"/>
      <c r="R294" s="53"/>
      <c r="S294" s="53"/>
      <c r="T294" s="53"/>
      <c r="U294" s="53"/>
      <c r="V294" s="59">
        <f t="shared" si="13"/>
        <v>0</v>
      </c>
    </row>
    <row r="295" spans="10:22">
      <c r="J295" s="53"/>
      <c r="P295" s="53"/>
      <c r="Q295" s="53"/>
      <c r="R295" s="53"/>
      <c r="S295" s="53"/>
      <c r="T295" s="53"/>
      <c r="U295" s="53"/>
      <c r="V295" s="59">
        <f t="shared" si="13"/>
        <v>0</v>
      </c>
    </row>
    <row r="296" spans="10:22">
      <c r="J296" s="53"/>
      <c r="P296" s="53"/>
      <c r="Q296" s="53"/>
      <c r="R296" s="53"/>
      <c r="S296" s="53"/>
      <c r="T296" s="53"/>
      <c r="U296" s="53"/>
      <c r="V296" s="59">
        <f t="shared" si="13"/>
        <v>0</v>
      </c>
    </row>
    <row r="297" spans="10:22">
      <c r="J297" s="53"/>
      <c r="P297" s="53"/>
      <c r="Q297" s="53"/>
      <c r="R297" s="53"/>
      <c r="S297" s="53"/>
      <c r="T297" s="53"/>
      <c r="U297" s="53"/>
      <c r="V297" s="59">
        <f t="shared" si="13"/>
        <v>0</v>
      </c>
    </row>
    <row r="298" spans="10:22">
      <c r="J298" s="53"/>
      <c r="P298" s="53"/>
      <c r="Q298" s="53"/>
      <c r="R298" s="53"/>
      <c r="S298" s="53"/>
      <c r="T298" s="53"/>
      <c r="U298" s="53"/>
      <c r="V298" s="59">
        <f t="shared" si="13"/>
        <v>0</v>
      </c>
    </row>
    <row r="299" spans="10:22">
      <c r="J299" s="53"/>
      <c r="P299" s="53"/>
      <c r="Q299" s="53"/>
      <c r="R299" s="53"/>
      <c r="S299" s="53"/>
      <c r="T299" s="53"/>
      <c r="U299" s="53"/>
      <c r="V299" s="59">
        <f t="shared" si="13"/>
        <v>0</v>
      </c>
    </row>
    <row r="300" spans="10:22">
      <c r="J300" s="53"/>
      <c r="P300" s="53"/>
      <c r="Q300" s="53"/>
      <c r="R300" s="53"/>
      <c r="S300" s="53"/>
      <c r="T300" s="53"/>
      <c r="U300" s="53"/>
      <c r="V300" s="59">
        <f t="shared" si="13"/>
        <v>0</v>
      </c>
    </row>
    <row r="301" spans="10:22">
      <c r="J301" s="53"/>
      <c r="P301" s="53"/>
      <c r="Q301" s="53"/>
      <c r="R301" s="53"/>
      <c r="S301" s="53"/>
      <c r="T301" s="53"/>
      <c r="U301" s="53"/>
      <c r="V301" s="59">
        <f t="shared" si="13"/>
        <v>0</v>
      </c>
    </row>
    <row r="302" spans="10:22">
      <c r="J302" s="53"/>
      <c r="P302" s="53"/>
      <c r="Q302" s="53"/>
      <c r="R302" s="53"/>
      <c r="S302" s="53"/>
      <c r="T302" s="53"/>
      <c r="U302" s="53"/>
      <c r="V302" s="59">
        <f t="shared" si="13"/>
        <v>0</v>
      </c>
    </row>
    <row r="303" spans="10:22">
      <c r="J303" s="53"/>
      <c r="P303" s="53"/>
      <c r="Q303" s="53"/>
      <c r="R303" s="53"/>
      <c r="S303" s="53"/>
      <c r="T303" s="53"/>
      <c r="U303" s="53"/>
      <c r="V303" s="59">
        <f t="shared" si="13"/>
        <v>0</v>
      </c>
    </row>
    <row r="304" spans="10:22">
      <c r="J304" s="53"/>
      <c r="P304" s="53"/>
      <c r="Q304" s="53"/>
      <c r="R304" s="53"/>
      <c r="S304" s="53"/>
      <c r="T304" s="53"/>
      <c r="U304" s="53"/>
      <c r="V304" s="59">
        <f t="shared" si="13"/>
        <v>0</v>
      </c>
    </row>
    <row r="305" spans="10:22">
      <c r="J305" s="53"/>
      <c r="P305" s="53"/>
      <c r="Q305" s="53"/>
      <c r="R305" s="53"/>
      <c r="S305" s="53"/>
      <c r="T305" s="53"/>
      <c r="U305" s="53"/>
      <c r="V305" s="59">
        <f t="shared" si="13"/>
        <v>0</v>
      </c>
    </row>
    <row r="306" spans="10:22">
      <c r="J306" s="53"/>
      <c r="P306" s="53"/>
      <c r="Q306" s="53"/>
      <c r="R306" s="53"/>
      <c r="S306" s="53"/>
      <c r="T306" s="53"/>
      <c r="U306" s="53"/>
      <c r="V306" s="59">
        <f t="shared" si="13"/>
        <v>0</v>
      </c>
    </row>
    <row r="307" spans="10:22">
      <c r="J307" s="53"/>
      <c r="P307" s="53"/>
      <c r="Q307" s="53"/>
      <c r="R307" s="53"/>
      <c r="S307" s="53"/>
      <c r="T307" s="53"/>
      <c r="U307" s="53"/>
      <c r="V307" s="59">
        <f t="shared" si="13"/>
        <v>0</v>
      </c>
    </row>
    <row r="308" spans="10:22">
      <c r="J308" s="53"/>
      <c r="P308" s="53"/>
      <c r="Q308" s="53"/>
      <c r="R308" s="53"/>
      <c r="S308" s="53"/>
      <c r="T308" s="53"/>
      <c r="U308" s="53"/>
      <c r="V308" s="59">
        <f t="shared" si="13"/>
        <v>0</v>
      </c>
    </row>
    <row r="309" spans="10:22">
      <c r="J309" s="53"/>
      <c r="P309" s="53"/>
      <c r="Q309" s="53"/>
      <c r="R309" s="53"/>
      <c r="S309" s="53"/>
      <c r="T309" s="53"/>
      <c r="U309" s="53"/>
      <c r="V309" s="59">
        <f t="shared" si="13"/>
        <v>0</v>
      </c>
    </row>
    <row r="310" spans="10:22">
      <c r="J310" s="53"/>
      <c r="P310" s="53"/>
      <c r="Q310" s="53"/>
      <c r="R310" s="53"/>
      <c r="S310" s="53"/>
      <c r="T310" s="53"/>
      <c r="U310" s="53"/>
      <c r="V310" s="59">
        <f t="shared" si="13"/>
        <v>0</v>
      </c>
    </row>
    <row r="311" spans="10:22">
      <c r="J311" s="53"/>
      <c r="P311" s="53"/>
      <c r="Q311" s="53"/>
      <c r="R311" s="53"/>
      <c r="S311" s="53"/>
      <c r="T311" s="53"/>
      <c r="U311" s="53"/>
      <c r="V311" s="59">
        <f t="shared" si="13"/>
        <v>0</v>
      </c>
    </row>
    <row r="312" spans="10:22">
      <c r="J312" s="53"/>
      <c r="P312" s="53"/>
      <c r="Q312" s="53"/>
      <c r="R312" s="53"/>
      <c r="S312" s="53"/>
      <c r="T312" s="53"/>
      <c r="U312" s="53"/>
      <c r="V312" s="59">
        <f t="shared" si="13"/>
        <v>0</v>
      </c>
    </row>
    <row r="313" spans="10:22">
      <c r="J313" s="53"/>
      <c r="P313" s="53"/>
      <c r="Q313" s="53"/>
      <c r="R313" s="53"/>
      <c r="S313" s="53"/>
      <c r="T313" s="53"/>
      <c r="U313" s="53"/>
      <c r="V313" s="59">
        <f t="shared" si="13"/>
        <v>0</v>
      </c>
    </row>
    <row r="314" spans="10:22">
      <c r="J314" s="53"/>
      <c r="P314" s="53"/>
      <c r="Q314" s="53"/>
      <c r="R314" s="53"/>
      <c r="S314" s="53"/>
      <c r="T314" s="53"/>
      <c r="U314" s="53"/>
      <c r="V314" s="59">
        <f t="shared" si="13"/>
        <v>0</v>
      </c>
    </row>
    <row r="315" spans="10:22">
      <c r="J315" s="53"/>
      <c r="P315" s="53"/>
      <c r="Q315" s="53"/>
      <c r="R315" s="53"/>
      <c r="S315" s="53"/>
      <c r="T315" s="53"/>
      <c r="U315" s="53"/>
      <c r="V315" s="59">
        <f t="shared" si="13"/>
        <v>0</v>
      </c>
    </row>
    <row r="316" spans="10:22">
      <c r="J316" s="53"/>
      <c r="P316" s="53"/>
      <c r="Q316" s="53"/>
      <c r="R316" s="53"/>
      <c r="S316" s="53"/>
      <c r="T316" s="53"/>
      <c r="U316" s="53"/>
      <c r="V316" s="59">
        <f t="shared" si="13"/>
        <v>0</v>
      </c>
    </row>
    <row r="317" spans="10:22">
      <c r="J317" s="53"/>
      <c r="P317" s="53"/>
      <c r="Q317" s="53"/>
      <c r="R317" s="53"/>
      <c r="S317" s="53"/>
      <c r="T317" s="53"/>
      <c r="U317" s="53"/>
      <c r="V317" s="59">
        <f t="shared" si="13"/>
        <v>0</v>
      </c>
    </row>
    <row r="318" spans="10:22">
      <c r="J318" s="53"/>
      <c r="P318" s="53"/>
      <c r="Q318" s="53"/>
      <c r="R318" s="53"/>
      <c r="S318" s="53"/>
      <c r="T318" s="53"/>
      <c r="U318" s="53"/>
      <c r="V318" s="59">
        <f t="shared" si="13"/>
        <v>0</v>
      </c>
    </row>
    <row r="319" spans="10:22">
      <c r="J319" s="53"/>
      <c r="P319" s="53"/>
      <c r="Q319" s="53"/>
      <c r="R319" s="53"/>
      <c r="S319" s="53"/>
      <c r="T319" s="53"/>
      <c r="U319" s="53"/>
      <c r="V319" s="59">
        <f t="shared" si="13"/>
        <v>0</v>
      </c>
    </row>
    <row r="320" spans="10:22">
      <c r="J320" s="53"/>
      <c r="P320" s="53"/>
      <c r="Q320" s="53"/>
      <c r="R320" s="53"/>
      <c r="S320" s="53"/>
      <c r="T320" s="53"/>
      <c r="U320" s="53"/>
      <c r="V320" s="59">
        <f t="shared" si="13"/>
        <v>0</v>
      </c>
    </row>
    <row r="321" spans="10:22">
      <c r="J321" s="53"/>
      <c r="P321" s="53"/>
      <c r="Q321" s="53"/>
      <c r="R321" s="53"/>
      <c r="S321" s="53"/>
      <c r="T321" s="53"/>
      <c r="U321" s="53"/>
      <c r="V321" s="59">
        <f t="shared" si="13"/>
        <v>0</v>
      </c>
    </row>
    <row r="322" spans="10:22">
      <c r="J322" s="53"/>
      <c r="P322" s="53"/>
      <c r="V322" s="59">
        <f t="shared" si="13"/>
        <v>0</v>
      </c>
    </row>
    <row r="323" spans="10:22">
      <c r="J323" s="53"/>
      <c r="P323" s="53"/>
      <c r="V323" s="59">
        <f t="shared" si="13"/>
        <v>0</v>
      </c>
    </row>
    <row r="324" spans="10:22">
      <c r="J324" s="53"/>
      <c r="P324" s="53"/>
      <c r="V324" s="59">
        <f t="shared" si="13"/>
        <v>0</v>
      </c>
    </row>
    <row r="325" spans="10:22">
      <c r="J325" s="53"/>
      <c r="P325" s="53"/>
      <c r="V325" s="59">
        <f t="shared" si="13"/>
        <v>0</v>
      </c>
    </row>
    <row r="326" spans="10:22">
      <c r="J326" s="53"/>
      <c r="P326" s="53"/>
      <c r="V326" s="59">
        <f t="shared" si="13"/>
        <v>0</v>
      </c>
    </row>
    <row r="327" spans="10:22">
      <c r="J327" s="53"/>
      <c r="P327" s="53"/>
      <c r="V327" s="59">
        <f t="shared" si="13"/>
        <v>0</v>
      </c>
    </row>
    <row r="328" spans="10:22">
      <c r="J328" s="53"/>
      <c r="P328" s="53"/>
      <c r="V328" s="59">
        <f t="shared" si="13"/>
        <v>0</v>
      </c>
    </row>
    <row r="329" spans="10:22">
      <c r="J329" s="53"/>
      <c r="P329" s="53"/>
      <c r="V329" s="59">
        <f t="shared" si="13"/>
        <v>0</v>
      </c>
    </row>
    <row r="330" spans="10:22">
      <c r="J330" s="53"/>
      <c r="P330" s="53"/>
      <c r="V330" s="59">
        <f t="shared" si="13"/>
        <v>0</v>
      </c>
    </row>
    <row r="331" spans="10:22">
      <c r="J331" s="53"/>
      <c r="P331" s="53"/>
      <c r="V331" s="59">
        <f t="shared" si="13"/>
        <v>0</v>
      </c>
    </row>
    <row r="332" spans="10:22">
      <c r="J332" s="53"/>
      <c r="P332" s="53"/>
      <c r="V332" s="59">
        <f t="shared" si="13"/>
        <v>0</v>
      </c>
    </row>
    <row r="333" spans="10:22">
      <c r="J333" s="53"/>
      <c r="P333" s="53"/>
      <c r="V333" s="59">
        <f t="shared" si="13"/>
        <v>0</v>
      </c>
    </row>
    <row r="334" spans="10:22">
      <c r="J334" s="53"/>
      <c r="P334" s="53"/>
      <c r="V334" s="59">
        <f t="shared" si="13"/>
        <v>0</v>
      </c>
    </row>
    <row r="335" spans="10:22">
      <c r="J335" s="53"/>
      <c r="P335" s="53"/>
      <c r="V335" s="59">
        <f t="shared" si="13"/>
        <v>0</v>
      </c>
    </row>
    <row r="336" spans="10:22">
      <c r="J336" s="53"/>
      <c r="P336" s="53"/>
      <c r="V336" s="59">
        <f t="shared" si="13"/>
        <v>0</v>
      </c>
    </row>
    <row r="337" spans="10:22">
      <c r="J337" s="53"/>
      <c r="P337" s="53"/>
      <c r="V337" s="59">
        <f t="shared" si="13"/>
        <v>0</v>
      </c>
    </row>
    <row r="338" spans="10:22">
      <c r="J338" s="53"/>
      <c r="P338" s="53"/>
      <c r="V338" s="59">
        <f t="shared" si="13"/>
        <v>0</v>
      </c>
    </row>
    <row r="339" spans="10:22">
      <c r="J339" s="53"/>
      <c r="P339" s="53"/>
      <c r="V339" s="59">
        <f t="shared" si="13"/>
        <v>0</v>
      </c>
    </row>
    <row r="340" spans="10:22">
      <c r="J340" s="53"/>
      <c r="P340" s="53"/>
      <c r="V340" s="59">
        <f t="shared" si="13"/>
        <v>0</v>
      </c>
    </row>
    <row r="341" spans="10:22">
      <c r="J341" s="53"/>
      <c r="P341" s="53"/>
      <c r="V341" s="59">
        <f t="shared" si="13"/>
        <v>0</v>
      </c>
    </row>
    <row r="342" spans="10:22">
      <c r="J342" s="53"/>
      <c r="P342" s="53"/>
      <c r="V342" s="59">
        <f t="shared" si="13"/>
        <v>0</v>
      </c>
    </row>
    <row r="343" spans="10:22">
      <c r="J343" s="53"/>
      <c r="P343" s="53"/>
      <c r="V343" s="59">
        <f t="shared" si="13"/>
        <v>0</v>
      </c>
    </row>
    <row r="344" spans="10:22">
      <c r="J344" s="53"/>
      <c r="P344" s="53"/>
      <c r="V344" s="59">
        <f t="shared" si="13"/>
        <v>0</v>
      </c>
    </row>
    <row r="345" spans="10:22">
      <c r="J345" s="53"/>
      <c r="P345" s="53"/>
      <c r="V345" s="59">
        <f t="shared" si="13"/>
        <v>0</v>
      </c>
    </row>
    <row r="346" spans="10:22">
      <c r="J346" s="53"/>
      <c r="P346" s="53"/>
      <c r="V346" s="59">
        <f t="shared" si="13"/>
        <v>0</v>
      </c>
    </row>
    <row r="347" spans="10:22">
      <c r="J347" s="53"/>
      <c r="P347" s="53"/>
      <c r="V347" s="59">
        <f t="shared" ref="V347:V405" si="14">SUM(J347:U347)-F347</f>
        <v>0</v>
      </c>
    </row>
    <row r="348" spans="10:22">
      <c r="J348" s="53"/>
      <c r="P348" s="53"/>
      <c r="V348" s="59">
        <f t="shared" si="14"/>
        <v>0</v>
      </c>
    </row>
    <row r="349" spans="10:22">
      <c r="J349" s="53"/>
      <c r="P349" s="53"/>
      <c r="V349" s="59">
        <f t="shared" si="14"/>
        <v>0</v>
      </c>
    </row>
    <row r="350" spans="10:22">
      <c r="J350" s="53"/>
      <c r="P350" s="53"/>
      <c r="V350" s="59">
        <f t="shared" si="14"/>
        <v>0</v>
      </c>
    </row>
    <row r="351" spans="10:22">
      <c r="J351" s="53"/>
      <c r="P351" s="53"/>
      <c r="V351" s="59">
        <f t="shared" si="14"/>
        <v>0</v>
      </c>
    </row>
    <row r="352" spans="10:22">
      <c r="J352" s="53"/>
      <c r="P352" s="53"/>
      <c r="V352" s="59">
        <f t="shared" si="14"/>
        <v>0</v>
      </c>
    </row>
    <row r="353" spans="10:22">
      <c r="J353" s="53"/>
      <c r="P353" s="53"/>
      <c r="V353" s="59">
        <f t="shared" si="14"/>
        <v>0</v>
      </c>
    </row>
    <row r="354" spans="10:22">
      <c r="J354" s="53"/>
      <c r="P354" s="53"/>
      <c r="V354" s="59">
        <f t="shared" si="14"/>
        <v>0</v>
      </c>
    </row>
    <row r="355" spans="10:22">
      <c r="J355" s="53"/>
      <c r="P355" s="53"/>
      <c r="V355" s="59">
        <f t="shared" si="14"/>
        <v>0</v>
      </c>
    </row>
    <row r="356" spans="10:22">
      <c r="J356" s="53"/>
      <c r="P356" s="53"/>
      <c r="V356" s="59">
        <f t="shared" si="14"/>
        <v>0</v>
      </c>
    </row>
    <row r="357" spans="10:22">
      <c r="J357" s="53"/>
      <c r="P357" s="53"/>
      <c r="V357" s="59">
        <f t="shared" si="14"/>
        <v>0</v>
      </c>
    </row>
    <row r="358" spans="10:22">
      <c r="J358" s="53"/>
      <c r="P358" s="53"/>
      <c r="V358" s="59">
        <f t="shared" si="14"/>
        <v>0</v>
      </c>
    </row>
    <row r="359" spans="10:22">
      <c r="J359" s="53"/>
      <c r="P359" s="53"/>
      <c r="V359" s="59">
        <f t="shared" si="14"/>
        <v>0</v>
      </c>
    </row>
    <row r="360" spans="10:22">
      <c r="J360" s="53"/>
      <c r="P360" s="53"/>
      <c r="V360" s="59">
        <f t="shared" si="14"/>
        <v>0</v>
      </c>
    </row>
    <row r="361" spans="10:22">
      <c r="J361" s="53"/>
      <c r="P361" s="53"/>
      <c r="V361" s="59">
        <f t="shared" si="14"/>
        <v>0</v>
      </c>
    </row>
    <row r="362" spans="10:22">
      <c r="J362" s="53"/>
      <c r="P362" s="53"/>
      <c r="V362" s="59">
        <f t="shared" si="14"/>
        <v>0</v>
      </c>
    </row>
    <row r="363" spans="10:22">
      <c r="J363" s="53"/>
      <c r="P363" s="53"/>
      <c r="V363" s="59">
        <f t="shared" si="14"/>
        <v>0</v>
      </c>
    </row>
    <row r="364" spans="10:22">
      <c r="J364" s="53"/>
      <c r="P364" s="53"/>
      <c r="V364" s="59">
        <f t="shared" si="14"/>
        <v>0</v>
      </c>
    </row>
    <row r="365" spans="10:22">
      <c r="J365" s="53"/>
      <c r="P365" s="53"/>
      <c r="V365" s="59">
        <f t="shared" si="14"/>
        <v>0</v>
      </c>
    </row>
    <row r="366" spans="10:22">
      <c r="J366" s="53"/>
      <c r="P366" s="53"/>
      <c r="V366" s="59">
        <f t="shared" si="14"/>
        <v>0</v>
      </c>
    </row>
    <row r="367" spans="10:22">
      <c r="J367" s="53"/>
      <c r="P367" s="53"/>
      <c r="V367" s="59">
        <f t="shared" si="14"/>
        <v>0</v>
      </c>
    </row>
    <row r="368" spans="10:22">
      <c r="J368" s="53"/>
      <c r="P368" s="53"/>
      <c r="V368" s="59">
        <f t="shared" si="14"/>
        <v>0</v>
      </c>
    </row>
    <row r="369" spans="10:22">
      <c r="J369" s="53"/>
      <c r="P369" s="53"/>
      <c r="V369" s="59">
        <f t="shared" si="14"/>
        <v>0</v>
      </c>
    </row>
    <row r="370" spans="10:22">
      <c r="J370" s="53"/>
      <c r="P370" s="53"/>
      <c r="V370" s="59">
        <f t="shared" si="14"/>
        <v>0</v>
      </c>
    </row>
    <row r="371" spans="10:22">
      <c r="J371" s="53"/>
      <c r="P371" s="53"/>
      <c r="V371" s="59">
        <f t="shared" si="14"/>
        <v>0</v>
      </c>
    </row>
    <row r="372" spans="10:22">
      <c r="J372" s="53"/>
      <c r="P372" s="53"/>
      <c r="V372" s="59">
        <f t="shared" si="14"/>
        <v>0</v>
      </c>
    </row>
    <row r="373" spans="10:22">
      <c r="J373" s="53"/>
      <c r="P373" s="53"/>
      <c r="V373" s="59">
        <f t="shared" si="14"/>
        <v>0</v>
      </c>
    </row>
    <row r="374" spans="10:22">
      <c r="J374" s="53"/>
      <c r="P374" s="53"/>
      <c r="V374" s="59">
        <f t="shared" si="14"/>
        <v>0</v>
      </c>
    </row>
    <row r="375" spans="10:22">
      <c r="J375" s="53"/>
      <c r="P375" s="53"/>
      <c r="V375" s="59">
        <f t="shared" si="14"/>
        <v>0</v>
      </c>
    </row>
    <row r="376" spans="10:22">
      <c r="J376" s="53"/>
      <c r="P376" s="53"/>
      <c r="V376" s="59">
        <f t="shared" si="14"/>
        <v>0</v>
      </c>
    </row>
    <row r="377" spans="10:22">
      <c r="J377" s="53"/>
      <c r="P377" s="53"/>
      <c r="V377" s="59">
        <f t="shared" si="14"/>
        <v>0</v>
      </c>
    </row>
    <row r="378" spans="10:22">
      <c r="J378" s="53"/>
      <c r="P378" s="53"/>
      <c r="V378" s="59">
        <f t="shared" si="14"/>
        <v>0</v>
      </c>
    </row>
    <row r="379" spans="10:22">
      <c r="J379" s="53"/>
      <c r="P379" s="53"/>
      <c r="V379" s="59">
        <f t="shared" si="14"/>
        <v>0</v>
      </c>
    </row>
    <row r="380" spans="10:22">
      <c r="J380" s="53"/>
      <c r="P380" s="53"/>
      <c r="V380" s="59">
        <f t="shared" si="14"/>
        <v>0</v>
      </c>
    </row>
    <row r="381" spans="10:22">
      <c r="J381" s="53"/>
      <c r="P381" s="53"/>
      <c r="V381" s="59">
        <f t="shared" si="14"/>
        <v>0</v>
      </c>
    </row>
    <row r="382" spans="10:22">
      <c r="J382" s="53"/>
      <c r="P382" s="53"/>
      <c r="V382" s="59">
        <f t="shared" si="14"/>
        <v>0</v>
      </c>
    </row>
    <row r="383" spans="10:22">
      <c r="J383" s="53"/>
      <c r="P383" s="53"/>
      <c r="V383" s="59">
        <f t="shared" si="14"/>
        <v>0</v>
      </c>
    </row>
    <row r="384" spans="10:22">
      <c r="J384" s="53"/>
      <c r="P384" s="53"/>
      <c r="V384" s="59">
        <f t="shared" si="14"/>
        <v>0</v>
      </c>
    </row>
    <row r="385" spans="10:22">
      <c r="J385" s="53"/>
      <c r="P385" s="53"/>
      <c r="V385" s="59">
        <f t="shared" si="14"/>
        <v>0</v>
      </c>
    </row>
    <row r="386" spans="10:22">
      <c r="J386" s="53"/>
      <c r="P386" s="53"/>
      <c r="V386" s="59">
        <f t="shared" si="14"/>
        <v>0</v>
      </c>
    </row>
    <row r="387" spans="10:22">
      <c r="J387" s="53"/>
      <c r="P387" s="53"/>
      <c r="V387" s="59">
        <f t="shared" si="14"/>
        <v>0</v>
      </c>
    </row>
    <row r="388" spans="10:22">
      <c r="J388" s="53"/>
      <c r="P388" s="53"/>
      <c r="V388" s="59">
        <f t="shared" si="14"/>
        <v>0</v>
      </c>
    </row>
    <row r="389" spans="10:22">
      <c r="J389" s="53"/>
      <c r="P389" s="53"/>
      <c r="V389" s="59">
        <f t="shared" si="14"/>
        <v>0</v>
      </c>
    </row>
    <row r="390" spans="10:22">
      <c r="J390" s="53"/>
      <c r="P390" s="53"/>
      <c r="V390" s="59">
        <f t="shared" si="14"/>
        <v>0</v>
      </c>
    </row>
    <row r="391" spans="10:22">
      <c r="J391" s="53"/>
      <c r="P391" s="53"/>
      <c r="V391" s="59">
        <f t="shared" si="14"/>
        <v>0</v>
      </c>
    </row>
    <row r="392" spans="10:22">
      <c r="J392" s="53"/>
      <c r="P392" s="53"/>
      <c r="V392" s="59">
        <f t="shared" si="14"/>
        <v>0</v>
      </c>
    </row>
    <row r="393" spans="10:22">
      <c r="J393" s="53"/>
      <c r="P393" s="53"/>
      <c r="V393" s="59">
        <f t="shared" si="14"/>
        <v>0</v>
      </c>
    </row>
    <row r="394" spans="10:22">
      <c r="J394" s="53"/>
      <c r="P394" s="53"/>
      <c r="V394" s="59">
        <f t="shared" si="14"/>
        <v>0</v>
      </c>
    </row>
    <row r="395" spans="10:22">
      <c r="J395" s="53"/>
      <c r="V395" s="59">
        <f t="shared" si="14"/>
        <v>0</v>
      </c>
    </row>
    <row r="396" spans="10:22">
      <c r="J396" s="53"/>
      <c r="V396" s="59">
        <f t="shared" si="14"/>
        <v>0</v>
      </c>
    </row>
    <row r="397" spans="10:22">
      <c r="J397" s="53"/>
      <c r="V397" s="59">
        <f t="shared" si="14"/>
        <v>0</v>
      </c>
    </row>
    <row r="398" spans="10:22">
      <c r="J398" s="53"/>
      <c r="V398" s="59">
        <f t="shared" si="14"/>
        <v>0</v>
      </c>
    </row>
    <row r="399" spans="10:22">
      <c r="J399" s="53"/>
      <c r="V399" s="59">
        <f t="shared" si="14"/>
        <v>0</v>
      </c>
    </row>
    <row r="400" spans="10:22">
      <c r="J400" s="53"/>
      <c r="V400" s="59">
        <f t="shared" si="14"/>
        <v>0</v>
      </c>
    </row>
    <row r="401" spans="10:22">
      <c r="J401" s="53"/>
      <c r="V401" s="59">
        <f t="shared" si="14"/>
        <v>0</v>
      </c>
    </row>
    <row r="402" spans="10:22">
      <c r="J402" s="53"/>
      <c r="V402" s="59">
        <f t="shared" si="14"/>
        <v>0</v>
      </c>
    </row>
    <row r="403" spans="10:22">
      <c r="J403" s="53"/>
      <c r="V403" s="59">
        <f t="shared" si="14"/>
        <v>0</v>
      </c>
    </row>
    <row r="404" spans="10:22">
      <c r="J404" s="53"/>
      <c r="V404" s="59">
        <f t="shared" si="14"/>
        <v>0</v>
      </c>
    </row>
    <row r="405" spans="10:22">
      <c r="J405" s="53"/>
      <c r="V405" s="59">
        <f t="shared" si="14"/>
        <v>0</v>
      </c>
    </row>
    <row r="406" spans="10:22">
      <c r="J406" s="53"/>
      <c r="N406" s="53"/>
      <c r="P406" s="53"/>
      <c r="R406" s="53"/>
      <c r="T406" s="53"/>
      <c r="V406" s="59">
        <f>SUM(V97:V110)</f>
        <v>0</v>
      </c>
    </row>
    <row r="407" spans="10:22">
      <c r="J407" s="53"/>
    </row>
    <row r="408" spans="10:22">
      <c r="J408" s="53"/>
    </row>
    <row r="409" spans="10:22">
      <c r="J409" s="53"/>
    </row>
    <row r="410" spans="10:22">
      <c r="J410" s="53"/>
    </row>
    <row r="411" spans="10:22">
      <c r="J411" s="53"/>
    </row>
    <row r="412" spans="10:22">
      <c r="J412" s="53"/>
    </row>
    <row r="413" spans="10:22">
      <c r="J413" s="53"/>
    </row>
    <row r="414" spans="10:22">
      <c r="J414" s="53"/>
    </row>
    <row r="415" spans="10:22">
      <c r="J415" s="53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57"/>
  <sheetViews>
    <sheetView workbookViewId="0">
      <pane ySplit="1" topLeftCell="A38" activePane="bottomLeft" state="frozen"/>
      <selection pane="bottomLeft" activeCell="A2" sqref="A2"/>
    </sheetView>
  </sheetViews>
  <sheetFormatPr defaultRowHeight="15"/>
  <cols>
    <col min="1" max="1" width="45.5703125" customWidth="1"/>
    <col min="2" max="2" width="20.5703125" style="1" customWidth="1"/>
    <col min="3" max="3" width="18.7109375" customWidth="1"/>
    <col min="4" max="4" width="20.42578125" customWidth="1"/>
    <col min="5" max="5" width="15" customWidth="1"/>
    <col min="6" max="6" width="19.28515625" customWidth="1"/>
    <col min="7" max="7" width="14.140625" customWidth="1"/>
    <col min="8" max="8" width="8.7109375" customWidth="1"/>
    <col min="10" max="10" width="7.85546875" customWidth="1"/>
    <col min="14" max="14" width="8" customWidth="1"/>
    <col min="15" max="15" width="7.140625" customWidth="1"/>
  </cols>
  <sheetData>
    <row r="1" spans="1:16">
      <c r="A1" t="s">
        <v>215</v>
      </c>
    </row>
    <row r="2" spans="1:16">
      <c r="A2" t="s">
        <v>796</v>
      </c>
    </row>
    <row r="4" spans="1:16">
      <c r="A4" s="15" t="s">
        <v>53</v>
      </c>
      <c r="L4">
        <v>41499</v>
      </c>
      <c r="M4" t="s">
        <v>165</v>
      </c>
      <c r="N4" t="s">
        <v>166</v>
      </c>
      <c r="O4">
        <v>41591</v>
      </c>
      <c r="P4">
        <v>41621</v>
      </c>
    </row>
    <row r="5" spans="1:16">
      <c r="D5" s="20"/>
      <c r="F5" s="20"/>
    </row>
    <row r="6" spans="1:16">
      <c r="D6" s="20"/>
      <c r="F6" s="20"/>
    </row>
    <row r="7" spans="1:16">
      <c r="A7" t="s">
        <v>54</v>
      </c>
      <c r="B7" s="1">
        <f>'sav&amp;rev'!$L$2</f>
        <v>162</v>
      </c>
      <c r="D7" s="1"/>
      <c r="E7" s="1"/>
      <c r="F7" s="1"/>
      <c r="G7" s="1"/>
    </row>
    <row r="8" spans="1:16">
      <c r="A8" t="s">
        <v>55</v>
      </c>
      <c r="B8" s="1">
        <f>'sav&amp;rev'!$K$2</f>
        <v>32</v>
      </c>
      <c r="D8" s="1"/>
      <c r="E8" s="1"/>
      <c r="F8" s="1"/>
      <c r="G8" s="1"/>
    </row>
    <row r="9" spans="1:16">
      <c r="A9" t="s">
        <v>56</v>
      </c>
      <c r="B9" s="1">
        <f>'sav&amp;rev'!$J$2</f>
        <v>130.65</v>
      </c>
      <c r="D9" s="1"/>
      <c r="E9" s="1"/>
      <c r="F9" s="1"/>
      <c r="G9" s="1"/>
    </row>
    <row r="10" spans="1:16">
      <c r="A10" t="s">
        <v>219</v>
      </c>
      <c r="B10" s="1">
        <f>bank!$P$1</f>
        <v>7486.71</v>
      </c>
      <c r="D10" s="1"/>
      <c r="E10" s="1"/>
      <c r="F10" s="1"/>
      <c r="G10" s="1"/>
    </row>
    <row r="11" spans="1:16">
      <c r="A11" t="s">
        <v>103</v>
      </c>
      <c r="B11" s="1">
        <f>bank!$O$1</f>
        <v>2901.5899999999997</v>
      </c>
      <c r="D11" s="1"/>
      <c r="E11" s="1"/>
      <c r="F11" s="1"/>
      <c r="G11" s="1"/>
    </row>
    <row r="12" spans="1:16">
      <c r="A12" t="s">
        <v>57</v>
      </c>
      <c r="B12" s="1">
        <f>bank!$L$1</f>
        <v>18648</v>
      </c>
      <c r="D12" s="1"/>
      <c r="E12" s="1"/>
      <c r="F12" s="1"/>
      <c r="G12" s="1"/>
    </row>
    <row r="13" spans="1:16">
      <c r="A13" t="s">
        <v>58</v>
      </c>
      <c r="B13" s="1">
        <f>'sav&amp;rev'!$I$2</f>
        <v>3.7300000000000004</v>
      </c>
      <c r="D13" s="1"/>
      <c r="E13" s="1"/>
      <c r="F13" s="1"/>
      <c r="G13" s="1"/>
    </row>
    <row r="14" spans="1:16">
      <c r="A14" t="s">
        <v>125</v>
      </c>
      <c r="B14" s="1">
        <f>'sav&amp;rev'!$H$2</f>
        <v>3770.0699999999997</v>
      </c>
      <c r="D14" s="1"/>
      <c r="E14" s="1"/>
      <c r="F14" s="1"/>
      <c r="G14" s="1"/>
    </row>
    <row r="15" spans="1:16">
      <c r="A15" t="s">
        <v>59</v>
      </c>
      <c r="B15" s="1">
        <f>bank!$M$1</f>
        <v>6958.0800000000008</v>
      </c>
      <c r="D15" s="1"/>
      <c r="E15" s="1"/>
      <c r="F15" s="1"/>
      <c r="G15" s="1"/>
    </row>
    <row r="16" spans="1:16">
      <c r="A16" t="s">
        <v>220</v>
      </c>
      <c r="B16" s="1">
        <f>bank!$N$1</f>
        <v>7486.71</v>
      </c>
      <c r="D16" s="1"/>
      <c r="E16" s="1"/>
      <c r="F16" s="1"/>
      <c r="G16" s="1"/>
    </row>
    <row r="17" spans="1:7">
      <c r="A17" t="s">
        <v>61</v>
      </c>
      <c r="B17" s="1">
        <f>bank!$J$1</f>
        <v>1164.8</v>
      </c>
      <c r="D17" s="1"/>
      <c r="E17" s="1"/>
      <c r="F17" s="1"/>
      <c r="G17" s="1"/>
    </row>
    <row r="18" spans="1:7">
      <c r="A18" t="s">
        <v>62</v>
      </c>
      <c r="C18" s="1">
        <f>SUM(B7:B17)</f>
        <v>48744.340000000004</v>
      </c>
      <c r="D18" s="1"/>
      <c r="E18" s="1"/>
      <c r="F18" s="1"/>
      <c r="G18" s="1"/>
    </row>
    <row r="19" spans="1:7">
      <c r="D19" s="1"/>
      <c r="E19" s="1"/>
      <c r="F19" s="1"/>
      <c r="G19" s="1"/>
    </row>
    <row r="20" spans="1:7">
      <c r="D20" s="1"/>
      <c r="E20" s="1"/>
      <c r="F20" s="1"/>
      <c r="G20" s="1"/>
    </row>
    <row r="21" spans="1:7">
      <c r="A21" s="15" t="s">
        <v>63</v>
      </c>
      <c r="D21" s="1"/>
      <c r="E21" s="1"/>
      <c r="F21" s="1"/>
      <c r="G21" s="1"/>
    </row>
    <row r="22" spans="1:7">
      <c r="D22" s="1"/>
      <c r="E22" s="1"/>
      <c r="F22" s="1"/>
      <c r="G22" s="1"/>
    </row>
    <row r="23" spans="1:7">
      <c r="A23" t="s">
        <v>64</v>
      </c>
      <c r="B23" s="1">
        <f>work!$B$2</f>
        <v>216.59000000000003</v>
      </c>
      <c r="D23" s="1"/>
      <c r="E23" s="1"/>
      <c r="F23" s="1"/>
      <c r="G23" s="1"/>
    </row>
    <row r="24" spans="1:7">
      <c r="A24" t="s">
        <v>65</v>
      </c>
      <c r="B24" s="1">
        <f>work!$C$2</f>
        <v>207.70999999999998</v>
      </c>
      <c r="D24" s="1"/>
      <c r="E24" s="1"/>
      <c r="F24" s="1"/>
      <c r="G24" s="1"/>
    </row>
    <row r="25" spans="1:7">
      <c r="A25" t="s">
        <v>66</v>
      </c>
      <c r="B25" s="1">
        <f>work!$D$2</f>
        <v>1194.3599999999999</v>
      </c>
      <c r="D25" s="1"/>
      <c r="E25" s="1"/>
      <c r="F25" s="1"/>
      <c r="G25" s="1"/>
    </row>
    <row r="26" spans="1:7">
      <c r="A26" t="s">
        <v>218</v>
      </c>
      <c r="B26" s="1">
        <f>work!$Y$2</f>
        <v>0</v>
      </c>
      <c r="D26" s="1"/>
      <c r="E26" s="1"/>
      <c r="F26" s="1"/>
      <c r="G26" s="1"/>
    </row>
    <row r="27" spans="1:7">
      <c r="A27" t="s">
        <v>254</v>
      </c>
      <c r="B27" s="1">
        <f>bank!$K$1</f>
        <v>605.04</v>
      </c>
      <c r="D27" s="1"/>
      <c r="E27" s="1"/>
      <c r="F27" s="1"/>
      <c r="G27" s="1"/>
    </row>
    <row r="28" spans="1:7">
      <c r="A28" t="s">
        <v>67</v>
      </c>
      <c r="B28" s="1">
        <f>work!$E$2</f>
        <v>831.94999999999993</v>
      </c>
      <c r="D28" s="1"/>
      <c r="E28" s="1"/>
      <c r="F28" s="1"/>
      <c r="G28" s="1"/>
    </row>
    <row r="29" spans="1:7">
      <c r="A29" t="s">
        <v>68</v>
      </c>
      <c r="B29" s="1">
        <f>work!$F$2</f>
        <v>237.47999999999996</v>
      </c>
      <c r="D29" s="1"/>
      <c r="E29" s="1"/>
      <c r="F29" s="1"/>
      <c r="G29" s="1"/>
    </row>
    <row r="30" spans="1:7">
      <c r="A30" t="s">
        <v>69</v>
      </c>
      <c r="B30" s="1">
        <f>work!$G$2</f>
        <v>453.85</v>
      </c>
      <c r="D30" s="1"/>
      <c r="E30" s="1"/>
      <c r="F30" s="1"/>
      <c r="G30" s="1"/>
    </row>
    <row r="31" spans="1:7">
      <c r="A31" t="s">
        <v>70</v>
      </c>
      <c r="B31" s="1">
        <f>work!$H$2</f>
        <v>2647.0199999999995</v>
      </c>
      <c r="D31" s="1"/>
      <c r="E31" s="1"/>
      <c r="F31" s="1"/>
      <c r="G31" s="1"/>
    </row>
    <row r="32" spans="1:7">
      <c r="A32" t="s">
        <v>71</v>
      </c>
      <c r="B32" s="1">
        <f>work!$I$2</f>
        <v>894.13</v>
      </c>
      <c r="D32" s="1"/>
      <c r="E32" s="1"/>
      <c r="F32" s="1"/>
      <c r="G32" s="1"/>
    </row>
    <row r="33" spans="1:7">
      <c r="A33" t="s">
        <v>278</v>
      </c>
      <c r="B33" s="1">
        <f>work!$J$2</f>
        <v>212.33</v>
      </c>
      <c r="D33" s="1"/>
      <c r="E33" s="1"/>
      <c r="F33" s="1"/>
      <c r="G33" s="1"/>
    </row>
    <row r="34" spans="1:7">
      <c r="A34" t="s">
        <v>288</v>
      </c>
      <c r="B34" s="1">
        <f>work!$K$2</f>
        <v>275.94</v>
      </c>
      <c r="D34" s="1"/>
      <c r="E34" s="1"/>
      <c r="F34" s="1"/>
      <c r="G34" s="1"/>
    </row>
    <row r="35" spans="1:7">
      <c r="A35" t="s">
        <v>72</v>
      </c>
      <c r="B35" s="1">
        <f>work!$L$2</f>
        <v>7711.1999999999989</v>
      </c>
      <c r="D35" s="1"/>
      <c r="E35" s="1"/>
      <c r="F35" s="1"/>
      <c r="G35" s="1"/>
    </row>
    <row r="36" spans="1:7">
      <c r="A36" t="s">
        <v>73</v>
      </c>
      <c r="B36" s="1">
        <f>work!$M$2</f>
        <v>4501.7999999999993</v>
      </c>
      <c r="D36" s="1"/>
      <c r="E36" s="1"/>
      <c r="F36" s="1"/>
      <c r="G36" s="1"/>
    </row>
    <row r="37" spans="1:7">
      <c r="A37" t="s">
        <v>74</v>
      </c>
      <c r="B37" s="1">
        <f>work!$N$2</f>
        <v>255.36</v>
      </c>
      <c r="D37" s="1"/>
      <c r="E37" s="1"/>
      <c r="F37" s="1"/>
      <c r="G37" s="1"/>
    </row>
    <row r="38" spans="1:7">
      <c r="A38" t="s">
        <v>75</v>
      </c>
      <c r="B38" s="1">
        <f>work!$O$2</f>
        <v>0</v>
      </c>
      <c r="D38" s="1"/>
      <c r="E38" s="1"/>
      <c r="F38" s="1"/>
      <c r="G38" s="1"/>
    </row>
    <row r="39" spans="1:7">
      <c r="A39" t="s">
        <v>171</v>
      </c>
      <c r="B39" s="1">
        <f>work!$P$2</f>
        <v>2488.04</v>
      </c>
      <c r="D39" s="1"/>
      <c r="E39" s="1"/>
      <c r="F39" s="1"/>
      <c r="G39" s="1"/>
    </row>
    <row r="40" spans="1:7">
      <c r="A40" t="s">
        <v>133</v>
      </c>
      <c r="B40" s="1">
        <f>work!$Q$2</f>
        <v>2059.46</v>
      </c>
      <c r="D40" s="1"/>
      <c r="E40" s="1"/>
      <c r="F40" s="1"/>
      <c r="G40" s="1"/>
    </row>
    <row r="41" spans="1:7">
      <c r="A41" t="s">
        <v>298</v>
      </c>
      <c r="B41" s="1">
        <f>work!$R$2</f>
        <v>0</v>
      </c>
      <c r="D41" s="1"/>
      <c r="E41" s="1"/>
      <c r="F41" s="1"/>
      <c r="G41" s="1"/>
    </row>
    <row r="42" spans="1:7">
      <c r="A42" t="s">
        <v>76</v>
      </c>
      <c r="B42" s="1">
        <f>work!$S$2</f>
        <v>970.2600000000001</v>
      </c>
      <c r="D42" s="1"/>
      <c r="E42" s="1"/>
      <c r="F42" s="1"/>
      <c r="G42" s="1"/>
    </row>
    <row r="43" spans="1:7">
      <c r="A43" t="s">
        <v>77</v>
      </c>
      <c r="B43" s="1">
        <f>work!$Z$2</f>
        <v>699.64999999999986</v>
      </c>
      <c r="D43" s="1"/>
      <c r="E43" s="1"/>
      <c r="F43" s="1"/>
      <c r="G43" s="1"/>
    </row>
    <row r="44" spans="1:7">
      <c r="A44" t="s">
        <v>78</v>
      </c>
      <c r="B44" s="1">
        <f>work!$T$2</f>
        <v>383.6</v>
      </c>
      <c r="D44" s="1"/>
      <c r="E44" s="1"/>
      <c r="F44" s="1"/>
      <c r="G44" s="1"/>
    </row>
    <row r="45" spans="1:7">
      <c r="A45" t="s">
        <v>15</v>
      </c>
      <c r="B45" s="1">
        <f>work!$U$2</f>
        <v>0</v>
      </c>
      <c r="D45" s="1"/>
      <c r="E45" s="1"/>
      <c r="F45" s="1"/>
      <c r="G45" s="1"/>
    </row>
    <row r="46" spans="1:7">
      <c r="A46" t="s">
        <v>79</v>
      </c>
      <c r="B46" s="1">
        <f>work!$V$2</f>
        <v>70</v>
      </c>
      <c r="D46" s="1"/>
      <c r="E46" s="1"/>
      <c r="F46" s="1"/>
      <c r="G46" s="1"/>
    </row>
    <row r="47" spans="1:7">
      <c r="A47" t="s">
        <v>132</v>
      </c>
      <c r="B47" s="1">
        <f>work!$W$2</f>
        <v>224.75000000000003</v>
      </c>
      <c r="D47" s="1"/>
      <c r="E47" s="1"/>
      <c r="F47" s="1"/>
      <c r="G47" s="1"/>
    </row>
    <row r="48" spans="1:7">
      <c r="A48" t="s">
        <v>80</v>
      </c>
      <c r="B48" s="1">
        <f>work!$X$2</f>
        <v>199.84</v>
      </c>
      <c r="D48" s="1"/>
      <c r="E48" s="1"/>
      <c r="F48" s="1"/>
      <c r="G48" s="1"/>
    </row>
    <row r="49" spans="1:6">
      <c r="D49" s="1"/>
      <c r="E49" s="1"/>
      <c r="F49" s="1"/>
    </row>
    <row r="50" spans="1:6">
      <c r="D50" s="1"/>
      <c r="E50" s="1"/>
      <c r="F50" s="1"/>
    </row>
    <row r="51" spans="1:6">
      <c r="D51" s="1"/>
      <c r="E51" s="1"/>
      <c r="F51" s="1"/>
    </row>
    <row r="52" spans="1:6">
      <c r="A52" t="s">
        <v>81</v>
      </c>
      <c r="B52" s="1">
        <f>SUM(B23:B49)</f>
        <v>27340.359999999997</v>
      </c>
      <c r="C52" s="1">
        <f>SUM(B23:B48)</f>
        <v>27340.359999999997</v>
      </c>
      <c r="D52" s="1"/>
      <c r="E52" s="1"/>
      <c r="F52" s="1"/>
    </row>
    <row r="53" spans="1:6">
      <c r="C53" s="1"/>
      <c r="D53" s="1"/>
      <c r="E53" s="1"/>
      <c r="F53" s="1"/>
    </row>
    <row r="54" spans="1:6">
      <c r="A54" t="s">
        <v>82</v>
      </c>
      <c r="C54" s="1">
        <f>+C18-C52</f>
        <v>21403.980000000007</v>
      </c>
      <c r="D54" s="1"/>
      <c r="E54" s="1"/>
      <c r="F54" s="1"/>
    </row>
    <row r="55" spans="1:6">
      <c r="E55" s="1"/>
      <c r="F55" s="1"/>
    </row>
    <row r="56" spans="1:6">
      <c r="E56" s="1"/>
      <c r="F56" s="1"/>
    </row>
    <row r="57" spans="1:6">
      <c r="E57" s="1"/>
      <c r="F57" s="1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35"/>
  <sheetViews>
    <sheetView workbookViewId="0">
      <pane xSplit="1" ySplit="3" topLeftCell="B136" activePane="bottomRight" state="frozen"/>
      <selection pane="topRight" activeCell="B1" sqref="B1"/>
      <selection pane="bottomLeft" activeCell="A4" sqref="A4"/>
      <selection pane="bottomRight" activeCell="C169" sqref="C169"/>
    </sheetView>
  </sheetViews>
  <sheetFormatPr defaultRowHeight="15"/>
  <cols>
    <col min="1" max="1" width="9.28515625" style="48" customWidth="1"/>
    <col min="2" max="2" width="19" style="48" customWidth="1"/>
    <col min="3" max="3" width="12.5703125" style="48" customWidth="1"/>
    <col min="4" max="4" width="12.140625" style="48" customWidth="1"/>
    <col min="5" max="5" width="13.28515625" style="48" customWidth="1"/>
    <col min="6" max="6" width="10.140625" style="53" customWidth="1"/>
    <col min="7" max="7" width="7.28515625" style="48" customWidth="1"/>
    <col min="8" max="8" width="8.28515625" style="48" customWidth="1"/>
    <col min="9" max="9" width="7.7109375" style="48" customWidth="1"/>
    <col min="10" max="11" width="9.140625" style="48"/>
    <col min="12" max="12" width="9.140625" style="53"/>
    <col min="13" max="14" width="9.140625" style="48"/>
    <col min="15" max="15" width="9.140625" style="53"/>
    <col min="16" max="16" width="11.85546875" style="48" customWidth="1"/>
    <col min="17" max="17" width="13" style="48" customWidth="1"/>
    <col min="18" max="16384" width="9.140625" style="48"/>
  </cols>
  <sheetData>
    <row r="1" spans="1:17">
      <c r="A1" s="48">
        <v>2021</v>
      </c>
      <c r="B1" s="48" t="s">
        <v>111</v>
      </c>
      <c r="C1" s="53">
        <f>+F1</f>
        <v>23688.950000000008</v>
      </c>
      <c r="E1" s="48" t="s">
        <v>117</v>
      </c>
      <c r="F1" s="53">
        <f>+F234</f>
        <v>23688.950000000008</v>
      </c>
      <c r="J1" s="48">
        <f>SUM(J4:J233)</f>
        <v>1164.8</v>
      </c>
      <c r="K1" s="48">
        <f>SUM(K4:K233)</f>
        <v>605.04</v>
      </c>
      <c r="L1" s="53">
        <f>SUM(L4:L233)</f>
        <v>18648</v>
      </c>
      <c r="M1" s="48">
        <f t="shared" ref="M1:P1" si="0">SUM(M4:M229)</f>
        <v>6958.0800000000008</v>
      </c>
      <c r="N1" s="48">
        <f t="shared" si="0"/>
        <v>7486.71</v>
      </c>
      <c r="O1" s="53">
        <f t="shared" si="0"/>
        <v>2901.5899999999997</v>
      </c>
      <c r="P1" s="48">
        <f t="shared" si="0"/>
        <v>7486.71</v>
      </c>
      <c r="Q1" s="53"/>
    </row>
    <row r="2" spans="1:17">
      <c r="A2" s="48" t="s">
        <v>201</v>
      </c>
      <c r="B2" s="48" t="s">
        <v>110</v>
      </c>
      <c r="C2" s="53"/>
      <c r="G2" s="48" t="s">
        <v>181</v>
      </c>
      <c r="I2" s="48" t="s">
        <v>192</v>
      </c>
      <c r="J2" s="48" t="s">
        <v>194</v>
      </c>
      <c r="K2" s="48" t="s">
        <v>98</v>
      </c>
      <c r="L2" s="53" t="s">
        <v>100</v>
      </c>
      <c r="M2" s="48" t="s">
        <v>319</v>
      </c>
      <c r="N2" s="48" t="s">
        <v>200</v>
      </c>
      <c r="O2" s="53" t="s">
        <v>457</v>
      </c>
      <c r="P2" s="48" t="s">
        <v>124</v>
      </c>
      <c r="Q2" s="48" t="s">
        <v>227</v>
      </c>
    </row>
    <row r="3" spans="1:17">
      <c r="A3" s="48" t="s">
        <v>44</v>
      </c>
      <c r="B3" s="48" t="s">
        <v>112</v>
      </c>
      <c r="C3" s="53">
        <f>+C1-C2</f>
        <v>23688.950000000008</v>
      </c>
      <c r="D3" s="48" t="s">
        <v>83</v>
      </c>
      <c r="E3" s="48" t="s">
        <v>84</v>
      </c>
      <c r="F3" s="53" t="s">
        <v>85</v>
      </c>
      <c r="H3" s="48" t="s">
        <v>49</v>
      </c>
      <c r="I3" s="48" t="s">
        <v>167</v>
      </c>
      <c r="J3" s="48" t="s">
        <v>119</v>
      </c>
      <c r="K3" s="48" t="s">
        <v>99</v>
      </c>
      <c r="L3" s="53" t="s">
        <v>101</v>
      </c>
      <c r="M3" s="48" t="s">
        <v>102</v>
      </c>
      <c r="N3" s="48" t="s">
        <v>60</v>
      </c>
      <c r="O3" s="53" t="s">
        <v>102</v>
      </c>
      <c r="P3" s="48" t="s">
        <v>60</v>
      </c>
    </row>
    <row r="4" spans="1:17">
      <c r="B4" s="48" t="s">
        <v>338</v>
      </c>
      <c r="D4" s="53">
        <v>8944.35</v>
      </c>
      <c r="E4" s="53"/>
    </row>
    <row r="5" spans="1:17">
      <c r="A5" s="170" t="s">
        <v>346</v>
      </c>
      <c r="B5" s="170" t="s">
        <v>119</v>
      </c>
      <c r="C5" s="171"/>
      <c r="D5" s="171">
        <v>152.37</v>
      </c>
      <c r="E5" s="171"/>
      <c r="F5" s="90"/>
      <c r="G5" s="170"/>
      <c r="H5" s="170"/>
      <c r="I5" s="170"/>
      <c r="J5" s="171">
        <v>152.37</v>
      </c>
      <c r="K5" s="171"/>
      <c r="L5" s="171"/>
    </row>
    <row r="6" spans="1:17">
      <c r="A6" s="170" t="s">
        <v>346</v>
      </c>
      <c r="B6" s="112" t="s">
        <v>347</v>
      </c>
      <c r="C6" s="112"/>
      <c r="D6" s="114"/>
      <c r="E6" s="114">
        <v>82.49</v>
      </c>
      <c r="F6" s="114"/>
      <c r="G6" s="112" t="s">
        <v>191</v>
      </c>
      <c r="H6" s="112"/>
      <c r="I6" s="112"/>
      <c r="J6" s="114"/>
      <c r="K6" s="114"/>
      <c r="L6" s="114"/>
    </row>
    <row r="7" spans="1:17">
      <c r="A7" s="170" t="s">
        <v>344</v>
      </c>
      <c r="B7" s="112" t="s">
        <v>348</v>
      </c>
      <c r="C7" s="112"/>
      <c r="D7" s="114"/>
      <c r="E7" s="114">
        <v>260.41000000000003</v>
      </c>
      <c r="F7" s="114"/>
      <c r="G7" s="112" t="s">
        <v>277</v>
      </c>
      <c r="H7" s="112"/>
      <c r="I7" s="112"/>
      <c r="J7" s="114"/>
      <c r="K7" s="114"/>
      <c r="L7" s="114"/>
    </row>
    <row r="8" spans="1:17">
      <c r="A8" s="170"/>
      <c r="B8" s="112"/>
      <c r="C8" s="112"/>
      <c r="D8" s="114"/>
      <c r="E8" s="114"/>
      <c r="F8" s="90">
        <v>8753.82</v>
      </c>
      <c r="G8" s="114"/>
      <c r="H8" s="112"/>
      <c r="I8" s="112"/>
      <c r="J8" s="114"/>
      <c r="K8" s="114"/>
      <c r="L8" s="114"/>
    </row>
    <row r="9" spans="1:17">
      <c r="A9" s="170" t="s">
        <v>357</v>
      </c>
      <c r="B9" s="112" t="s">
        <v>358</v>
      </c>
      <c r="C9" s="112"/>
      <c r="D9" s="114"/>
      <c r="E9" s="114">
        <v>125</v>
      </c>
      <c r="F9" s="114"/>
      <c r="G9" s="112" t="s">
        <v>145</v>
      </c>
      <c r="H9" s="112"/>
      <c r="I9" s="112"/>
      <c r="J9" s="114"/>
      <c r="K9" s="114"/>
      <c r="L9" s="114"/>
    </row>
    <row r="10" spans="1:17">
      <c r="A10" s="264" t="s">
        <v>357</v>
      </c>
      <c r="B10" s="264" t="s">
        <v>106</v>
      </c>
      <c r="C10" s="264"/>
      <c r="D10" s="265"/>
      <c r="E10" s="264">
        <v>797.41</v>
      </c>
      <c r="F10" s="265"/>
      <c r="G10" s="264"/>
      <c r="H10" s="264"/>
      <c r="I10" s="264"/>
      <c r="J10" s="265"/>
      <c r="K10" s="265"/>
      <c r="L10" s="265"/>
    </row>
    <row r="11" spans="1:17">
      <c r="A11" s="264" t="s">
        <v>363</v>
      </c>
      <c r="B11" s="264" t="s">
        <v>364</v>
      </c>
      <c r="C11" s="264"/>
      <c r="D11" s="265">
        <v>751.79</v>
      </c>
      <c r="E11" s="264"/>
      <c r="F11" s="265"/>
      <c r="G11" s="264"/>
      <c r="H11" s="264"/>
      <c r="I11" s="264"/>
      <c r="J11" s="265"/>
      <c r="K11" s="265">
        <v>25.21</v>
      </c>
      <c r="L11" s="265">
        <v>777</v>
      </c>
    </row>
    <row r="12" spans="1:17">
      <c r="A12" s="264" t="s">
        <v>381</v>
      </c>
      <c r="B12" s="264" t="s">
        <v>60</v>
      </c>
      <c r="C12" s="264"/>
      <c r="D12" s="265">
        <v>615.37</v>
      </c>
      <c r="E12" s="264"/>
      <c r="F12" s="265"/>
      <c r="G12" s="264"/>
      <c r="H12" s="264"/>
      <c r="I12" s="264"/>
      <c r="J12" s="265"/>
      <c r="K12" s="265"/>
      <c r="L12" s="265"/>
      <c r="P12" s="48">
        <v>615.37</v>
      </c>
    </row>
    <row r="13" spans="1:17">
      <c r="B13" s="264" t="s">
        <v>60</v>
      </c>
      <c r="D13" s="53">
        <v>615.37</v>
      </c>
      <c r="E13" s="73"/>
      <c r="N13" s="48">
        <v>615.37</v>
      </c>
    </row>
    <row r="14" spans="1:17">
      <c r="B14" s="134" t="s">
        <v>102</v>
      </c>
      <c r="C14" s="134"/>
      <c r="D14" s="188">
        <v>241.79</v>
      </c>
      <c r="E14" s="88"/>
      <c r="O14" s="53">
        <v>241.9</v>
      </c>
    </row>
    <row r="15" spans="1:17">
      <c r="A15" s="264" t="s">
        <v>381</v>
      </c>
      <c r="B15" s="134" t="s">
        <v>102</v>
      </c>
      <c r="C15" s="134"/>
      <c r="D15" s="188">
        <v>579.84</v>
      </c>
      <c r="E15" s="73"/>
      <c r="M15" s="48">
        <v>579.84</v>
      </c>
    </row>
    <row r="16" spans="1:17">
      <c r="A16" s="264" t="s">
        <v>382</v>
      </c>
      <c r="B16" s="134" t="s">
        <v>383</v>
      </c>
      <c r="C16" s="134"/>
      <c r="D16" s="188">
        <v>751.79</v>
      </c>
      <c r="E16" s="73"/>
      <c r="K16" s="48">
        <v>25.21</v>
      </c>
      <c r="L16" s="53">
        <v>777</v>
      </c>
    </row>
    <row r="17" spans="1:16">
      <c r="A17" s="264" t="s">
        <v>372</v>
      </c>
      <c r="B17" s="134" t="s">
        <v>385</v>
      </c>
      <c r="C17" s="134"/>
      <c r="D17" s="188"/>
      <c r="E17" s="138">
        <v>140</v>
      </c>
      <c r="F17" s="138"/>
      <c r="G17" s="97" t="s">
        <v>369</v>
      </c>
      <c r="H17" s="97"/>
      <c r="I17" s="97"/>
      <c r="J17" s="97"/>
      <c r="K17" s="97"/>
      <c r="L17" s="138"/>
      <c r="M17" s="97"/>
      <c r="N17" s="97"/>
    </row>
    <row r="18" spans="1:16">
      <c r="A18" s="264" t="s">
        <v>382</v>
      </c>
      <c r="B18" s="134" t="s">
        <v>380</v>
      </c>
      <c r="D18" s="204"/>
      <c r="E18" s="138">
        <v>303.39</v>
      </c>
      <c r="F18" s="138"/>
      <c r="G18" s="97"/>
      <c r="H18" s="97"/>
      <c r="I18" s="97"/>
      <c r="J18" s="138"/>
      <c r="K18" s="138"/>
      <c r="L18" s="138"/>
      <c r="M18" s="138"/>
      <c r="N18" s="138"/>
      <c r="P18" s="53"/>
    </row>
    <row r="19" spans="1:16">
      <c r="A19" s="264" t="s">
        <v>382</v>
      </c>
      <c r="B19" s="134" t="s">
        <v>379</v>
      </c>
      <c r="D19" s="53"/>
      <c r="E19" s="138">
        <v>124.66</v>
      </c>
      <c r="F19" s="138"/>
      <c r="G19" s="97"/>
      <c r="H19" s="97"/>
      <c r="I19" s="97"/>
      <c r="J19" s="138"/>
      <c r="K19" s="138"/>
      <c r="L19" s="138"/>
      <c r="M19" s="138"/>
      <c r="N19" s="138"/>
      <c r="P19" s="53"/>
    </row>
    <row r="20" spans="1:16">
      <c r="D20" s="53"/>
      <c r="E20" s="53"/>
      <c r="J20" s="53"/>
      <c r="K20" s="53"/>
      <c r="M20" s="53"/>
      <c r="N20" s="53"/>
      <c r="P20" s="53"/>
    </row>
    <row r="21" spans="1:16">
      <c r="A21" s="109" t="s">
        <v>388</v>
      </c>
      <c r="B21" s="109" t="s">
        <v>348</v>
      </c>
      <c r="C21" s="109"/>
      <c r="D21" s="92"/>
      <c r="E21" s="92">
        <v>244.93</v>
      </c>
      <c r="F21" s="92"/>
      <c r="G21" s="109" t="s">
        <v>277</v>
      </c>
      <c r="H21" s="109"/>
      <c r="I21" s="109"/>
      <c r="J21" s="92"/>
      <c r="K21" s="92"/>
      <c r="L21" s="92"/>
      <c r="M21" s="92"/>
      <c r="N21" s="92"/>
      <c r="O21" s="92"/>
      <c r="P21" s="92"/>
    </row>
    <row r="22" spans="1:16">
      <c r="A22" s="109" t="s">
        <v>395</v>
      </c>
      <c r="B22" s="109" t="s">
        <v>394</v>
      </c>
      <c r="C22" s="109"/>
      <c r="D22" s="92"/>
      <c r="E22" s="92">
        <v>400</v>
      </c>
      <c r="F22" s="92"/>
      <c r="G22" s="109" t="s">
        <v>88</v>
      </c>
      <c r="H22" s="109"/>
      <c r="I22" s="109"/>
      <c r="J22" s="92"/>
      <c r="K22" s="92"/>
      <c r="L22" s="92"/>
      <c r="M22" s="92"/>
      <c r="N22" s="92"/>
      <c r="O22" s="92"/>
      <c r="P22" s="92"/>
    </row>
    <row r="23" spans="1:16">
      <c r="A23" s="212" t="s">
        <v>395</v>
      </c>
      <c r="B23" s="109" t="s">
        <v>191</v>
      </c>
      <c r="C23" s="109"/>
      <c r="D23" s="92"/>
      <c r="E23" s="92">
        <v>82.49</v>
      </c>
      <c r="F23" s="92"/>
      <c r="G23" s="109" t="s">
        <v>191</v>
      </c>
      <c r="H23" s="109"/>
      <c r="I23" s="109"/>
      <c r="J23" s="92"/>
      <c r="K23" s="92"/>
      <c r="L23" s="92"/>
      <c r="M23" s="92"/>
      <c r="N23" s="92"/>
      <c r="O23" s="92"/>
      <c r="P23" s="92"/>
    </row>
    <row r="24" spans="1:16">
      <c r="A24" s="109" t="s">
        <v>400</v>
      </c>
      <c r="B24" s="109" t="s">
        <v>401</v>
      </c>
      <c r="C24" s="109"/>
      <c r="D24" s="109"/>
      <c r="E24" s="92">
        <v>2000</v>
      </c>
      <c r="F24" s="92"/>
      <c r="G24" s="109"/>
      <c r="H24" s="109"/>
      <c r="I24" s="109"/>
      <c r="J24" s="92"/>
      <c r="K24" s="92"/>
      <c r="L24" s="92"/>
      <c r="M24" s="92"/>
      <c r="N24" s="92"/>
      <c r="O24" s="92"/>
      <c r="P24" s="92"/>
    </row>
    <row r="25" spans="1:16">
      <c r="A25" s="109" t="s">
        <v>403</v>
      </c>
      <c r="B25" s="109" t="s">
        <v>364</v>
      </c>
      <c r="C25" s="109"/>
      <c r="D25" s="92">
        <v>751.79</v>
      </c>
      <c r="E25" s="92"/>
      <c r="F25" s="92"/>
      <c r="G25" s="109"/>
      <c r="H25" s="109"/>
      <c r="I25" s="109"/>
      <c r="J25" s="92"/>
      <c r="K25" s="92">
        <v>25.21</v>
      </c>
      <c r="L25" s="92">
        <v>777</v>
      </c>
      <c r="M25" s="92"/>
      <c r="N25" s="92"/>
      <c r="O25" s="92"/>
      <c r="P25" s="92"/>
    </row>
    <row r="26" spans="1:16">
      <c r="A26" s="109"/>
      <c r="B26" s="109" t="s">
        <v>106</v>
      </c>
      <c r="C26" s="109"/>
      <c r="D26" s="92"/>
      <c r="E26" s="92">
        <v>1157.6300000000001</v>
      </c>
      <c r="F26" s="92">
        <v>7686.05</v>
      </c>
      <c r="G26" s="109"/>
      <c r="H26" s="109"/>
      <c r="I26" s="109"/>
      <c r="J26" s="92"/>
      <c r="K26" s="92"/>
      <c r="L26" s="92"/>
      <c r="M26" s="92"/>
      <c r="N26" s="92"/>
      <c r="O26" s="92"/>
      <c r="P26" s="92"/>
    </row>
    <row r="27" spans="1:16">
      <c r="A27" s="109" t="s">
        <v>421</v>
      </c>
      <c r="B27" s="109" t="s">
        <v>60</v>
      </c>
      <c r="C27" s="109"/>
      <c r="D27" s="92">
        <v>615.37</v>
      </c>
      <c r="E27" s="109"/>
      <c r="F27" s="92"/>
      <c r="G27" s="109"/>
      <c r="H27" s="109"/>
      <c r="I27" s="109"/>
      <c r="J27" s="92"/>
      <c r="K27" s="92"/>
      <c r="L27" s="92"/>
      <c r="M27" s="109"/>
      <c r="N27" s="109"/>
      <c r="O27" s="92"/>
      <c r="P27" s="109">
        <v>615.37</v>
      </c>
    </row>
    <row r="28" spans="1:16">
      <c r="A28" s="109" t="s">
        <v>391</v>
      </c>
      <c r="B28" s="109" t="s">
        <v>60</v>
      </c>
      <c r="C28" s="109"/>
      <c r="D28" s="92">
        <v>615.37</v>
      </c>
      <c r="E28" s="92"/>
      <c r="F28" s="92"/>
      <c r="G28" s="109"/>
      <c r="H28" s="109"/>
      <c r="I28" s="109"/>
      <c r="J28" s="109"/>
      <c r="K28" s="109"/>
      <c r="L28" s="92"/>
      <c r="M28" s="109"/>
      <c r="N28" s="109">
        <v>615.37</v>
      </c>
      <c r="O28" s="92"/>
      <c r="P28" s="109"/>
    </row>
    <row r="29" spans="1:16">
      <c r="A29" s="109"/>
      <c r="B29" s="109" t="s">
        <v>102</v>
      </c>
      <c r="C29" s="109"/>
      <c r="D29" s="92">
        <v>241.79</v>
      </c>
      <c r="E29" s="92"/>
      <c r="F29" s="92"/>
      <c r="G29" s="109"/>
      <c r="H29" s="109"/>
      <c r="I29" s="109"/>
      <c r="J29" s="109"/>
      <c r="K29" s="109"/>
      <c r="L29" s="92"/>
      <c r="M29" s="109"/>
      <c r="N29" s="109"/>
      <c r="O29" s="92">
        <v>241.79</v>
      </c>
      <c r="P29" s="109"/>
    </row>
    <row r="30" spans="1:16">
      <c r="A30" s="109"/>
      <c r="B30" s="109" t="s">
        <v>102</v>
      </c>
      <c r="C30" s="109"/>
      <c r="D30" s="92">
        <v>579.84</v>
      </c>
      <c r="E30" s="92"/>
      <c r="F30" s="92"/>
      <c r="G30" s="109"/>
      <c r="H30" s="109"/>
      <c r="I30" s="109"/>
      <c r="J30" s="109"/>
      <c r="K30" s="109"/>
      <c r="L30" s="92"/>
      <c r="M30" s="109">
        <v>579.84</v>
      </c>
      <c r="N30" s="109"/>
      <c r="O30" s="92"/>
      <c r="P30" s="109"/>
    </row>
    <row r="31" spans="1:16">
      <c r="A31" s="109"/>
      <c r="B31" s="109" t="s">
        <v>383</v>
      </c>
      <c r="C31" s="109"/>
      <c r="D31" s="92">
        <v>751.79</v>
      </c>
      <c r="E31" s="92"/>
      <c r="F31" s="92"/>
      <c r="G31" s="109"/>
      <c r="H31" s="109"/>
      <c r="I31" s="109"/>
      <c r="J31" s="109"/>
      <c r="K31" s="109">
        <v>25.21</v>
      </c>
      <c r="L31" s="92">
        <v>777</v>
      </c>
      <c r="M31" s="109"/>
      <c r="N31" s="109"/>
      <c r="O31" s="92"/>
      <c r="P31" s="109"/>
    </row>
    <row r="32" spans="1:16">
      <c r="A32" s="109"/>
      <c r="B32" s="109"/>
      <c r="C32" s="109"/>
      <c r="D32" s="92"/>
      <c r="E32" s="92"/>
      <c r="F32" s="92"/>
      <c r="G32" s="109"/>
      <c r="H32" s="109"/>
      <c r="I32" s="109"/>
      <c r="J32" s="92"/>
      <c r="K32" s="92"/>
      <c r="L32" s="92"/>
      <c r="M32" s="92"/>
      <c r="N32" s="92"/>
      <c r="O32" s="92"/>
      <c r="P32" s="92"/>
    </row>
    <row r="33" spans="1:17">
      <c r="A33" s="77" t="s">
        <v>425</v>
      </c>
      <c r="B33" s="77" t="s">
        <v>420</v>
      </c>
      <c r="C33" s="77"/>
      <c r="D33" s="88"/>
      <c r="E33" s="88">
        <v>124.66</v>
      </c>
      <c r="F33" s="88"/>
      <c r="G33" s="77"/>
      <c r="H33" s="77"/>
      <c r="I33" s="77"/>
      <c r="J33" s="88"/>
      <c r="K33" s="88"/>
      <c r="L33" s="88"/>
      <c r="M33" s="88"/>
      <c r="N33" s="88"/>
      <c r="O33" s="88"/>
      <c r="P33" s="88"/>
    </row>
    <row r="34" spans="1:17">
      <c r="A34" s="77" t="s">
        <v>439</v>
      </c>
      <c r="B34" s="77" t="s">
        <v>364</v>
      </c>
      <c r="C34" s="77"/>
      <c r="D34" s="88">
        <v>751.79</v>
      </c>
      <c r="E34" s="88"/>
      <c r="F34" s="88"/>
      <c r="G34" s="77"/>
      <c r="H34" s="77"/>
      <c r="I34" s="77"/>
      <c r="J34" s="88"/>
      <c r="K34" s="88">
        <v>25.21</v>
      </c>
      <c r="L34" s="88">
        <v>777</v>
      </c>
      <c r="M34" s="88"/>
      <c r="N34" s="88"/>
      <c r="O34" s="88"/>
      <c r="P34" s="88"/>
    </row>
    <row r="35" spans="1:17">
      <c r="A35" s="77" t="s">
        <v>429</v>
      </c>
      <c r="B35" s="77" t="s">
        <v>440</v>
      </c>
      <c r="C35" s="77"/>
      <c r="D35" s="88"/>
      <c r="E35" s="88">
        <v>82.49</v>
      </c>
      <c r="F35" s="88"/>
      <c r="G35" s="77"/>
      <c r="H35" s="77"/>
      <c r="I35" s="77"/>
      <c r="J35" s="88"/>
      <c r="K35" s="88"/>
      <c r="L35" s="88"/>
      <c r="M35" s="88"/>
      <c r="N35" s="88"/>
      <c r="O35" s="88"/>
      <c r="P35" s="88"/>
    </row>
    <row r="36" spans="1:17">
      <c r="A36" s="295" t="s">
        <v>441</v>
      </c>
      <c r="B36" s="295" t="s">
        <v>106</v>
      </c>
      <c r="C36" s="295"/>
      <c r="D36" s="296"/>
      <c r="E36" s="296">
        <v>538.59</v>
      </c>
      <c r="F36" s="296"/>
      <c r="G36" s="295"/>
      <c r="H36" s="295"/>
      <c r="I36" s="295"/>
      <c r="J36" s="296"/>
      <c r="K36" s="296"/>
      <c r="L36" s="296"/>
      <c r="M36" s="296"/>
      <c r="N36" s="296"/>
      <c r="O36" s="296"/>
      <c r="P36" s="297"/>
      <c r="Q36" s="11"/>
    </row>
    <row r="37" spans="1:17">
      <c r="A37" s="77" t="s">
        <v>425</v>
      </c>
      <c r="B37" s="77" t="s">
        <v>380</v>
      </c>
      <c r="C37" s="77"/>
      <c r="D37" s="88"/>
      <c r="E37" s="88">
        <v>492.35</v>
      </c>
      <c r="F37" s="88"/>
      <c r="G37" s="77"/>
      <c r="H37" s="77"/>
      <c r="I37" s="77"/>
      <c r="J37" s="88"/>
      <c r="K37" s="88"/>
      <c r="L37" s="88"/>
      <c r="M37" s="88"/>
      <c r="N37" s="88"/>
      <c r="O37" s="88"/>
      <c r="P37" s="88"/>
    </row>
    <row r="38" spans="1:17">
      <c r="A38" s="77" t="s">
        <v>453</v>
      </c>
      <c r="B38" s="77" t="s">
        <v>454</v>
      </c>
      <c r="C38" s="77"/>
      <c r="D38" s="88"/>
      <c r="E38" s="88">
        <v>104.47</v>
      </c>
      <c r="F38" s="88"/>
      <c r="G38" s="77"/>
      <c r="H38" s="77"/>
      <c r="I38" s="77"/>
      <c r="J38" s="88"/>
      <c r="K38" s="88"/>
      <c r="L38" s="88"/>
      <c r="M38" s="88"/>
      <c r="N38" s="88"/>
      <c r="O38" s="88"/>
      <c r="P38" s="88"/>
    </row>
    <row r="39" spans="1:17">
      <c r="A39" s="77" t="s">
        <v>455</v>
      </c>
      <c r="B39" s="77" t="s">
        <v>60</v>
      </c>
      <c r="C39" s="77"/>
      <c r="D39" s="88">
        <v>615.37</v>
      </c>
      <c r="E39" s="88"/>
      <c r="F39" s="88"/>
      <c r="G39" s="77"/>
      <c r="H39" s="77"/>
      <c r="I39" s="77"/>
      <c r="J39" s="88"/>
      <c r="K39" s="88"/>
      <c r="L39" s="88"/>
      <c r="M39" s="88"/>
      <c r="N39" s="88">
        <v>615.37</v>
      </c>
      <c r="O39" s="88"/>
      <c r="P39" s="88"/>
    </row>
    <row r="40" spans="1:17">
      <c r="A40" s="77" t="s">
        <v>455</v>
      </c>
      <c r="B40" s="77" t="s">
        <v>60</v>
      </c>
      <c r="C40" s="77"/>
      <c r="D40" s="88">
        <v>615.37</v>
      </c>
      <c r="E40" s="88"/>
      <c r="F40" s="88"/>
      <c r="G40" s="77"/>
      <c r="H40" s="77"/>
      <c r="I40" s="77"/>
      <c r="J40" s="88"/>
      <c r="K40" s="88"/>
      <c r="L40" s="88"/>
      <c r="M40" s="88"/>
      <c r="N40" s="88"/>
      <c r="O40" s="88"/>
      <c r="P40" s="88">
        <v>615.37</v>
      </c>
    </row>
    <row r="41" spans="1:17">
      <c r="A41" s="77"/>
      <c r="B41" s="77" t="s">
        <v>102</v>
      </c>
      <c r="C41" s="77"/>
      <c r="D41" s="88">
        <v>241.79</v>
      </c>
      <c r="E41" s="88"/>
      <c r="F41" s="88"/>
      <c r="G41" s="77"/>
      <c r="H41" s="77"/>
      <c r="I41" s="77"/>
      <c r="J41" s="88"/>
      <c r="K41" s="88"/>
      <c r="L41" s="88"/>
      <c r="M41" s="88"/>
      <c r="N41" s="88"/>
      <c r="O41" s="88">
        <v>241.79</v>
      </c>
      <c r="P41" s="88"/>
    </row>
    <row r="42" spans="1:17">
      <c r="A42" s="77"/>
      <c r="B42" s="77" t="s">
        <v>102</v>
      </c>
      <c r="C42" s="77"/>
      <c r="D42" s="88">
        <v>579.84</v>
      </c>
      <c r="E42" s="88"/>
      <c r="F42" s="88"/>
      <c r="G42" s="77"/>
      <c r="H42" s="77"/>
      <c r="I42" s="77"/>
      <c r="J42" s="88"/>
      <c r="K42" s="88"/>
      <c r="L42" s="88"/>
      <c r="M42" s="88">
        <v>579.84</v>
      </c>
      <c r="N42" s="88"/>
      <c r="O42" s="88"/>
      <c r="P42" s="88"/>
    </row>
    <row r="43" spans="1:17">
      <c r="A43" s="77" t="s">
        <v>456</v>
      </c>
      <c r="B43" s="77" t="s">
        <v>383</v>
      </c>
      <c r="C43" s="77"/>
      <c r="D43" s="88">
        <v>751.79</v>
      </c>
      <c r="E43" s="88"/>
      <c r="F43" s="88"/>
      <c r="G43" s="77"/>
      <c r="H43" s="77"/>
      <c r="I43" s="77"/>
      <c r="J43" s="88"/>
      <c r="K43" s="88">
        <v>25.21</v>
      </c>
      <c r="L43" s="88">
        <v>777</v>
      </c>
      <c r="M43" s="88"/>
      <c r="N43" s="88"/>
      <c r="O43" s="88"/>
      <c r="P43" s="88"/>
    </row>
    <row r="44" spans="1:17">
      <c r="A44" s="77" t="s">
        <v>453</v>
      </c>
      <c r="B44" s="77" t="s">
        <v>461</v>
      </c>
      <c r="C44" s="77"/>
      <c r="D44" s="88"/>
      <c r="E44" s="88">
        <v>130.41</v>
      </c>
      <c r="F44" s="88"/>
      <c r="G44" s="77"/>
      <c r="H44" s="77"/>
      <c r="I44" s="77"/>
      <c r="J44" s="88"/>
      <c r="K44" s="88"/>
      <c r="L44" s="88"/>
      <c r="M44" s="88"/>
      <c r="N44" s="88"/>
      <c r="O44" s="88"/>
      <c r="P44" s="88"/>
    </row>
    <row r="45" spans="1:17">
      <c r="A45" s="77" t="s">
        <v>443</v>
      </c>
      <c r="B45" s="77" t="s">
        <v>467</v>
      </c>
      <c r="C45" s="77"/>
      <c r="D45" s="88"/>
      <c r="E45" s="88">
        <v>60</v>
      </c>
      <c r="F45" s="88"/>
      <c r="G45" s="77" t="s">
        <v>145</v>
      </c>
      <c r="H45" s="77"/>
      <c r="I45" s="77"/>
      <c r="J45" s="88"/>
      <c r="K45" s="88"/>
      <c r="L45" s="88"/>
      <c r="M45" s="88"/>
      <c r="N45" s="88"/>
      <c r="O45" s="88"/>
      <c r="P45" s="88"/>
    </row>
    <row r="46" spans="1:17">
      <c r="A46" s="48" t="s">
        <v>475</v>
      </c>
      <c r="B46" s="72" t="s">
        <v>474</v>
      </c>
      <c r="C46" s="72"/>
      <c r="D46" s="73">
        <v>152.34</v>
      </c>
      <c r="E46" s="53"/>
      <c r="J46" s="53">
        <v>152.34</v>
      </c>
      <c r="K46" s="53"/>
      <c r="M46" s="53"/>
      <c r="N46" s="53"/>
      <c r="P46" s="53"/>
    </row>
    <row r="47" spans="1:17">
      <c r="A47" s="48" t="s">
        <v>473</v>
      </c>
      <c r="B47" s="72" t="s">
        <v>476</v>
      </c>
      <c r="C47" s="72"/>
      <c r="D47" s="73"/>
      <c r="E47" s="53">
        <v>5000</v>
      </c>
      <c r="J47" s="53"/>
      <c r="K47" s="53"/>
      <c r="M47" s="53"/>
      <c r="N47" s="53"/>
      <c r="P47" s="53"/>
    </row>
    <row r="48" spans="1:17">
      <c r="A48" s="48" t="s">
        <v>478</v>
      </c>
      <c r="B48" s="72" t="s">
        <v>479</v>
      </c>
      <c r="C48" s="72"/>
      <c r="D48" s="73"/>
      <c r="E48" s="53">
        <v>50</v>
      </c>
      <c r="G48" s="48" t="s">
        <v>145</v>
      </c>
      <c r="J48" s="53"/>
      <c r="K48" s="53"/>
      <c r="M48" s="53"/>
      <c r="N48" s="53"/>
      <c r="P48" s="53"/>
    </row>
    <row r="49" spans="1:17">
      <c r="A49" s="72" t="s">
        <v>481</v>
      </c>
      <c r="B49" s="72" t="s">
        <v>480</v>
      </c>
      <c r="C49" s="101"/>
      <c r="D49" s="101">
        <v>53.41</v>
      </c>
      <c r="E49" s="102"/>
      <c r="F49" s="102"/>
      <c r="H49" s="101"/>
      <c r="I49" s="101"/>
      <c r="J49" s="102">
        <v>53.41</v>
      </c>
      <c r="K49" s="102"/>
      <c r="L49" s="102"/>
      <c r="M49" s="102"/>
      <c r="N49" s="102"/>
      <c r="O49" s="102"/>
      <c r="P49" s="102"/>
      <c r="Q49" s="101"/>
    </row>
    <row r="50" spans="1:17">
      <c r="A50" s="48" t="s">
        <v>473</v>
      </c>
      <c r="B50" s="72" t="s">
        <v>191</v>
      </c>
      <c r="D50" s="53"/>
      <c r="E50" s="53">
        <v>82.49</v>
      </c>
      <c r="F50" s="90">
        <v>7586.45</v>
      </c>
      <c r="G50" s="48" t="s">
        <v>191</v>
      </c>
      <c r="J50" s="53"/>
      <c r="K50" s="53"/>
      <c r="M50" s="53"/>
      <c r="N50" s="53"/>
      <c r="P50" s="53"/>
    </row>
    <row r="51" spans="1:17">
      <c r="A51" s="48" t="s">
        <v>488</v>
      </c>
      <c r="B51" s="72" t="s">
        <v>490</v>
      </c>
      <c r="D51" s="53"/>
      <c r="E51" s="53">
        <v>212.33</v>
      </c>
      <c r="F51" s="90"/>
      <c r="G51" s="48" t="s">
        <v>277</v>
      </c>
      <c r="J51" s="53"/>
      <c r="K51" s="53"/>
      <c r="M51" s="53"/>
      <c r="N51" s="53"/>
      <c r="P51" s="53"/>
    </row>
    <row r="52" spans="1:17">
      <c r="A52" s="48" t="s">
        <v>497</v>
      </c>
      <c r="B52" s="72" t="s">
        <v>106</v>
      </c>
      <c r="D52" s="53"/>
      <c r="E52" s="53">
        <v>871.55</v>
      </c>
      <c r="G52" s="48" t="s">
        <v>106</v>
      </c>
      <c r="J52" s="53"/>
      <c r="K52" s="53"/>
      <c r="M52" s="53"/>
      <c r="N52" s="53"/>
      <c r="P52" s="53"/>
    </row>
    <row r="53" spans="1:17">
      <c r="A53" s="72" t="s">
        <v>499</v>
      </c>
      <c r="B53" s="72" t="s">
        <v>364</v>
      </c>
      <c r="C53" s="72"/>
      <c r="D53" s="73">
        <v>751.79</v>
      </c>
      <c r="E53" s="88"/>
      <c r="F53" s="88"/>
      <c r="G53" s="77"/>
      <c r="H53" s="77"/>
      <c r="I53" s="77"/>
      <c r="J53" s="88"/>
      <c r="K53" s="73">
        <v>25.21</v>
      </c>
      <c r="L53" s="73">
        <v>777</v>
      </c>
      <c r="M53" s="73"/>
      <c r="N53" s="73"/>
      <c r="O53" s="73"/>
      <c r="P53" s="73"/>
      <c r="Q53" s="77"/>
    </row>
    <row r="54" spans="1:17">
      <c r="A54" s="72" t="s">
        <v>507</v>
      </c>
      <c r="B54" s="72" t="s">
        <v>60</v>
      </c>
      <c r="C54" s="72"/>
      <c r="D54" s="73">
        <v>618.45000000000005</v>
      </c>
      <c r="E54" s="73"/>
      <c r="F54" s="73"/>
      <c r="G54" s="72"/>
      <c r="H54" s="72"/>
      <c r="I54" s="72"/>
      <c r="J54" s="73"/>
      <c r="K54" s="73"/>
      <c r="L54" s="73"/>
      <c r="M54" s="73"/>
      <c r="N54" s="73">
        <v>618.45000000000005</v>
      </c>
      <c r="O54" s="73"/>
      <c r="P54" s="73"/>
      <c r="Q54" s="77"/>
    </row>
    <row r="55" spans="1:17">
      <c r="A55" s="72"/>
      <c r="B55" s="72" t="s">
        <v>60</v>
      </c>
      <c r="C55" s="72"/>
      <c r="D55" s="73">
        <v>618.45000000000005</v>
      </c>
      <c r="E55" s="73"/>
      <c r="F55" s="73"/>
      <c r="G55" s="72"/>
      <c r="H55" s="72"/>
      <c r="I55" s="72"/>
      <c r="J55" s="73"/>
      <c r="K55" s="73"/>
      <c r="L55" s="73"/>
      <c r="M55" s="73"/>
      <c r="N55" s="73"/>
      <c r="O55" s="73"/>
      <c r="P55" s="73">
        <v>618.45000000000005</v>
      </c>
      <c r="Q55" s="77"/>
    </row>
    <row r="56" spans="1:17">
      <c r="A56" s="72"/>
      <c r="B56" s="72" t="s">
        <v>102</v>
      </c>
      <c r="C56" s="72"/>
      <c r="D56" s="73">
        <v>241.79</v>
      </c>
      <c r="E56" s="73"/>
      <c r="F56" s="73"/>
      <c r="G56" s="72"/>
      <c r="H56" s="72"/>
      <c r="I56" s="72"/>
      <c r="J56" s="73"/>
      <c r="K56" s="73"/>
      <c r="L56" s="73"/>
      <c r="M56" s="73"/>
      <c r="N56" s="73"/>
      <c r="O56" s="73">
        <v>241.79</v>
      </c>
      <c r="P56" s="73"/>
      <c r="Q56" s="77"/>
    </row>
    <row r="57" spans="1:17">
      <c r="A57" s="72"/>
      <c r="B57" s="72" t="s">
        <v>102</v>
      </c>
      <c r="C57" s="72"/>
      <c r="D57" s="73">
        <v>579.84</v>
      </c>
      <c r="E57" s="73"/>
      <c r="F57" s="73"/>
      <c r="G57" s="72"/>
      <c r="H57" s="72"/>
      <c r="I57" s="72"/>
      <c r="J57" s="73"/>
      <c r="K57" s="73"/>
      <c r="L57" s="73"/>
      <c r="M57" s="73">
        <v>579.84</v>
      </c>
      <c r="N57" s="73"/>
      <c r="O57" s="73"/>
      <c r="P57" s="73"/>
      <c r="Q57" s="77"/>
    </row>
    <row r="58" spans="1:17">
      <c r="A58" s="72" t="s">
        <v>508</v>
      </c>
      <c r="B58" s="72" t="s">
        <v>383</v>
      </c>
      <c r="C58" s="72"/>
      <c r="D58" s="73">
        <v>751.79</v>
      </c>
      <c r="E58" s="73"/>
      <c r="F58" s="73"/>
      <c r="G58" s="72"/>
      <c r="H58" s="72"/>
      <c r="I58" s="72"/>
      <c r="J58" s="73"/>
      <c r="K58" s="73">
        <v>25.21</v>
      </c>
      <c r="L58" s="73">
        <v>777</v>
      </c>
      <c r="M58" s="73"/>
      <c r="N58" s="73"/>
      <c r="O58" s="73"/>
      <c r="P58" s="73"/>
    </row>
    <row r="59" spans="1:17">
      <c r="A59" s="72" t="s">
        <v>507</v>
      </c>
      <c r="B59" s="72" t="s">
        <v>379</v>
      </c>
      <c r="C59" s="72"/>
      <c r="D59" s="73"/>
      <c r="E59" s="73">
        <v>130.41</v>
      </c>
      <c r="F59" s="73"/>
      <c r="G59" s="72" t="s">
        <v>277</v>
      </c>
      <c r="H59" s="72"/>
      <c r="I59" s="72"/>
      <c r="J59" s="73"/>
      <c r="K59" s="73"/>
      <c r="L59" s="73"/>
      <c r="M59" s="73"/>
      <c r="N59" s="73"/>
      <c r="O59" s="73"/>
      <c r="P59" s="73"/>
    </row>
    <row r="60" spans="1:17">
      <c r="A60" s="72" t="s">
        <v>507</v>
      </c>
      <c r="B60" s="72" t="s">
        <v>380</v>
      </c>
      <c r="C60" s="72"/>
      <c r="D60" s="73"/>
      <c r="E60" s="73">
        <v>399.94</v>
      </c>
      <c r="F60" s="88"/>
      <c r="G60" s="77"/>
      <c r="H60" s="77"/>
      <c r="I60" s="77"/>
      <c r="J60" s="88"/>
      <c r="K60" s="88"/>
      <c r="L60" s="88"/>
      <c r="M60" s="88"/>
      <c r="N60" s="88"/>
      <c r="O60" s="88"/>
      <c r="P60" s="53"/>
    </row>
    <row r="61" spans="1:17">
      <c r="A61" s="77" t="s">
        <v>517</v>
      </c>
      <c r="B61" s="77" t="s">
        <v>191</v>
      </c>
      <c r="C61" s="77"/>
      <c r="D61" s="88"/>
      <c r="E61" s="88">
        <v>82.49</v>
      </c>
      <c r="F61" s="90">
        <v>9451.84</v>
      </c>
      <c r="G61" s="77" t="s">
        <v>191</v>
      </c>
      <c r="H61" s="77"/>
      <c r="I61" s="77"/>
      <c r="J61" s="88"/>
      <c r="K61" s="88"/>
      <c r="L61" s="88"/>
      <c r="M61" s="88"/>
      <c r="N61" s="88"/>
      <c r="O61" s="88"/>
      <c r="P61" s="88"/>
    </row>
    <row r="62" spans="1:17">
      <c r="A62" s="77" t="s">
        <v>522</v>
      </c>
      <c r="B62" s="77" t="s">
        <v>183</v>
      </c>
      <c r="C62" s="77"/>
      <c r="D62" s="88"/>
      <c r="E62" s="88">
        <v>17.989999999999998</v>
      </c>
      <c r="F62" s="88"/>
      <c r="G62" s="77"/>
      <c r="H62" s="77"/>
      <c r="I62" s="77"/>
      <c r="J62" s="88"/>
      <c r="K62" s="88"/>
      <c r="L62" s="88"/>
      <c r="M62" s="88"/>
      <c r="N62" s="88"/>
      <c r="O62" s="88"/>
      <c r="P62" s="53"/>
    </row>
    <row r="63" spans="1:17">
      <c r="A63" s="77" t="s">
        <v>536</v>
      </c>
      <c r="B63" s="77" t="s">
        <v>380</v>
      </c>
      <c r="C63" s="77"/>
      <c r="D63" s="88"/>
      <c r="E63" s="77">
        <v>452.39</v>
      </c>
      <c r="F63" s="88"/>
      <c r="G63" s="77"/>
      <c r="H63" s="77"/>
      <c r="I63" s="77"/>
      <c r="J63" s="88"/>
      <c r="K63" s="88"/>
      <c r="L63" s="88"/>
      <c r="M63" s="88"/>
      <c r="N63" s="88"/>
      <c r="O63" s="88"/>
      <c r="P63" s="53"/>
    </row>
    <row r="64" spans="1:17">
      <c r="A64" s="77" t="s">
        <v>536</v>
      </c>
      <c r="B64" s="77" t="s">
        <v>106</v>
      </c>
      <c r="D64" s="88"/>
      <c r="E64" s="88">
        <v>991.12</v>
      </c>
      <c r="J64" s="53"/>
      <c r="K64" s="88"/>
      <c r="L64" s="88"/>
      <c r="M64" s="53"/>
      <c r="N64" s="53"/>
      <c r="P64" s="53"/>
    </row>
    <row r="65" spans="1:17">
      <c r="A65" s="77" t="s">
        <v>541</v>
      </c>
      <c r="B65" s="77" t="s">
        <v>364</v>
      </c>
      <c r="D65" s="77">
        <v>751.79</v>
      </c>
      <c r="E65" s="72"/>
      <c r="F65" s="90">
        <v>8742.1299999999992</v>
      </c>
      <c r="J65" s="53"/>
      <c r="K65" s="88">
        <v>25.21</v>
      </c>
      <c r="L65" s="88">
        <v>777</v>
      </c>
      <c r="M65" s="53"/>
      <c r="N65" s="53"/>
      <c r="P65" s="53"/>
    </row>
    <row r="66" spans="1:17">
      <c r="A66" s="77" t="s">
        <v>545</v>
      </c>
      <c r="B66" s="77" t="s">
        <v>60</v>
      </c>
      <c r="C66" s="77"/>
      <c r="D66" s="88">
        <v>618.45000000000005</v>
      </c>
      <c r="E66" s="88"/>
      <c r="F66" s="88"/>
      <c r="G66" s="77"/>
      <c r="H66" s="77"/>
      <c r="I66" s="77"/>
      <c r="J66" s="88"/>
      <c r="K66" s="88"/>
      <c r="L66" s="88"/>
      <c r="M66" s="88"/>
      <c r="N66" s="88">
        <v>618.45000000000005</v>
      </c>
      <c r="O66" s="88"/>
      <c r="P66" s="88"/>
      <c r="Q66" s="77"/>
    </row>
    <row r="67" spans="1:17">
      <c r="A67" s="77"/>
      <c r="B67" s="77" t="s">
        <v>60</v>
      </c>
      <c r="C67" s="77"/>
      <c r="D67" s="88">
        <v>618.45000000000005</v>
      </c>
      <c r="E67" s="88"/>
      <c r="F67" s="88"/>
      <c r="G67" s="77"/>
      <c r="H67" s="77"/>
      <c r="I67" s="77"/>
      <c r="J67" s="88"/>
      <c r="K67" s="88"/>
      <c r="L67" s="88"/>
      <c r="M67" s="88"/>
      <c r="N67" s="88"/>
      <c r="O67" s="88"/>
      <c r="P67" s="88">
        <v>618.45000000000005</v>
      </c>
      <c r="Q67" s="77"/>
    </row>
    <row r="68" spans="1:17">
      <c r="A68" s="77"/>
      <c r="B68" s="77" t="s">
        <v>102</v>
      </c>
      <c r="C68" s="77"/>
      <c r="D68" s="88">
        <v>241.79</v>
      </c>
      <c r="E68" s="88"/>
      <c r="F68" s="88"/>
      <c r="G68" s="77"/>
      <c r="H68" s="77"/>
      <c r="I68" s="77"/>
      <c r="J68" s="88"/>
      <c r="K68" s="88"/>
      <c r="L68" s="88"/>
      <c r="M68" s="88"/>
      <c r="N68" s="88"/>
      <c r="O68" s="88">
        <v>241.79</v>
      </c>
      <c r="P68" s="88"/>
      <c r="Q68" s="77"/>
    </row>
    <row r="69" spans="1:17">
      <c r="A69" s="77"/>
      <c r="B69" s="77" t="s">
        <v>102</v>
      </c>
      <c r="C69" s="77"/>
      <c r="D69" s="88">
        <v>579.84</v>
      </c>
      <c r="E69" s="88"/>
      <c r="F69" s="88"/>
      <c r="G69" s="77"/>
      <c r="H69" s="77"/>
      <c r="I69" s="77"/>
      <c r="J69" s="88"/>
      <c r="K69" s="88"/>
      <c r="L69" s="88"/>
      <c r="M69" s="88">
        <v>579.84</v>
      </c>
      <c r="N69" s="88"/>
      <c r="O69" s="88"/>
      <c r="P69" s="88"/>
      <c r="Q69" s="77"/>
    </row>
    <row r="70" spans="1:17">
      <c r="A70" s="77" t="s">
        <v>546</v>
      </c>
      <c r="B70" s="77" t="s">
        <v>383</v>
      </c>
      <c r="C70" s="77"/>
      <c r="D70" s="88">
        <v>751.79</v>
      </c>
      <c r="E70" s="88"/>
      <c r="F70" s="90">
        <v>11552.45</v>
      </c>
      <c r="G70" s="77"/>
      <c r="H70" s="77"/>
      <c r="I70" s="77"/>
      <c r="J70" s="88"/>
      <c r="K70" s="88">
        <v>25.21</v>
      </c>
      <c r="L70" s="88">
        <v>777</v>
      </c>
      <c r="M70" s="88"/>
      <c r="N70" s="88"/>
      <c r="O70" s="88"/>
      <c r="P70" s="88"/>
      <c r="Q70" s="77"/>
    </row>
    <row r="71" spans="1:17">
      <c r="A71" s="77" t="s">
        <v>546</v>
      </c>
      <c r="B71" s="77" t="s">
        <v>379</v>
      </c>
      <c r="C71" s="77"/>
      <c r="D71" s="88"/>
      <c r="E71" s="88">
        <v>130.41</v>
      </c>
      <c r="F71" s="88"/>
      <c r="G71" s="77"/>
      <c r="H71" s="77"/>
      <c r="I71" s="77"/>
      <c r="J71" s="88"/>
      <c r="K71" s="88"/>
      <c r="L71" s="88"/>
      <c r="M71" s="88"/>
      <c r="N71" s="88"/>
      <c r="O71" s="88"/>
      <c r="P71" s="88"/>
      <c r="Q71" s="77"/>
    </row>
    <row r="72" spans="1:17">
      <c r="A72" s="104"/>
      <c r="B72" s="104"/>
      <c r="C72" s="169"/>
      <c r="D72" s="169"/>
      <c r="E72" s="169"/>
      <c r="F72" s="169"/>
      <c r="G72" s="104"/>
      <c r="H72" s="104"/>
      <c r="I72" s="104"/>
      <c r="J72" s="169"/>
      <c r="K72" s="169"/>
      <c r="L72" s="169"/>
      <c r="M72" s="169"/>
      <c r="N72" s="169"/>
      <c r="O72" s="169"/>
      <c r="P72" s="169"/>
    </row>
    <row r="73" spans="1:17">
      <c r="A73" s="104" t="s">
        <v>565</v>
      </c>
      <c r="B73" s="104" t="s">
        <v>183</v>
      </c>
      <c r="C73" s="169"/>
      <c r="D73" s="104"/>
      <c r="E73" s="169">
        <v>136</v>
      </c>
      <c r="F73" s="169"/>
      <c r="G73" s="104"/>
      <c r="H73" s="104"/>
      <c r="I73" s="104"/>
      <c r="J73" s="169"/>
      <c r="K73" s="169"/>
      <c r="L73" s="169"/>
      <c r="M73" s="169"/>
      <c r="N73" s="169"/>
      <c r="O73" s="169"/>
      <c r="P73" s="169"/>
    </row>
    <row r="74" spans="1:17">
      <c r="A74" s="104" t="s">
        <v>565</v>
      </c>
      <c r="B74" s="104" t="s">
        <v>571</v>
      </c>
      <c r="C74" s="104"/>
      <c r="D74" s="169"/>
      <c r="E74" s="169">
        <v>82.49</v>
      </c>
      <c r="F74" s="90">
        <v>11203.55</v>
      </c>
      <c r="G74" s="104"/>
      <c r="H74" s="104"/>
      <c r="I74" s="104"/>
      <c r="J74" s="169"/>
      <c r="K74" s="169"/>
      <c r="L74" s="169"/>
      <c r="M74" s="169"/>
      <c r="N74" s="169"/>
      <c r="O74" s="169"/>
      <c r="P74" s="169"/>
    </row>
    <row r="75" spans="1:17">
      <c r="A75" s="104" t="s">
        <v>578</v>
      </c>
      <c r="B75" s="104"/>
      <c r="C75" s="104"/>
      <c r="D75" s="169">
        <v>751.79</v>
      </c>
      <c r="E75" s="169"/>
      <c r="F75" s="169"/>
      <c r="G75" s="104"/>
      <c r="H75" s="104"/>
      <c r="I75" s="104"/>
      <c r="J75" s="169"/>
      <c r="K75" s="169">
        <v>25.21</v>
      </c>
      <c r="L75" s="169">
        <v>777</v>
      </c>
      <c r="M75" s="169"/>
      <c r="N75" s="169"/>
      <c r="O75" s="169"/>
      <c r="P75" s="169"/>
    </row>
    <row r="76" spans="1:17">
      <c r="A76" s="104" t="s">
        <v>579</v>
      </c>
      <c r="B76" s="104" t="s">
        <v>126</v>
      </c>
      <c r="C76" s="104"/>
      <c r="D76" s="169"/>
      <c r="E76" s="169">
        <v>691.91</v>
      </c>
      <c r="F76" s="169"/>
      <c r="G76" s="104"/>
      <c r="H76" s="104"/>
      <c r="I76" s="104"/>
      <c r="J76" s="169"/>
      <c r="K76" s="169"/>
      <c r="L76" s="169"/>
      <c r="M76" s="169"/>
      <c r="N76" s="169"/>
      <c r="O76" s="169"/>
      <c r="P76" s="169"/>
    </row>
    <row r="77" spans="1:17">
      <c r="A77" s="104" t="s">
        <v>584</v>
      </c>
      <c r="B77" s="104" t="s">
        <v>585</v>
      </c>
      <c r="C77" s="104"/>
      <c r="D77" s="169"/>
      <c r="E77" s="169">
        <v>389.4</v>
      </c>
      <c r="F77" s="169"/>
      <c r="G77" s="104"/>
      <c r="H77" s="104"/>
      <c r="I77" s="104"/>
      <c r="J77" s="169"/>
      <c r="K77" s="169"/>
      <c r="L77" s="169"/>
      <c r="M77" s="169"/>
      <c r="N77" s="169"/>
      <c r="O77" s="169"/>
      <c r="P77" s="169"/>
    </row>
    <row r="78" spans="1:17">
      <c r="A78" s="104" t="s">
        <v>586</v>
      </c>
      <c r="B78" s="115" t="s">
        <v>60</v>
      </c>
      <c r="C78" s="115"/>
      <c r="D78" s="189">
        <v>618.45000000000005</v>
      </c>
      <c r="E78" s="189"/>
      <c r="F78" s="189"/>
      <c r="G78" s="115"/>
      <c r="H78" s="115"/>
      <c r="I78" s="115"/>
      <c r="J78" s="189"/>
      <c r="K78" s="189"/>
      <c r="L78" s="189"/>
      <c r="M78" s="189"/>
      <c r="N78" s="189">
        <v>618.45000000000005</v>
      </c>
      <c r="O78" s="189"/>
      <c r="P78" s="189"/>
    </row>
    <row r="79" spans="1:17">
      <c r="A79" s="104"/>
      <c r="B79" s="115" t="s">
        <v>60</v>
      </c>
      <c r="C79" s="115"/>
      <c r="D79" s="189">
        <v>618.45000000000005</v>
      </c>
      <c r="E79" s="189"/>
      <c r="F79" s="189"/>
      <c r="G79" s="115"/>
      <c r="H79" s="115"/>
      <c r="I79" s="115"/>
      <c r="J79" s="189"/>
      <c r="K79" s="189"/>
      <c r="L79" s="189"/>
      <c r="M79" s="189"/>
      <c r="N79" s="189"/>
      <c r="O79" s="189"/>
      <c r="P79" s="189">
        <v>618.45000000000005</v>
      </c>
    </row>
    <row r="80" spans="1:17">
      <c r="A80" s="104"/>
      <c r="B80" s="115" t="s">
        <v>102</v>
      </c>
      <c r="C80" s="115"/>
      <c r="D80" s="189">
        <v>241.79</v>
      </c>
      <c r="E80" s="189"/>
      <c r="F80" s="189"/>
      <c r="G80" s="115"/>
      <c r="H80" s="115"/>
      <c r="I80" s="115"/>
      <c r="J80" s="189"/>
      <c r="K80" s="189"/>
      <c r="L80" s="189"/>
      <c r="M80" s="189"/>
      <c r="N80" s="189"/>
      <c r="O80" s="189">
        <v>241.79</v>
      </c>
      <c r="P80" s="189"/>
    </row>
    <row r="81" spans="1:16">
      <c r="A81" s="104" t="s">
        <v>586</v>
      </c>
      <c r="B81" s="115" t="s">
        <v>102</v>
      </c>
      <c r="C81" s="115"/>
      <c r="D81" s="189">
        <v>579.84</v>
      </c>
      <c r="E81" s="189"/>
      <c r="F81" s="189">
        <v>12932.56</v>
      </c>
      <c r="G81" s="115"/>
      <c r="H81" s="115"/>
      <c r="I81" s="115"/>
      <c r="J81" s="189"/>
      <c r="K81" s="189"/>
      <c r="L81" s="189"/>
      <c r="M81" s="189">
        <v>579.84</v>
      </c>
      <c r="N81" s="189"/>
      <c r="O81" s="189"/>
      <c r="P81" s="189"/>
    </row>
    <row r="82" spans="1:16">
      <c r="A82" s="104" t="s">
        <v>584</v>
      </c>
      <c r="B82" s="115" t="s">
        <v>379</v>
      </c>
      <c r="C82" s="189"/>
      <c r="D82" s="189"/>
      <c r="E82" s="189">
        <v>130.41</v>
      </c>
      <c r="F82" s="189"/>
      <c r="G82" s="115"/>
      <c r="H82" s="115"/>
      <c r="I82" s="115"/>
      <c r="J82" s="189"/>
      <c r="K82" s="189"/>
      <c r="L82" s="189"/>
      <c r="M82" s="189"/>
      <c r="N82" s="189"/>
      <c r="O82" s="189"/>
      <c r="P82" s="189"/>
    </row>
    <row r="83" spans="1:16">
      <c r="A83" s="74" t="s">
        <v>592</v>
      </c>
      <c r="B83" s="115"/>
      <c r="C83" s="189"/>
      <c r="D83" s="189">
        <v>751.79</v>
      </c>
      <c r="E83" s="189"/>
      <c r="F83" s="189"/>
      <c r="G83" s="115"/>
      <c r="H83" s="115"/>
      <c r="I83" s="115"/>
      <c r="J83" s="189"/>
      <c r="K83" s="189">
        <v>25.21</v>
      </c>
      <c r="L83" s="189">
        <v>777</v>
      </c>
      <c r="M83" s="189"/>
      <c r="N83" s="189"/>
      <c r="O83" s="189"/>
      <c r="P83" s="189"/>
    </row>
    <row r="84" spans="1:16">
      <c r="A84" s="74" t="s">
        <v>606</v>
      </c>
      <c r="B84" s="74" t="s">
        <v>474</v>
      </c>
      <c r="C84" s="90"/>
      <c r="D84" s="90">
        <v>153.34</v>
      </c>
      <c r="E84" s="90"/>
      <c r="F84" s="90"/>
      <c r="G84" s="74"/>
      <c r="H84" s="74"/>
      <c r="I84" s="74"/>
      <c r="J84" s="90">
        <v>153.34</v>
      </c>
      <c r="K84" s="90"/>
      <c r="L84" s="90"/>
      <c r="M84" s="90"/>
      <c r="N84" s="90"/>
      <c r="O84" s="90"/>
      <c r="P84" s="90"/>
    </row>
    <row r="85" spans="1:16">
      <c r="A85" s="74" t="s">
        <v>606</v>
      </c>
      <c r="B85" s="74" t="s">
        <v>571</v>
      </c>
      <c r="C85" s="90"/>
      <c r="D85" s="90"/>
      <c r="E85" s="90">
        <v>79.22</v>
      </c>
      <c r="F85" s="90"/>
      <c r="G85" s="74"/>
      <c r="H85" s="74"/>
      <c r="I85" s="74"/>
      <c r="J85" s="90"/>
      <c r="K85" s="90"/>
      <c r="L85" s="90"/>
      <c r="M85" s="90"/>
      <c r="N85" s="90"/>
      <c r="O85" s="90"/>
      <c r="P85" s="90"/>
    </row>
    <row r="86" spans="1:16">
      <c r="A86" s="74" t="s">
        <v>620</v>
      </c>
      <c r="B86" s="74" t="s">
        <v>183</v>
      </c>
      <c r="C86" s="90"/>
      <c r="D86" s="90"/>
      <c r="E86" s="90">
        <v>101.8</v>
      </c>
      <c r="F86" s="90"/>
      <c r="G86" s="74"/>
      <c r="H86" s="74"/>
      <c r="I86" s="74"/>
      <c r="J86" s="90"/>
      <c r="K86" s="90"/>
      <c r="L86" s="90"/>
      <c r="M86" s="90"/>
      <c r="N86" s="90"/>
      <c r="O86" s="90"/>
      <c r="P86" s="90"/>
    </row>
    <row r="87" spans="1:16">
      <c r="A87" s="74" t="s">
        <v>631</v>
      </c>
      <c r="B87" s="74" t="s">
        <v>585</v>
      </c>
      <c r="C87" s="74"/>
      <c r="D87" s="90"/>
      <c r="E87" s="90">
        <v>421.42</v>
      </c>
      <c r="F87" s="90"/>
      <c r="G87" s="74"/>
      <c r="H87" s="74"/>
      <c r="I87" s="74"/>
      <c r="J87" s="90"/>
      <c r="K87" s="90"/>
      <c r="L87" s="90"/>
      <c r="M87" s="90"/>
      <c r="N87" s="90"/>
      <c r="O87" s="90"/>
      <c r="P87" s="90"/>
    </row>
    <row r="88" spans="1:16">
      <c r="A88" s="74" t="s">
        <v>631</v>
      </c>
      <c r="B88" s="74" t="s">
        <v>126</v>
      </c>
      <c r="C88" s="74"/>
      <c r="D88" s="90"/>
      <c r="E88" s="90">
        <v>789.49</v>
      </c>
      <c r="F88" s="90"/>
      <c r="G88" s="74"/>
      <c r="H88" s="74"/>
      <c r="I88" s="74"/>
      <c r="J88" s="90"/>
      <c r="K88" s="90"/>
      <c r="L88" s="90"/>
      <c r="M88" s="90"/>
      <c r="N88" s="90"/>
      <c r="O88" s="90"/>
      <c r="P88" s="90"/>
    </row>
    <row r="89" spans="1:16">
      <c r="A89" s="74" t="s">
        <v>636</v>
      </c>
      <c r="B89" s="74" t="s">
        <v>364</v>
      </c>
      <c r="C89" s="74"/>
      <c r="D89" s="90">
        <v>751.79</v>
      </c>
      <c r="E89" s="90"/>
      <c r="F89" s="90"/>
      <c r="G89" s="74"/>
      <c r="H89" s="74"/>
      <c r="I89" s="74"/>
      <c r="J89" s="90"/>
      <c r="K89" s="90">
        <v>25.21</v>
      </c>
      <c r="L89" s="90">
        <v>777</v>
      </c>
      <c r="M89" s="90"/>
      <c r="N89" s="90"/>
      <c r="O89" s="90"/>
      <c r="P89" s="90"/>
    </row>
    <row r="90" spans="1:16">
      <c r="A90" s="74" t="s">
        <v>641</v>
      </c>
      <c r="B90" s="74" t="s">
        <v>60</v>
      </c>
      <c r="C90" s="74"/>
      <c r="D90" s="90">
        <v>618.45000000000005</v>
      </c>
      <c r="E90" s="90"/>
      <c r="F90" s="90"/>
      <c r="G90" s="74"/>
      <c r="H90" s="74"/>
      <c r="I90" s="74"/>
      <c r="J90" s="90"/>
      <c r="K90" s="90"/>
      <c r="L90" s="90"/>
      <c r="M90" s="90"/>
      <c r="N90" s="90">
        <v>618.45000000000005</v>
      </c>
      <c r="O90" s="90"/>
      <c r="P90" s="90"/>
    </row>
    <row r="91" spans="1:16">
      <c r="A91" s="74"/>
      <c r="B91" s="74" t="s">
        <v>60</v>
      </c>
      <c r="C91" s="74"/>
      <c r="D91" s="90">
        <v>618.45000000000005</v>
      </c>
      <c r="E91" s="90"/>
      <c r="F91" s="90"/>
      <c r="G91" s="74"/>
      <c r="H91" s="74"/>
      <c r="I91" s="74"/>
      <c r="J91" s="90"/>
      <c r="K91" s="90"/>
      <c r="L91" s="90"/>
      <c r="M91" s="90"/>
      <c r="N91" s="90"/>
      <c r="O91" s="90"/>
      <c r="P91" s="90">
        <v>618.45000000000005</v>
      </c>
    </row>
    <row r="92" spans="1:16">
      <c r="A92" s="74"/>
      <c r="B92" s="74" t="s">
        <v>102</v>
      </c>
      <c r="C92" s="74"/>
      <c r="D92" s="90">
        <v>241.79</v>
      </c>
      <c r="E92" s="90"/>
      <c r="F92" s="90"/>
      <c r="G92" s="74"/>
      <c r="H92" s="74"/>
      <c r="I92" s="74"/>
      <c r="J92" s="90"/>
      <c r="K92" s="90"/>
      <c r="L92" s="90"/>
      <c r="M92" s="90"/>
      <c r="N92" s="90"/>
      <c r="O92" s="90">
        <v>241.79</v>
      </c>
      <c r="P92" s="90"/>
    </row>
    <row r="93" spans="1:16">
      <c r="A93" s="74" t="s">
        <v>642</v>
      </c>
      <c r="B93" s="74" t="s">
        <v>102</v>
      </c>
      <c r="C93" s="74"/>
      <c r="D93" s="90">
        <v>579.84</v>
      </c>
      <c r="E93" s="90"/>
      <c r="F93" s="90"/>
      <c r="G93" s="74"/>
      <c r="H93" s="74"/>
      <c r="I93" s="74"/>
      <c r="J93" s="90"/>
      <c r="K93" s="90"/>
      <c r="L93" s="90"/>
      <c r="M93" s="90">
        <v>579.84</v>
      </c>
      <c r="N93" s="90"/>
      <c r="O93" s="90"/>
      <c r="P93" s="90"/>
    </row>
    <row r="94" spans="1:16">
      <c r="A94" s="74" t="s">
        <v>644</v>
      </c>
      <c r="B94" s="74" t="s">
        <v>364</v>
      </c>
      <c r="C94" s="74"/>
      <c r="D94" s="90">
        <v>751.79</v>
      </c>
      <c r="E94" s="165"/>
      <c r="F94" s="165"/>
      <c r="G94" s="87"/>
      <c r="H94" s="87"/>
      <c r="I94" s="87"/>
      <c r="J94" s="165"/>
      <c r="K94" s="165">
        <v>25.21</v>
      </c>
      <c r="L94" s="165">
        <v>777</v>
      </c>
      <c r="M94" s="90"/>
      <c r="N94" s="90"/>
      <c r="O94" s="90"/>
      <c r="P94" s="90"/>
    </row>
    <row r="95" spans="1:16">
      <c r="A95" s="74"/>
      <c r="B95" s="74"/>
      <c r="C95" s="74"/>
      <c r="D95" s="90"/>
      <c r="E95" s="90"/>
      <c r="F95" s="90"/>
      <c r="G95" s="87"/>
      <c r="H95" s="87"/>
      <c r="I95" s="87"/>
      <c r="J95" s="165"/>
      <c r="K95" s="165"/>
      <c r="L95" s="165"/>
      <c r="M95" s="165"/>
      <c r="N95" s="165"/>
      <c r="O95" s="165"/>
      <c r="P95" s="165"/>
    </row>
    <row r="96" spans="1:16">
      <c r="A96" s="104" t="s">
        <v>650</v>
      </c>
      <c r="B96" s="104" t="s">
        <v>651</v>
      </c>
      <c r="C96" s="169"/>
      <c r="D96" s="169"/>
      <c r="E96" s="169">
        <v>130.41</v>
      </c>
      <c r="F96" s="169"/>
      <c r="G96" s="104"/>
      <c r="H96" s="104"/>
      <c r="I96" s="104"/>
      <c r="J96" s="169"/>
      <c r="K96" s="169"/>
      <c r="L96" s="169"/>
      <c r="M96" s="169"/>
      <c r="N96" s="169"/>
      <c r="O96" s="169"/>
      <c r="P96" s="169"/>
    </row>
    <row r="97" spans="1:17">
      <c r="A97" s="104" t="s">
        <v>653</v>
      </c>
      <c r="B97" s="104" t="s">
        <v>348</v>
      </c>
      <c r="C97" s="169"/>
      <c r="D97" s="169"/>
      <c r="E97" s="169">
        <v>80.52</v>
      </c>
      <c r="F97" s="169"/>
      <c r="G97" s="104"/>
      <c r="H97" s="104"/>
      <c r="I97" s="104"/>
      <c r="J97" s="169"/>
      <c r="K97" s="169"/>
      <c r="L97" s="169"/>
      <c r="M97" s="169"/>
      <c r="N97" s="169"/>
      <c r="O97" s="169"/>
      <c r="P97" s="169"/>
    </row>
    <row r="98" spans="1:17">
      <c r="A98" s="104" t="s">
        <v>654</v>
      </c>
      <c r="B98" s="104" t="s">
        <v>191</v>
      </c>
      <c r="C98" s="169"/>
      <c r="D98" s="169"/>
      <c r="E98" s="169">
        <v>79.22</v>
      </c>
      <c r="F98" s="169"/>
      <c r="G98" s="104"/>
      <c r="H98" s="104"/>
      <c r="I98" s="104"/>
      <c r="J98" s="169"/>
      <c r="K98" s="169"/>
      <c r="L98" s="169"/>
      <c r="M98" s="169"/>
      <c r="N98" s="169"/>
      <c r="O98" s="169"/>
      <c r="P98" s="169"/>
    </row>
    <row r="99" spans="1:17">
      <c r="A99" s="104" t="s">
        <v>661</v>
      </c>
      <c r="B99" s="104" t="s">
        <v>364</v>
      </c>
      <c r="C99" s="104"/>
      <c r="D99" s="169">
        <v>751.79</v>
      </c>
      <c r="E99" s="169"/>
      <c r="F99" s="169"/>
      <c r="G99" s="104"/>
      <c r="H99" s="104"/>
      <c r="I99" s="104"/>
      <c r="J99" s="169"/>
      <c r="K99" s="169">
        <v>25.21</v>
      </c>
      <c r="L99" s="169">
        <v>777</v>
      </c>
      <c r="M99" s="169"/>
      <c r="N99" s="169"/>
      <c r="O99" s="169"/>
      <c r="P99" s="169"/>
    </row>
    <row r="100" spans="1:17">
      <c r="A100" s="104" t="s">
        <v>674</v>
      </c>
      <c r="B100" s="72" t="s">
        <v>60</v>
      </c>
      <c r="C100" s="72"/>
      <c r="D100" s="73">
        <v>626.49</v>
      </c>
      <c r="E100" s="73"/>
      <c r="F100" s="73"/>
      <c r="G100" s="72"/>
      <c r="H100" s="72"/>
      <c r="I100" s="72"/>
      <c r="J100" s="73"/>
      <c r="K100" s="73"/>
      <c r="L100" s="73"/>
      <c r="M100" s="73"/>
      <c r="N100" s="73">
        <v>626.49</v>
      </c>
      <c r="O100" s="73"/>
      <c r="P100" s="73"/>
      <c r="Q100" s="112"/>
    </row>
    <row r="101" spans="1:17">
      <c r="A101" s="104"/>
      <c r="B101" s="72" t="s">
        <v>60</v>
      </c>
      <c r="C101" s="72"/>
      <c r="D101" s="73">
        <v>626.49</v>
      </c>
      <c r="E101" s="73"/>
      <c r="F101" s="73"/>
      <c r="G101" s="72"/>
      <c r="H101" s="72"/>
      <c r="I101" s="72"/>
      <c r="J101" s="73"/>
      <c r="K101" s="73"/>
      <c r="L101" s="73"/>
      <c r="M101" s="73"/>
      <c r="N101" s="73"/>
      <c r="O101" s="73"/>
      <c r="P101" s="73">
        <v>626.49</v>
      </c>
      <c r="Q101" s="112"/>
    </row>
    <row r="102" spans="1:17">
      <c r="A102" s="104"/>
      <c r="B102" s="72" t="s">
        <v>102</v>
      </c>
      <c r="C102" s="72"/>
      <c r="D102" s="73">
        <v>241.79</v>
      </c>
      <c r="E102" s="73"/>
      <c r="F102" s="73"/>
      <c r="G102" s="72"/>
      <c r="H102" s="72"/>
      <c r="I102" s="72"/>
      <c r="J102" s="73"/>
      <c r="K102" s="73"/>
      <c r="L102" s="73"/>
      <c r="M102" s="73"/>
      <c r="N102" s="73"/>
      <c r="O102" s="73">
        <v>241.79</v>
      </c>
      <c r="P102" s="73"/>
      <c r="Q102" s="112"/>
    </row>
    <row r="103" spans="1:17">
      <c r="A103" s="104" t="s">
        <v>674</v>
      </c>
      <c r="B103" s="72" t="s">
        <v>102</v>
      </c>
      <c r="C103" s="72"/>
      <c r="D103" s="73">
        <v>579.84</v>
      </c>
      <c r="E103" s="73"/>
      <c r="F103" s="73"/>
      <c r="G103" s="72"/>
      <c r="H103" s="72"/>
      <c r="I103" s="72"/>
      <c r="J103" s="73"/>
      <c r="K103" s="73"/>
      <c r="L103" s="73"/>
      <c r="M103" s="73">
        <v>579.84</v>
      </c>
      <c r="N103" s="73"/>
      <c r="O103" s="73"/>
      <c r="P103" s="73"/>
      <c r="Q103" s="112"/>
    </row>
    <row r="104" spans="1:17">
      <c r="A104" s="72"/>
      <c r="B104" s="72" t="s">
        <v>106</v>
      </c>
      <c r="C104" s="73"/>
      <c r="D104" s="73"/>
      <c r="E104" s="73">
        <v>1374.27</v>
      </c>
      <c r="F104" s="73"/>
      <c r="G104" s="72"/>
      <c r="H104" s="72"/>
      <c r="I104" s="72"/>
      <c r="J104" s="73"/>
      <c r="K104" s="73"/>
      <c r="L104" s="73"/>
      <c r="M104" s="73"/>
      <c r="N104" s="73"/>
      <c r="O104" s="73"/>
      <c r="P104" s="73"/>
      <c r="Q104" s="112"/>
    </row>
    <row r="105" spans="1:17">
      <c r="A105" s="72"/>
      <c r="B105" s="72" t="s">
        <v>675</v>
      </c>
      <c r="C105" s="72"/>
      <c r="D105" s="73">
        <v>500</v>
      </c>
      <c r="E105" s="73"/>
      <c r="F105" s="73"/>
      <c r="G105" s="72"/>
      <c r="H105" s="72"/>
      <c r="I105" s="72"/>
      <c r="J105" s="73">
        <v>500</v>
      </c>
      <c r="K105" s="73"/>
      <c r="L105" s="73"/>
      <c r="M105" s="73"/>
      <c r="N105" s="73"/>
      <c r="O105" s="73"/>
      <c r="P105" s="73"/>
      <c r="Q105" s="112"/>
    </row>
    <row r="106" spans="1:17">
      <c r="A106" s="72" t="s">
        <v>678</v>
      </c>
      <c r="B106" s="72" t="s">
        <v>679</v>
      </c>
      <c r="C106" s="72"/>
      <c r="D106" s="73">
        <v>16.079999999999998</v>
      </c>
      <c r="E106" s="73"/>
      <c r="F106" s="73">
        <v>17555.52</v>
      </c>
      <c r="G106" s="72"/>
      <c r="H106" s="72"/>
      <c r="I106" s="72"/>
      <c r="J106" s="73"/>
      <c r="K106" s="73"/>
      <c r="L106" s="73"/>
      <c r="M106" s="73"/>
      <c r="N106" s="73">
        <v>8.0399999999999991</v>
      </c>
      <c r="O106" s="73"/>
      <c r="P106" s="73">
        <v>8.0399999999999991</v>
      </c>
      <c r="Q106" s="112"/>
    </row>
    <row r="107" spans="1:17">
      <c r="A107" s="72" t="s">
        <v>678</v>
      </c>
      <c r="B107" s="72" t="s">
        <v>380</v>
      </c>
      <c r="C107" s="72"/>
      <c r="D107" s="73"/>
      <c r="E107" s="73">
        <v>516.19000000000005</v>
      </c>
      <c r="F107" s="73"/>
      <c r="G107" s="72"/>
      <c r="H107" s="72"/>
      <c r="I107" s="72"/>
      <c r="J107" s="73"/>
      <c r="K107" s="73"/>
      <c r="L107" s="73"/>
      <c r="M107" s="73"/>
      <c r="N107" s="73"/>
      <c r="O107" s="73"/>
      <c r="P107" s="73"/>
      <c r="Q107" s="112"/>
    </row>
    <row r="108" spans="1:17">
      <c r="A108" s="72" t="s">
        <v>687</v>
      </c>
      <c r="B108" s="72" t="s">
        <v>364</v>
      </c>
      <c r="C108" s="72"/>
      <c r="D108" s="73">
        <v>751.79</v>
      </c>
      <c r="E108" s="73"/>
      <c r="F108" s="73"/>
      <c r="G108" s="72"/>
      <c r="H108" s="72"/>
      <c r="I108" s="72"/>
      <c r="J108" s="73"/>
      <c r="K108" s="73">
        <v>25.21</v>
      </c>
      <c r="L108" s="73">
        <v>777</v>
      </c>
      <c r="M108" s="73"/>
      <c r="N108" s="73"/>
      <c r="O108" s="73"/>
      <c r="P108" s="73"/>
      <c r="Q108" s="112"/>
    </row>
    <row r="109" spans="1:17">
      <c r="A109" s="72" t="s">
        <v>678</v>
      </c>
      <c r="B109" s="112"/>
      <c r="C109" s="104"/>
      <c r="D109" s="114"/>
      <c r="E109" s="73">
        <v>130.41</v>
      </c>
      <c r="F109" s="114"/>
      <c r="G109" s="112"/>
      <c r="H109" s="112"/>
      <c r="I109" s="112"/>
      <c r="J109" s="114"/>
      <c r="K109" s="114"/>
      <c r="L109" s="114"/>
      <c r="M109" s="114"/>
      <c r="N109" s="114"/>
      <c r="O109" s="114"/>
      <c r="P109" s="114"/>
      <c r="Q109" s="112"/>
    </row>
    <row r="110" spans="1:17">
      <c r="A110" s="112"/>
      <c r="B110" s="112"/>
      <c r="C110" s="169"/>
      <c r="D110" s="114"/>
      <c r="E110" s="114"/>
      <c r="F110" s="114"/>
      <c r="G110" s="112"/>
      <c r="H110" s="112"/>
      <c r="I110" s="112"/>
      <c r="J110" s="114"/>
      <c r="K110" s="114"/>
      <c r="L110" s="114"/>
      <c r="M110" s="114"/>
      <c r="N110" s="114"/>
      <c r="O110" s="114"/>
      <c r="P110" s="114"/>
      <c r="Q110" s="112"/>
    </row>
    <row r="111" spans="1:17">
      <c r="A111" s="97" t="s">
        <v>692</v>
      </c>
      <c r="B111" s="97" t="s">
        <v>693</v>
      </c>
      <c r="C111" s="97"/>
      <c r="D111" s="138"/>
      <c r="E111" s="138">
        <v>79.22</v>
      </c>
      <c r="F111" s="138"/>
      <c r="G111" s="97"/>
      <c r="H111" s="97"/>
      <c r="I111" s="97"/>
      <c r="J111" s="138"/>
      <c r="K111" s="138"/>
      <c r="L111" s="138"/>
      <c r="M111" s="138"/>
      <c r="N111" s="138"/>
      <c r="O111" s="138"/>
      <c r="P111" s="138"/>
      <c r="Q111" s="97"/>
    </row>
    <row r="112" spans="1:17">
      <c r="A112" s="97" t="s">
        <v>690</v>
      </c>
      <c r="B112" s="97" t="s">
        <v>694</v>
      </c>
      <c r="C112" s="138"/>
      <c r="D112" s="138"/>
      <c r="E112" s="138">
        <v>83.93</v>
      </c>
      <c r="F112" s="138">
        <v>17497.560000000001</v>
      </c>
      <c r="G112" s="97"/>
      <c r="H112" s="97"/>
      <c r="I112" s="97"/>
      <c r="J112" s="138"/>
      <c r="K112" s="138"/>
      <c r="L112" s="138"/>
      <c r="M112" s="138"/>
      <c r="N112" s="138"/>
      <c r="O112" s="138"/>
      <c r="P112" s="138"/>
      <c r="Q112" s="97"/>
    </row>
    <row r="113" spans="1:17">
      <c r="A113" s="97" t="s">
        <v>700</v>
      </c>
      <c r="B113" s="97" t="s">
        <v>364</v>
      </c>
      <c r="C113" s="138"/>
      <c r="D113" s="138">
        <v>751.79</v>
      </c>
      <c r="E113" s="138"/>
      <c r="F113" s="138"/>
      <c r="G113" s="97"/>
      <c r="H113" s="97"/>
      <c r="I113" s="97"/>
      <c r="J113" s="138"/>
      <c r="K113" s="138">
        <v>25.21</v>
      </c>
      <c r="L113" s="138">
        <v>777</v>
      </c>
      <c r="M113" s="138"/>
      <c r="N113" s="138"/>
      <c r="O113" s="138"/>
      <c r="P113" s="138"/>
      <c r="Q113" s="97"/>
    </row>
    <row r="114" spans="1:17">
      <c r="A114" s="97" t="s">
        <v>706</v>
      </c>
      <c r="B114" s="97" t="s">
        <v>708</v>
      </c>
      <c r="C114" s="138"/>
      <c r="D114" s="138"/>
      <c r="E114" s="138">
        <v>498.4</v>
      </c>
      <c r="F114" s="138"/>
      <c r="G114" s="97"/>
      <c r="H114" s="97"/>
      <c r="I114" s="97"/>
      <c r="J114" s="138"/>
      <c r="K114" s="138"/>
      <c r="L114" s="138"/>
      <c r="M114" s="138"/>
      <c r="N114" s="138"/>
      <c r="O114" s="138"/>
      <c r="P114" s="138"/>
      <c r="Q114" s="97"/>
    </row>
    <row r="115" spans="1:17">
      <c r="A115" s="97" t="s">
        <v>716</v>
      </c>
      <c r="B115" s="97" t="s">
        <v>60</v>
      </c>
      <c r="C115" s="97"/>
      <c r="D115" s="138">
        <v>626.49</v>
      </c>
      <c r="E115" s="138"/>
      <c r="F115" s="138"/>
      <c r="G115" s="97"/>
      <c r="H115" s="97"/>
      <c r="I115" s="97"/>
      <c r="J115" s="138"/>
      <c r="K115" s="138"/>
      <c r="L115" s="138"/>
      <c r="M115" s="138"/>
      <c r="N115" s="138">
        <v>626.49</v>
      </c>
      <c r="O115" s="138"/>
      <c r="P115" s="138"/>
      <c r="Q115" s="97"/>
    </row>
    <row r="116" spans="1:17">
      <c r="A116" s="97"/>
      <c r="B116" s="97" t="s">
        <v>60</v>
      </c>
      <c r="C116" s="97"/>
      <c r="D116" s="138">
        <v>626.49</v>
      </c>
      <c r="E116" s="138"/>
      <c r="F116" s="138"/>
      <c r="G116" s="97"/>
      <c r="H116" s="97"/>
      <c r="I116" s="97"/>
      <c r="J116" s="138"/>
      <c r="K116" s="138"/>
      <c r="L116" s="138"/>
      <c r="M116" s="138"/>
      <c r="N116" s="138"/>
      <c r="O116" s="138"/>
      <c r="P116" s="138">
        <v>626.49</v>
      </c>
      <c r="Q116" s="97"/>
    </row>
    <row r="117" spans="1:17">
      <c r="A117" s="97"/>
      <c r="B117" s="97" t="s">
        <v>102</v>
      </c>
      <c r="C117" s="97"/>
      <c r="D117" s="138">
        <v>241.79</v>
      </c>
      <c r="E117" s="138"/>
      <c r="F117" s="138"/>
      <c r="G117" s="97"/>
      <c r="H117" s="97"/>
      <c r="I117" s="97"/>
      <c r="J117" s="138"/>
      <c r="K117" s="138"/>
      <c r="L117" s="138"/>
      <c r="M117" s="138"/>
      <c r="N117" s="138"/>
      <c r="O117" s="138">
        <v>241.79</v>
      </c>
      <c r="P117" s="138"/>
      <c r="Q117" s="97"/>
    </row>
    <row r="118" spans="1:17">
      <c r="A118" s="97" t="s">
        <v>716</v>
      </c>
      <c r="B118" s="97" t="s">
        <v>102</v>
      </c>
      <c r="C118" s="97"/>
      <c r="D118" s="138">
        <v>579.84</v>
      </c>
      <c r="E118" s="138"/>
      <c r="F118" s="138"/>
      <c r="G118" s="97"/>
      <c r="H118" s="97"/>
      <c r="I118" s="97"/>
      <c r="J118" s="138"/>
      <c r="K118" s="138"/>
      <c r="L118" s="138"/>
      <c r="M118" s="138">
        <v>579.84</v>
      </c>
      <c r="N118" s="138"/>
      <c r="O118" s="138"/>
      <c r="P118" s="138"/>
      <c r="Q118" s="97"/>
    </row>
    <row r="119" spans="1:17">
      <c r="A119" s="97" t="s">
        <v>412</v>
      </c>
      <c r="B119" s="97" t="s">
        <v>364</v>
      </c>
      <c r="C119" s="97"/>
      <c r="D119" s="138">
        <v>751.79</v>
      </c>
      <c r="E119" s="138"/>
      <c r="F119" s="138"/>
      <c r="G119" s="97"/>
      <c r="H119" s="97"/>
      <c r="I119" s="97"/>
      <c r="J119" s="138"/>
      <c r="K119" s="138">
        <v>25.21</v>
      </c>
      <c r="L119" s="138">
        <v>777</v>
      </c>
      <c r="M119" s="138"/>
      <c r="N119" s="138"/>
      <c r="O119" s="138"/>
      <c r="P119" s="138"/>
      <c r="Q119" s="97"/>
    </row>
    <row r="120" spans="1:17">
      <c r="A120" s="97"/>
      <c r="B120" s="97"/>
      <c r="C120" s="97"/>
      <c r="D120" s="138"/>
      <c r="E120" s="138"/>
      <c r="F120" s="138"/>
      <c r="G120" s="97"/>
      <c r="H120" s="97"/>
      <c r="I120" s="97"/>
      <c r="J120" s="138"/>
      <c r="K120" s="138"/>
      <c r="L120" s="138"/>
      <c r="M120" s="138"/>
      <c r="N120" s="138"/>
      <c r="O120" s="138"/>
      <c r="P120" s="138"/>
      <c r="Q120" s="97"/>
    </row>
    <row r="121" spans="1:17">
      <c r="A121" s="74" t="s">
        <v>728</v>
      </c>
      <c r="B121" s="74" t="s">
        <v>191</v>
      </c>
      <c r="C121" s="74"/>
      <c r="D121" s="90"/>
      <c r="E121" s="90">
        <v>79.22</v>
      </c>
      <c r="F121" s="90"/>
      <c r="G121" s="74"/>
      <c r="H121" s="74"/>
      <c r="I121" s="74"/>
      <c r="J121" s="90"/>
      <c r="K121" s="90"/>
      <c r="L121" s="90"/>
      <c r="M121" s="90"/>
      <c r="N121" s="90"/>
      <c r="O121" s="90"/>
      <c r="P121" s="90"/>
      <c r="Q121" s="97"/>
    </row>
    <row r="122" spans="1:17">
      <c r="A122" s="74"/>
      <c r="B122" s="74" t="s">
        <v>474</v>
      </c>
      <c r="C122" s="74"/>
      <c r="D122" s="90"/>
      <c r="E122" s="90"/>
      <c r="F122" s="90"/>
      <c r="G122" s="74"/>
      <c r="H122" s="74"/>
      <c r="I122" s="74"/>
      <c r="J122" s="90"/>
      <c r="K122" s="90"/>
      <c r="L122" s="90"/>
      <c r="M122" s="90"/>
      <c r="N122" s="90"/>
      <c r="O122" s="90"/>
      <c r="P122" s="90"/>
      <c r="Q122" s="97"/>
    </row>
    <row r="123" spans="1:17">
      <c r="A123" s="74" t="s">
        <v>729</v>
      </c>
      <c r="B123" s="74" t="s">
        <v>420</v>
      </c>
      <c r="C123" s="74"/>
      <c r="D123" s="90"/>
      <c r="E123" s="90">
        <v>130.41</v>
      </c>
      <c r="F123" s="90"/>
      <c r="G123" s="74"/>
      <c r="H123" s="74"/>
      <c r="I123" s="74"/>
      <c r="J123" s="90"/>
      <c r="K123" s="90"/>
      <c r="L123" s="90"/>
      <c r="M123" s="90"/>
      <c r="N123" s="90"/>
      <c r="O123" s="90"/>
      <c r="P123" s="90"/>
      <c r="Q123" s="97"/>
    </row>
    <row r="124" spans="1:17">
      <c r="A124" s="74" t="s">
        <v>730</v>
      </c>
      <c r="B124" s="74" t="s">
        <v>585</v>
      </c>
      <c r="C124" s="74"/>
      <c r="D124" s="90"/>
      <c r="E124" s="90">
        <v>426.68</v>
      </c>
      <c r="F124" s="90"/>
      <c r="G124" s="74"/>
      <c r="H124" s="74"/>
      <c r="I124" s="74"/>
      <c r="J124" s="90"/>
      <c r="K124" s="90"/>
      <c r="L124" s="90"/>
      <c r="M124" s="90"/>
      <c r="N124" s="90"/>
      <c r="O124" s="90"/>
      <c r="P124" s="90"/>
      <c r="Q124" s="74"/>
    </row>
    <row r="125" spans="1:17">
      <c r="A125" s="74" t="s">
        <v>736</v>
      </c>
      <c r="B125" s="74" t="s">
        <v>735</v>
      </c>
      <c r="C125" s="74"/>
      <c r="D125" s="90"/>
      <c r="E125" s="90">
        <v>104.21</v>
      </c>
      <c r="F125" s="90"/>
      <c r="G125" s="74"/>
      <c r="H125" s="74"/>
      <c r="I125" s="74"/>
      <c r="J125" s="90"/>
      <c r="K125" s="90"/>
      <c r="L125" s="90"/>
      <c r="M125" s="90"/>
      <c r="N125" s="90"/>
      <c r="O125" s="90"/>
      <c r="P125" s="90"/>
      <c r="Q125" s="74"/>
    </row>
    <row r="126" spans="1:17">
      <c r="A126" s="74" t="s">
        <v>744</v>
      </c>
      <c r="B126" s="74" t="s">
        <v>364</v>
      </c>
      <c r="C126" s="90"/>
      <c r="D126" s="90">
        <v>751.79</v>
      </c>
      <c r="E126" s="90"/>
      <c r="F126" s="90"/>
      <c r="G126" s="74"/>
      <c r="H126" s="74"/>
      <c r="I126" s="74"/>
      <c r="J126" s="90"/>
      <c r="K126" s="90">
        <v>25.21</v>
      </c>
      <c r="L126" s="90">
        <v>777</v>
      </c>
      <c r="M126" s="90"/>
      <c r="N126" s="90"/>
      <c r="O126" s="90"/>
      <c r="P126" s="90"/>
      <c r="Q126" s="74"/>
    </row>
    <row r="127" spans="1:17">
      <c r="A127" s="74">
        <v>10</v>
      </c>
      <c r="B127" s="74" t="s">
        <v>474</v>
      </c>
      <c r="C127" s="74"/>
      <c r="D127" s="90">
        <v>153.34</v>
      </c>
      <c r="E127" s="90"/>
      <c r="F127" s="90"/>
      <c r="G127" s="74"/>
      <c r="H127" s="74"/>
      <c r="I127" s="74"/>
      <c r="J127" s="90">
        <v>153.34</v>
      </c>
      <c r="K127" s="90"/>
      <c r="L127" s="90"/>
      <c r="M127" s="90"/>
      <c r="N127" s="90"/>
      <c r="O127" s="90"/>
      <c r="P127" s="90"/>
      <c r="Q127" s="112"/>
    </row>
    <row r="128" spans="1:17">
      <c r="A128" s="74" t="s">
        <v>740</v>
      </c>
      <c r="B128" s="74" t="s">
        <v>106</v>
      </c>
      <c r="C128" s="74"/>
      <c r="D128" s="90"/>
      <c r="E128" s="90">
        <v>806.93</v>
      </c>
      <c r="F128" s="90"/>
      <c r="G128" s="74"/>
      <c r="H128" s="74"/>
      <c r="I128" s="74"/>
      <c r="J128" s="90"/>
      <c r="K128" s="90"/>
      <c r="L128" s="90"/>
      <c r="M128" s="90"/>
      <c r="N128" s="90"/>
      <c r="O128" s="90"/>
      <c r="P128" s="90"/>
      <c r="Q128" s="112"/>
    </row>
    <row r="129" spans="1:17">
      <c r="A129" s="74" t="s">
        <v>740</v>
      </c>
      <c r="B129" s="74" t="s">
        <v>380</v>
      </c>
      <c r="C129" s="74"/>
      <c r="D129" s="90"/>
      <c r="E129" s="90">
        <v>338.52</v>
      </c>
      <c r="F129" s="90"/>
      <c r="G129" s="74"/>
      <c r="H129" s="74"/>
      <c r="I129" s="74"/>
      <c r="J129" s="90"/>
      <c r="K129" s="90"/>
      <c r="L129" s="90"/>
      <c r="M129" s="90"/>
      <c r="N129" s="90"/>
      <c r="O129" s="90"/>
      <c r="P129" s="90"/>
      <c r="Q129" s="112"/>
    </row>
    <row r="130" spans="1:17">
      <c r="A130" s="74" t="s">
        <v>730</v>
      </c>
      <c r="B130" s="74" t="s">
        <v>60</v>
      </c>
      <c r="C130" s="74"/>
      <c r="D130" s="90">
        <v>635.26</v>
      </c>
      <c r="E130" s="90"/>
      <c r="F130" s="90"/>
      <c r="G130" s="74"/>
      <c r="H130" s="74"/>
      <c r="I130" s="74"/>
      <c r="J130" s="90"/>
      <c r="K130" s="90"/>
      <c r="L130" s="90"/>
      <c r="M130" s="90"/>
      <c r="N130" s="90">
        <v>635.26</v>
      </c>
      <c r="O130" s="90"/>
      <c r="P130" s="90"/>
      <c r="Q130" s="74"/>
    </row>
    <row r="131" spans="1:17">
      <c r="A131" s="74"/>
      <c r="B131" s="74" t="s">
        <v>60</v>
      </c>
      <c r="C131" s="74"/>
      <c r="D131" s="90">
        <v>635.26</v>
      </c>
      <c r="E131" s="90"/>
      <c r="F131" s="90"/>
      <c r="G131" s="74"/>
      <c r="H131" s="74"/>
      <c r="I131" s="74"/>
      <c r="J131" s="90"/>
      <c r="K131" s="90"/>
      <c r="L131" s="90"/>
      <c r="M131" s="90"/>
      <c r="N131" s="90"/>
      <c r="O131" s="90"/>
      <c r="P131" s="90">
        <v>635.26</v>
      </c>
      <c r="Q131" s="74"/>
    </row>
    <row r="132" spans="1:17">
      <c r="A132" s="74"/>
      <c r="B132" s="74" t="s">
        <v>102</v>
      </c>
      <c r="C132" s="74"/>
      <c r="D132" s="90">
        <v>241.79</v>
      </c>
      <c r="E132" s="90"/>
      <c r="F132" s="90"/>
      <c r="G132" s="74"/>
      <c r="H132" s="74"/>
      <c r="I132" s="74"/>
      <c r="J132" s="90"/>
      <c r="K132" s="90"/>
      <c r="L132" s="90"/>
      <c r="M132" s="90"/>
      <c r="N132" s="90"/>
      <c r="O132" s="90">
        <v>241.79</v>
      </c>
      <c r="P132" s="90"/>
      <c r="Q132" s="74"/>
    </row>
    <row r="133" spans="1:17">
      <c r="A133" s="74" t="s">
        <v>748</v>
      </c>
      <c r="B133" s="74" t="s">
        <v>102</v>
      </c>
      <c r="C133" s="74"/>
      <c r="D133" s="90">
        <v>579.84</v>
      </c>
      <c r="E133" s="90"/>
      <c r="F133" s="90"/>
      <c r="G133" s="74"/>
      <c r="H133" s="74"/>
      <c r="I133" s="74"/>
      <c r="J133" s="90"/>
      <c r="K133" s="90"/>
      <c r="L133" s="90"/>
      <c r="M133" s="90">
        <v>579.84</v>
      </c>
      <c r="N133" s="90"/>
      <c r="O133" s="90"/>
      <c r="P133" s="90"/>
      <c r="Q133" s="74"/>
    </row>
    <row r="134" spans="1:17">
      <c r="A134" s="74" t="s">
        <v>751</v>
      </c>
      <c r="B134" s="74" t="s">
        <v>364</v>
      </c>
      <c r="C134" s="74"/>
      <c r="D134" s="90">
        <v>751.79</v>
      </c>
      <c r="E134" s="90"/>
      <c r="F134" s="90"/>
      <c r="G134" s="74"/>
      <c r="H134" s="74"/>
      <c r="I134" s="74"/>
      <c r="J134" s="90"/>
      <c r="K134" s="90">
        <v>25.21</v>
      </c>
      <c r="L134" s="90">
        <v>777</v>
      </c>
      <c r="M134" s="90"/>
      <c r="N134" s="90"/>
      <c r="O134" s="90"/>
      <c r="P134" s="90"/>
      <c r="Q134" s="72"/>
    </row>
    <row r="135" spans="1:17">
      <c r="A135" s="74" t="s">
        <v>751</v>
      </c>
      <c r="B135" s="74" t="s">
        <v>379</v>
      </c>
      <c r="C135" s="74"/>
      <c r="D135" s="90"/>
      <c r="E135" s="74">
        <v>130.41</v>
      </c>
      <c r="F135" s="90"/>
      <c r="G135" s="74"/>
      <c r="H135" s="74"/>
      <c r="I135" s="74"/>
      <c r="J135" s="90"/>
      <c r="K135" s="90"/>
      <c r="L135" s="90"/>
      <c r="M135" s="90"/>
      <c r="N135" s="90"/>
      <c r="O135" s="90"/>
      <c r="P135" s="90"/>
      <c r="Q135" s="72"/>
    </row>
    <row r="136" spans="1:17">
      <c r="A136" s="104"/>
      <c r="B136" s="115"/>
      <c r="C136" s="115"/>
      <c r="D136" s="189"/>
      <c r="E136" s="104"/>
      <c r="F136" s="169"/>
      <c r="G136" s="104"/>
      <c r="H136" s="104"/>
      <c r="I136" s="104"/>
      <c r="J136" s="169"/>
      <c r="K136" s="169"/>
      <c r="L136" s="169"/>
      <c r="M136" s="90"/>
      <c r="N136" s="90"/>
      <c r="O136" s="90"/>
      <c r="P136" s="90"/>
      <c r="Q136" s="72"/>
    </row>
    <row r="137" spans="1:17">
      <c r="A137" s="104" t="s">
        <v>755</v>
      </c>
      <c r="B137" s="115" t="s">
        <v>756</v>
      </c>
      <c r="C137" s="115"/>
      <c r="D137" s="88">
        <v>91.25</v>
      </c>
      <c r="E137" s="77"/>
      <c r="F137" s="169"/>
      <c r="G137" s="104"/>
      <c r="H137" s="104"/>
      <c r="I137" s="104"/>
      <c r="J137" s="169"/>
      <c r="K137" s="169"/>
      <c r="L137" s="169"/>
      <c r="M137" s="90"/>
      <c r="N137" s="90"/>
      <c r="O137" s="90"/>
      <c r="P137" s="90"/>
      <c r="Q137" s="72"/>
    </row>
    <row r="138" spans="1:17">
      <c r="A138" s="104" t="s">
        <v>757</v>
      </c>
      <c r="B138" s="115" t="s">
        <v>191</v>
      </c>
      <c r="C138" s="115"/>
      <c r="D138" s="88"/>
      <c r="E138" s="77">
        <v>79.22</v>
      </c>
      <c r="F138" s="169"/>
      <c r="G138" s="104"/>
      <c r="H138" s="104"/>
      <c r="I138" s="104"/>
      <c r="J138" s="169"/>
      <c r="K138" s="169"/>
      <c r="L138" s="169"/>
      <c r="M138" s="73"/>
      <c r="N138" s="73"/>
      <c r="O138" s="73"/>
      <c r="P138" s="73"/>
      <c r="Q138" s="72"/>
    </row>
    <row r="139" spans="1:17">
      <c r="A139" s="72" t="s">
        <v>762</v>
      </c>
      <c r="B139" s="72" t="s">
        <v>348</v>
      </c>
      <c r="C139" s="73"/>
      <c r="D139" s="88"/>
      <c r="E139" s="77">
        <v>185.05</v>
      </c>
      <c r="F139" s="90"/>
      <c r="G139" s="72"/>
      <c r="H139" s="72"/>
      <c r="I139" s="72"/>
      <c r="J139" s="73"/>
      <c r="K139" s="73"/>
      <c r="L139" s="73"/>
      <c r="M139" s="73"/>
      <c r="N139" s="73"/>
      <c r="O139" s="73"/>
      <c r="P139" s="73"/>
      <c r="Q139" s="72"/>
    </row>
    <row r="140" spans="1:17">
      <c r="A140" s="72" t="s">
        <v>770</v>
      </c>
      <c r="B140" s="72" t="s">
        <v>244</v>
      </c>
      <c r="C140" s="72"/>
      <c r="D140" s="88"/>
      <c r="E140" s="88">
        <v>1498.2</v>
      </c>
      <c r="F140" s="73"/>
      <c r="G140" s="72"/>
      <c r="H140" s="72"/>
      <c r="I140" s="72"/>
      <c r="J140" s="73"/>
      <c r="K140" s="73"/>
      <c r="L140" s="73"/>
      <c r="M140" s="73"/>
      <c r="N140" s="73"/>
      <c r="O140" s="73"/>
      <c r="P140" s="73"/>
      <c r="Q140" s="72"/>
    </row>
    <row r="141" spans="1:17">
      <c r="A141" s="77" t="s">
        <v>774</v>
      </c>
      <c r="B141" s="77" t="s">
        <v>364</v>
      </c>
      <c r="C141" s="88"/>
      <c r="D141" s="88">
        <v>751.79</v>
      </c>
      <c r="E141" s="88"/>
      <c r="F141" s="88">
        <v>21390.61</v>
      </c>
      <c r="G141" s="77"/>
      <c r="H141" s="77"/>
      <c r="I141" s="77"/>
      <c r="J141" s="88"/>
      <c r="K141" s="88">
        <v>25.21</v>
      </c>
      <c r="L141" s="88">
        <v>777</v>
      </c>
      <c r="M141" s="88"/>
      <c r="N141" s="88"/>
      <c r="O141" s="88"/>
      <c r="P141" s="88"/>
      <c r="Q141" s="72"/>
    </row>
    <row r="142" spans="1:17">
      <c r="A142" s="77" t="s">
        <v>776</v>
      </c>
      <c r="B142" s="77" t="s">
        <v>777</v>
      </c>
      <c r="C142" s="77"/>
      <c r="D142" s="88"/>
      <c r="E142" s="88">
        <v>400</v>
      </c>
      <c r="F142" s="88"/>
      <c r="G142" s="77"/>
      <c r="H142" s="77"/>
      <c r="I142" s="77"/>
      <c r="J142" s="88"/>
      <c r="K142" s="88"/>
      <c r="L142" s="88"/>
      <c r="M142" s="88"/>
      <c r="N142" s="88"/>
      <c r="O142" s="88"/>
      <c r="P142" s="88"/>
      <c r="Q142" s="72"/>
    </row>
    <row r="143" spans="1:17">
      <c r="A143" s="77" t="s">
        <v>778</v>
      </c>
      <c r="B143" s="77" t="s">
        <v>60</v>
      </c>
      <c r="C143" s="77"/>
      <c r="D143" s="88">
        <v>635.26</v>
      </c>
      <c r="E143" s="88"/>
      <c r="F143" s="88"/>
      <c r="G143" s="77"/>
      <c r="H143" s="77"/>
      <c r="I143" s="77"/>
      <c r="J143" s="88"/>
      <c r="K143" s="88"/>
      <c r="L143" s="88"/>
      <c r="M143" s="88"/>
      <c r="N143" s="88">
        <v>635.26</v>
      </c>
      <c r="O143" s="88"/>
      <c r="P143" s="88"/>
      <c r="Q143" s="77"/>
    </row>
    <row r="144" spans="1:17">
      <c r="A144" s="77"/>
      <c r="B144" s="77" t="s">
        <v>60</v>
      </c>
      <c r="C144" s="77"/>
      <c r="D144" s="88">
        <v>635.26</v>
      </c>
      <c r="E144" s="88"/>
      <c r="F144" s="88"/>
      <c r="G144" s="77"/>
      <c r="H144" s="77"/>
      <c r="I144" s="77"/>
      <c r="J144" s="88"/>
      <c r="K144" s="88"/>
      <c r="L144" s="88"/>
      <c r="M144" s="88"/>
      <c r="N144" s="88"/>
      <c r="O144" s="88"/>
      <c r="P144" s="88">
        <v>635.26</v>
      </c>
      <c r="Q144" s="77"/>
    </row>
    <row r="145" spans="1:18">
      <c r="A145" s="77"/>
      <c r="B145" s="77" t="s">
        <v>102</v>
      </c>
      <c r="C145" s="77"/>
      <c r="D145" s="88">
        <v>241.79</v>
      </c>
      <c r="E145" s="88"/>
      <c r="F145" s="88"/>
      <c r="G145" s="77"/>
      <c r="H145" s="77"/>
      <c r="I145" s="77"/>
      <c r="J145" s="88"/>
      <c r="K145" s="88"/>
      <c r="L145" s="88"/>
      <c r="M145" s="88"/>
      <c r="N145" s="88"/>
      <c r="O145" s="88">
        <v>241.79</v>
      </c>
      <c r="P145" s="88"/>
      <c r="Q145" s="77"/>
    </row>
    <row r="146" spans="1:18">
      <c r="A146" s="77"/>
      <c r="B146" s="77" t="s">
        <v>102</v>
      </c>
      <c r="C146" s="77"/>
      <c r="D146" s="88">
        <v>579.84</v>
      </c>
      <c r="E146" s="88"/>
      <c r="F146" s="88"/>
      <c r="G146" s="77"/>
      <c r="H146" s="77"/>
      <c r="I146" s="77"/>
      <c r="J146" s="88"/>
      <c r="K146" s="88"/>
      <c r="L146" s="88"/>
      <c r="M146" s="88">
        <v>579.84</v>
      </c>
      <c r="N146" s="88"/>
      <c r="O146" s="88"/>
      <c r="P146" s="88"/>
      <c r="Q146" s="77"/>
    </row>
    <row r="147" spans="1:18">
      <c r="A147" s="77" t="s">
        <v>779</v>
      </c>
      <c r="B147" s="77" t="s">
        <v>364</v>
      </c>
      <c r="C147" s="77"/>
      <c r="D147" s="88">
        <v>751.79</v>
      </c>
      <c r="E147" s="88"/>
      <c r="F147" s="88"/>
      <c r="G147" s="77"/>
      <c r="H147" s="77"/>
      <c r="I147" s="77"/>
      <c r="J147" s="88"/>
      <c r="K147" s="88">
        <v>25.21</v>
      </c>
      <c r="L147" s="88">
        <v>777</v>
      </c>
      <c r="M147" s="88"/>
      <c r="N147" s="88"/>
      <c r="O147" s="88"/>
      <c r="P147" s="88"/>
    </row>
    <row r="148" spans="1:18">
      <c r="A148" s="77" t="s">
        <v>780</v>
      </c>
      <c r="B148" s="77" t="s">
        <v>358</v>
      </c>
      <c r="C148" s="77"/>
      <c r="D148" s="88"/>
      <c r="E148" s="88">
        <v>300</v>
      </c>
      <c r="F148" s="88">
        <v>23534.55</v>
      </c>
      <c r="G148" s="77" t="s">
        <v>145</v>
      </c>
      <c r="H148" s="77"/>
      <c r="I148" s="77"/>
      <c r="J148" s="88"/>
      <c r="K148" s="88"/>
      <c r="L148" s="88"/>
      <c r="M148" s="88"/>
      <c r="N148" s="88"/>
      <c r="O148" s="88"/>
      <c r="P148" s="88"/>
    </row>
    <row r="149" spans="1:18">
      <c r="A149" s="77"/>
      <c r="B149" s="77"/>
      <c r="C149" s="77"/>
      <c r="D149" s="77"/>
      <c r="E149" s="77"/>
      <c r="F149" s="88"/>
      <c r="G149" s="77"/>
      <c r="H149" s="77"/>
      <c r="I149" s="77"/>
      <c r="J149" s="88"/>
      <c r="K149" s="88"/>
      <c r="L149" s="88"/>
      <c r="M149" s="88"/>
      <c r="N149" s="88"/>
      <c r="O149" s="88"/>
      <c r="P149" s="88"/>
    </row>
    <row r="150" spans="1:18">
      <c r="A150" s="74"/>
      <c r="B150" s="74"/>
      <c r="C150" s="74"/>
      <c r="D150" s="90"/>
      <c r="E150" s="74"/>
      <c r="F150" s="88"/>
      <c r="G150" s="77"/>
      <c r="H150" s="77"/>
      <c r="I150" s="77"/>
      <c r="J150" s="88"/>
      <c r="K150" s="88"/>
      <c r="L150" s="88"/>
      <c r="M150" s="88"/>
      <c r="N150" s="88"/>
      <c r="O150" s="88"/>
      <c r="P150" s="88"/>
    </row>
    <row r="151" spans="1:18">
      <c r="A151" s="74" t="s">
        <v>790</v>
      </c>
      <c r="B151" s="74" t="s">
        <v>651</v>
      </c>
      <c r="C151" s="74"/>
      <c r="D151" s="74"/>
      <c r="E151" s="74">
        <v>130.41</v>
      </c>
      <c r="F151" s="90"/>
      <c r="G151" s="74"/>
      <c r="H151" s="74"/>
      <c r="I151" s="74"/>
      <c r="J151" s="90"/>
      <c r="K151" s="90"/>
      <c r="L151" s="90"/>
      <c r="M151" s="90"/>
      <c r="N151" s="90"/>
      <c r="O151" s="90"/>
      <c r="P151" s="90"/>
      <c r="Q151" s="74"/>
      <c r="R151" s="74"/>
    </row>
    <row r="152" spans="1:18">
      <c r="A152" s="74" t="s">
        <v>790</v>
      </c>
      <c r="B152" s="74" t="s">
        <v>793</v>
      </c>
      <c r="C152" s="90"/>
      <c r="D152" s="90"/>
      <c r="E152" s="74">
        <v>205.33</v>
      </c>
      <c r="F152" s="90"/>
      <c r="G152" s="74"/>
      <c r="H152" s="74"/>
      <c r="I152" s="74"/>
      <c r="J152" s="90"/>
      <c r="K152" s="90"/>
      <c r="L152" s="90"/>
      <c r="M152" s="90"/>
      <c r="N152" s="90"/>
      <c r="O152" s="90"/>
      <c r="P152" s="90"/>
      <c r="Q152" s="74"/>
      <c r="R152" s="74"/>
    </row>
    <row r="153" spans="1:18">
      <c r="A153" s="74" t="s">
        <v>800</v>
      </c>
      <c r="B153" s="74" t="s">
        <v>777</v>
      </c>
      <c r="C153" s="74"/>
      <c r="D153" s="90"/>
      <c r="E153" s="74">
        <v>400</v>
      </c>
      <c r="F153" s="90"/>
      <c r="G153" s="74"/>
      <c r="H153" s="74"/>
      <c r="I153" s="74"/>
      <c r="J153" s="90"/>
      <c r="K153" s="90"/>
      <c r="L153" s="90"/>
      <c r="M153" s="90"/>
      <c r="N153" s="90"/>
      <c r="O153" s="90"/>
      <c r="P153" s="90"/>
      <c r="Q153" s="74"/>
      <c r="R153" s="74"/>
    </row>
    <row r="154" spans="1:18">
      <c r="A154" s="74" t="s">
        <v>809</v>
      </c>
      <c r="B154" s="74" t="s">
        <v>348</v>
      </c>
      <c r="C154" s="74"/>
      <c r="D154" s="90"/>
      <c r="E154" s="74">
        <v>218.09</v>
      </c>
      <c r="F154" s="90"/>
      <c r="G154" s="74"/>
      <c r="H154" s="74"/>
      <c r="I154" s="74"/>
      <c r="J154" s="90"/>
      <c r="K154" s="90"/>
      <c r="L154" s="90"/>
      <c r="M154" s="90"/>
      <c r="N154" s="90"/>
      <c r="O154" s="90"/>
      <c r="P154" s="90"/>
      <c r="Q154" s="74"/>
      <c r="R154" s="74"/>
    </row>
    <row r="155" spans="1:18">
      <c r="A155" s="74" t="s">
        <v>811</v>
      </c>
      <c r="B155" s="74" t="s">
        <v>60</v>
      </c>
      <c r="C155" s="74"/>
      <c r="D155" s="90">
        <v>635.26</v>
      </c>
      <c r="E155" s="90"/>
      <c r="F155" s="90"/>
      <c r="G155" s="74"/>
      <c r="H155" s="74"/>
      <c r="I155" s="74"/>
      <c r="J155" s="90"/>
      <c r="K155" s="90"/>
      <c r="L155" s="90"/>
      <c r="M155" s="90"/>
      <c r="N155" s="90">
        <v>635.26</v>
      </c>
      <c r="O155" s="90"/>
      <c r="P155" s="90"/>
      <c r="Q155" s="74"/>
      <c r="R155" s="74"/>
    </row>
    <row r="156" spans="1:18">
      <c r="A156" s="74"/>
      <c r="B156" s="74" t="s">
        <v>60</v>
      </c>
      <c r="C156" s="74"/>
      <c r="D156" s="90">
        <v>635.26</v>
      </c>
      <c r="E156" s="90"/>
      <c r="F156" s="90"/>
      <c r="G156" s="74"/>
      <c r="H156" s="74"/>
      <c r="I156" s="74"/>
      <c r="J156" s="90"/>
      <c r="K156" s="90"/>
      <c r="L156" s="90"/>
      <c r="M156" s="90"/>
      <c r="N156" s="90"/>
      <c r="O156" s="90"/>
      <c r="P156" s="90">
        <v>635.26</v>
      </c>
      <c r="Q156" s="74"/>
      <c r="R156" s="74"/>
    </row>
    <row r="157" spans="1:18">
      <c r="A157" s="74"/>
      <c r="B157" s="74" t="s">
        <v>102</v>
      </c>
      <c r="C157" s="74"/>
      <c r="D157" s="90">
        <v>241.79</v>
      </c>
      <c r="E157" s="90"/>
      <c r="F157" s="90"/>
      <c r="G157" s="74"/>
      <c r="H157" s="74"/>
      <c r="I157" s="74"/>
      <c r="J157" s="90"/>
      <c r="K157" s="90"/>
      <c r="L157" s="90"/>
      <c r="M157" s="90"/>
      <c r="N157" s="90"/>
      <c r="O157" s="90">
        <v>241.79</v>
      </c>
      <c r="P157" s="90"/>
      <c r="Q157" s="74"/>
      <c r="R157" s="74"/>
    </row>
    <row r="158" spans="1:18">
      <c r="A158" s="74" t="s">
        <v>811</v>
      </c>
      <c r="B158" s="74" t="s">
        <v>102</v>
      </c>
      <c r="C158" s="74"/>
      <c r="D158" s="90">
        <v>579.84</v>
      </c>
      <c r="E158" s="90"/>
      <c r="F158" s="90"/>
      <c r="G158" s="74"/>
      <c r="H158" s="74"/>
      <c r="I158" s="74"/>
      <c r="J158" s="90"/>
      <c r="K158" s="90"/>
      <c r="L158" s="90"/>
      <c r="M158" s="90">
        <v>579.84</v>
      </c>
      <c r="N158" s="90"/>
      <c r="O158" s="90"/>
      <c r="P158" s="90"/>
      <c r="Q158" s="74"/>
      <c r="R158" s="74"/>
    </row>
    <row r="159" spans="1:18">
      <c r="A159" s="74" t="s">
        <v>811</v>
      </c>
      <c r="B159" s="74" t="s">
        <v>812</v>
      </c>
      <c r="C159" s="90"/>
      <c r="D159" s="90"/>
      <c r="E159" s="90">
        <v>400</v>
      </c>
      <c r="F159" s="90"/>
      <c r="G159" s="74" t="s">
        <v>88</v>
      </c>
      <c r="H159" s="74"/>
      <c r="I159" s="74"/>
      <c r="J159" s="90"/>
      <c r="K159" s="90"/>
      <c r="L159" s="90"/>
      <c r="M159" s="90"/>
      <c r="N159" s="90"/>
      <c r="O159" s="90"/>
      <c r="P159" s="90"/>
      <c r="Q159" s="74"/>
      <c r="R159" s="74"/>
    </row>
    <row r="160" spans="1:18">
      <c r="A160" s="74" t="s">
        <v>809</v>
      </c>
      <c r="B160" s="74" t="s">
        <v>106</v>
      </c>
      <c r="C160" s="90"/>
      <c r="D160" s="90"/>
      <c r="E160" s="90">
        <v>1678.05</v>
      </c>
      <c r="F160" s="90"/>
      <c r="G160" s="74"/>
      <c r="H160" s="74"/>
      <c r="I160" s="74"/>
      <c r="J160" s="90"/>
      <c r="K160" s="90"/>
      <c r="L160" s="90"/>
      <c r="M160" s="90"/>
      <c r="N160" s="90"/>
      <c r="O160" s="90"/>
      <c r="P160" s="90"/>
      <c r="Q160" s="74"/>
      <c r="R160" s="74"/>
    </row>
    <row r="161" spans="1:19">
      <c r="A161" s="74" t="s">
        <v>820</v>
      </c>
      <c r="B161" s="74" t="s">
        <v>191</v>
      </c>
      <c r="C161" s="90"/>
      <c r="D161" s="90"/>
      <c r="E161" s="90">
        <v>79.22</v>
      </c>
      <c r="F161" s="90"/>
      <c r="G161" s="74"/>
      <c r="H161" s="74"/>
      <c r="I161" s="74"/>
      <c r="J161" s="90"/>
      <c r="K161" s="90"/>
      <c r="L161" s="90"/>
      <c r="M161" s="90"/>
      <c r="N161" s="90"/>
      <c r="O161" s="90"/>
      <c r="P161" s="90"/>
      <c r="Q161" s="74"/>
      <c r="R161" s="74"/>
    </row>
    <row r="162" spans="1:19">
      <c r="A162" s="74" t="s">
        <v>821</v>
      </c>
      <c r="B162" s="74"/>
      <c r="C162" s="74"/>
      <c r="D162" s="90">
        <v>751.79</v>
      </c>
      <c r="E162" s="90"/>
      <c r="F162" s="90"/>
      <c r="G162" s="74"/>
      <c r="H162" s="74"/>
      <c r="I162" s="74"/>
      <c r="J162" s="90"/>
      <c r="K162" s="90">
        <v>25.21</v>
      </c>
      <c r="L162" s="90">
        <v>777</v>
      </c>
      <c r="M162" s="90"/>
      <c r="N162" s="90"/>
      <c r="O162" s="90"/>
      <c r="P162" s="90"/>
      <c r="Q162" s="74"/>
      <c r="R162" s="74"/>
    </row>
    <row r="163" spans="1:19">
      <c r="A163" s="74" t="s">
        <v>822</v>
      </c>
      <c r="B163" s="74" t="s">
        <v>380</v>
      </c>
      <c r="C163" s="74"/>
      <c r="D163" s="90"/>
      <c r="E163" s="90">
        <v>330.23</v>
      </c>
      <c r="F163" s="90"/>
      <c r="G163" s="74"/>
      <c r="H163" s="74"/>
      <c r="I163" s="74"/>
      <c r="J163" s="90"/>
      <c r="K163" s="90"/>
      <c r="L163" s="90"/>
      <c r="M163" s="90"/>
      <c r="N163" s="90"/>
      <c r="O163" s="90"/>
      <c r="P163" s="90"/>
      <c r="Q163" s="74"/>
      <c r="R163" s="74"/>
    </row>
    <row r="164" spans="1:19">
      <c r="A164" s="74" t="s">
        <v>413</v>
      </c>
      <c r="B164" s="74" t="s">
        <v>364</v>
      </c>
      <c r="C164" s="74"/>
      <c r="D164" s="90">
        <v>751.79</v>
      </c>
      <c r="E164" s="90"/>
      <c r="F164" s="90">
        <v>23688.95</v>
      </c>
      <c r="G164" s="90"/>
      <c r="H164" s="74"/>
      <c r="I164" s="74"/>
      <c r="J164" s="90"/>
      <c r="K164" s="90">
        <v>25.21</v>
      </c>
      <c r="L164" s="90">
        <v>777</v>
      </c>
      <c r="M164" s="90"/>
      <c r="N164" s="90"/>
      <c r="O164" s="90"/>
      <c r="P164" s="90"/>
      <c r="Q164" s="74"/>
      <c r="R164" s="74"/>
    </row>
    <row r="165" spans="1:19">
      <c r="A165" s="74"/>
      <c r="B165" s="74"/>
      <c r="C165" s="74"/>
      <c r="D165" s="90"/>
      <c r="E165" s="90"/>
      <c r="F165" s="90"/>
      <c r="G165" s="74"/>
      <c r="H165" s="74"/>
      <c r="I165" s="74"/>
      <c r="J165" s="90"/>
      <c r="K165" s="90"/>
      <c r="L165" s="90"/>
      <c r="M165" s="90"/>
      <c r="N165" s="90"/>
      <c r="O165" s="90"/>
      <c r="P165" s="90"/>
      <c r="Q165" s="74"/>
      <c r="R165" s="74"/>
    </row>
    <row r="166" spans="1:19">
      <c r="A166" s="74"/>
      <c r="B166" s="74"/>
      <c r="C166" s="74"/>
      <c r="D166" s="90"/>
      <c r="E166" s="74"/>
      <c r="F166" s="90"/>
      <c r="G166" s="74"/>
      <c r="H166" s="74"/>
      <c r="I166" s="74"/>
      <c r="J166" s="90"/>
      <c r="K166" s="90"/>
      <c r="L166" s="90"/>
      <c r="M166" s="90"/>
      <c r="N166" s="90"/>
      <c r="O166" s="90"/>
      <c r="P166" s="90"/>
      <c r="Q166" s="74"/>
      <c r="R166" s="74"/>
    </row>
    <row r="167" spans="1:19">
      <c r="A167" s="264"/>
      <c r="B167" s="264"/>
      <c r="C167" s="264"/>
      <c r="D167" s="265"/>
      <c r="E167" s="264"/>
      <c r="F167" s="265"/>
      <c r="G167" s="264"/>
      <c r="H167" s="264"/>
      <c r="I167" s="264"/>
      <c r="J167" s="265"/>
      <c r="K167" s="265"/>
      <c r="L167" s="265"/>
      <c r="M167" s="265"/>
      <c r="N167" s="265"/>
      <c r="O167" s="265"/>
      <c r="P167" s="265"/>
    </row>
    <row r="168" spans="1:19">
      <c r="A168" s="264"/>
      <c r="B168" s="264"/>
      <c r="C168" s="264"/>
      <c r="D168" s="265"/>
      <c r="E168" s="264"/>
      <c r="F168" s="265"/>
      <c r="G168" s="264"/>
      <c r="H168" s="264"/>
      <c r="I168" s="264"/>
      <c r="J168" s="265"/>
      <c r="K168" s="265"/>
      <c r="L168" s="265"/>
      <c r="M168" s="265"/>
      <c r="N168" s="265"/>
      <c r="O168" s="265"/>
      <c r="P168" s="265"/>
    </row>
    <row r="169" spans="1:19">
      <c r="A169" s="264"/>
      <c r="B169" s="264"/>
      <c r="C169" s="264"/>
      <c r="D169" s="265"/>
      <c r="E169" s="264"/>
      <c r="F169" s="265"/>
      <c r="G169" s="264"/>
      <c r="H169" s="264"/>
      <c r="I169" s="264"/>
      <c r="J169" s="265"/>
      <c r="K169" s="265"/>
      <c r="L169" s="265"/>
      <c r="M169" s="265"/>
      <c r="N169" s="265"/>
      <c r="O169" s="265"/>
      <c r="P169" s="265"/>
    </row>
    <row r="170" spans="1:19">
      <c r="A170" s="264"/>
      <c r="B170" s="264"/>
      <c r="C170" s="265"/>
      <c r="D170" s="265"/>
      <c r="E170" s="264"/>
      <c r="F170" s="265"/>
      <c r="G170" s="264"/>
      <c r="H170" s="264"/>
      <c r="I170" s="264"/>
      <c r="J170" s="265"/>
      <c r="K170" s="265"/>
      <c r="L170" s="265"/>
      <c r="M170" s="265"/>
      <c r="N170" s="265"/>
      <c r="O170" s="265"/>
      <c r="P170" s="265"/>
    </row>
    <row r="171" spans="1:19">
      <c r="A171" s="74"/>
      <c r="B171" s="74"/>
      <c r="C171" s="90"/>
      <c r="D171" s="90"/>
      <c r="E171" s="90"/>
      <c r="F171" s="90"/>
      <c r="G171" s="90"/>
      <c r="H171" s="74"/>
      <c r="I171" s="74"/>
      <c r="J171" s="90"/>
      <c r="K171" s="90"/>
      <c r="L171" s="90"/>
      <c r="M171" s="90"/>
      <c r="N171" s="90"/>
      <c r="O171" s="90"/>
      <c r="P171" s="90"/>
    </row>
    <row r="172" spans="1:19">
      <c r="A172" s="77"/>
      <c r="B172" s="77"/>
      <c r="C172" s="77"/>
      <c r="D172" s="88"/>
      <c r="E172" s="88"/>
      <c r="F172" s="88"/>
      <c r="G172" s="77"/>
      <c r="H172" s="77"/>
      <c r="I172" s="77"/>
      <c r="J172" s="88"/>
      <c r="K172" s="88"/>
      <c r="L172" s="88"/>
      <c r="M172" s="88"/>
      <c r="N172" s="88"/>
      <c r="O172" s="88"/>
      <c r="P172" s="88"/>
      <c r="Q172" s="77"/>
      <c r="R172" s="77"/>
      <c r="S172" s="77"/>
    </row>
    <row r="173" spans="1:19">
      <c r="A173" s="77"/>
      <c r="B173" s="77"/>
      <c r="C173" s="88"/>
      <c r="D173" s="88"/>
      <c r="E173" s="88"/>
      <c r="F173" s="88"/>
      <c r="G173" s="77"/>
      <c r="H173" s="77"/>
      <c r="I173" s="77"/>
      <c r="J173" s="88"/>
      <c r="K173" s="88"/>
      <c r="L173" s="88"/>
      <c r="M173" s="88"/>
      <c r="N173" s="88"/>
      <c r="O173" s="88"/>
      <c r="P173" s="88"/>
      <c r="Q173" s="77"/>
      <c r="R173" s="77"/>
      <c r="S173" s="77"/>
    </row>
    <row r="174" spans="1:19">
      <c r="A174" s="77"/>
      <c r="B174" s="77"/>
      <c r="C174" s="77"/>
      <c r="D174" s="88"/>
      <c r="E174" s="88"/>
      <c r="F174" s="88"/>
      <c r="G174" s="77"/>
      <c r="H174" s="77"/>
      <c r="I174" s="77"/>
      <c r="J174" s="88"/>
      <c r="K174" s="88"/>
      <c r="L174" s="88"/>
      <c r="M174" s="88"/>
      <c r="N174" s="88"/>
      <c r="O174" s="88"/>
      <c r="P174" s="88"/>
      <c r="Q174" s="77"/>
      <c r="R174" s="77"/>
      <c r="S174" s="77"/>
    </row>
    <row r="175" spans="1:19">
      <c r="A175" s="77"/>
      <c r="B175" s="77"/>
      <c r="C175" s="77"/>
      <c r="D175" s="88"/>
      <c r="E175" s="88"/>
      <c r="F175" s="88"/>
      <c r="G175" s="77"/>
      <c r="H175" s="77"/>
      <c r="I175" s="77"/>
      <c r="J175" s="88"/>
      <c r="K175" s="88"/>
      <c r="L175" s="88"/>
      <c r="M175" s="88"/>
      <c r="N175" s="88"/>
      <c r="O175" s="88"/>
      <c r="P175" s="88"/>
      <c r="Q175" s="77"/>
      <c r="R175" s="77"/>
      <c r="S175" s="77"/>
    </row>
    <row r="176" spans="1:19">
      <c r="A176" s="77"/>
      <c r="B176" s="77"/>
      <c r="C176" s="88"/>
      <c r="D176" s="88"/>
      <c r="E176" s="88"/>
      <c r="F176" s="88"/>
      <c r="G176" s="77"/>
      <c r="H176" s="77"/>
      <c r="I176" s="77"/>
      <c r="J176" s="88"/>
      <c r="K176" s="88"/>
      <c r="L176" s="88"/>
      <c r="M176" s="88"/>
      <c r="N176" s="88"/>
      <c r="O176" s="88"/>
      <c r="P176" s="88"/>
      <c r="Q176" s="77"/>
      <c r="R176" s="77"/>
      <c r="S176" s="77"/>
    </row>
    <row r="177" spans="1:19">
      <c r="A177" s="77"/>
      <c r="B177" s="77"/>
      <c r="C177" s="88"/>
      <c r="D177" s="88"/>
      <c r="E177" s="88"/>
      <c r="F177" s="88"/>
      <c r="G177" s="77"/>
      <c r="H177" s="77"/>
      <c r="I177" s="77"/>
      <c r="J177" s="88"/>
      <c r="K177" s="88"/>
      <c r="L177" s="88"/>
      <c r="M177" s="88"/>
      <c r="N177" s="88"/>
      <c r="O177" s="88"/>
      <c r="P177" s="88"/>
      <c r="Q177" s="77"/>
      <c r="R177" s="77"/>
      <c r="S177" s="77"/>
    </row>
    <row r="178" spans="1:19">
      <c r="A178" s="77"/>
      <c r="B178" s="77"/>
      <c r="C178" s="88"/>
      <c r="D178" s="88"/>
      <c r="E178" s="88"/>
      <c r="F178" s="88"/>
      <c r="G178" s="77"/>
      <c r="H178" s="77"/>
      <c r="I178" s="77"/>
      <c r="J178" s="88"/>
      <c r="K178" s="88"/>
      <c r="L178" s="88"/>
      <c r="M178" s="88"/>
      <c r="N178" s="88"/>
      <c r="O178" s="88"/>
      <c r="P178" s="88"/>
      <c r="Q178" s="77"/>
      <c r="R178" s="77"/>
      <c r="S178" s="77"/>
    </row>
    <row r="179" spans="1:19">
      <c r="A179" s="77"/>
      <c r="B179" s="77"/>
      <c r="C179" s="88"/>
      <c r="D179" s="88"/>
      <c r="E179" s="88"/>
      <c r="F179" s="88"/>
      <c r="G179" s="77"/>
      <c r="H179" s="77"/>
      <c r="I179" s="77"/>
      <c r="J179" s="88"/>
      <c r="K179" s="88"/>
      <c r="L179" s="88"/>
      <c r="M179" s="88"/>
      <c r="N179" s="88"/>
      <c r="O179" s="88"/>
      <c r="P179" s="88"/>
      <c r="Q179" s="77"/>
      <c r="R179" s="77"/>
      <c r="S179" s="77"/>
    </row>
    <row r="180" spans="1:19">
      <c r="A180" s="77"/>
      <c r="B180" s="77"/>
      <c r="C180" s="77"/>
      <c r="D180" s="88"/>
      <c r="E180" s="77"/>
      <c r="F180" s="88"/>
      <c r="G180" s="77"/>
      <c r="H180" s="77"/>
      <c r="I180" s="77"/>
      <c r="J180" s="88"/>
      <c r="K180" s="88"/>
      <c r="L180" s="88"/>
      <c r="M180" s="88"/>
      <c r="N180" s="88"/>
      <c r="O180" s="88"/>
      <c r="P180" s="88"/>
      <c r="Q180" s="77"/>
      <c r="R180" s="77"/>
      <c r="S180" s="77"/>
    </row>
    <row r="181" spans="1:19">
      <c r="A181" s="77"/>
      <c r="B181" s="77"/>
      <c r="C181" s="77"/>
      <c r="D181" s="88"/>
      <c r="E181" s="77"/>
      <c r="F181" s="88"/>
      <c r="G181" s="77"/>
      <c r="H181" s="77"/>
      <c r="I181" s="77"/>
      <c r="J181" s="88"/>
      <c r="K181" s="88"/>
      <c r="L181" s="88"/>
      <c r="M181" s="88"/>
      <c r="N181" s="88"/>
      <c r="O181" s="88"/>
      <c r="P181" s="88"/>
      <c r="Q181" s="77"/>
      <c r="R181" s="77"/>
      <c r="S181" s="77"/>
    </row>
    <row r="182" spans="1:19">
      <c r="A182" s="77"/>
      <c r="B182" s="77"/>
      <c r="C182" s="77"/>
      <c r="D182" s="88"/>
      <c r="E182" s="77"/>
      <c r="F182" s="88"/>
      <c r="G182" s="77"/>
      <c r="H182" s="77"/>
      <c r="I182" s="77"/>
      <c r="J182" s="88"/>
      <c r="K182" s="88"/>
      <c r="L182" s="88"/>
      <c r="M182" s="88"/>
      <c r="N182" s="88"/>
      <c r="O182" s="88"/>
      <c r="P182" s="88"/>
      <c r="Q182" s="77"/>
      <c r="R182" s="77"/>
      <c r="S182" s="77"/>
    </row>
    <row r="183" spans="1:19">
      <c r="A183" s="77"/>
      <c r="B183" s="77"/>
      <c r="C183" s="77"/>
      <c r="D183" s="88"/>
      <c r="E183" s="77"/>
      <c r="F183" s="88"/>
      <c r="G183" s="77"/>
      <c r="H183" s="77"/>
      <c r="I183" s="77"/>
      <c r="J183" s="88"/>
      <c r="K183" s="88"/>
      <c r="L183" s="88"/>
      <c r="M183" s="88"/>
      <c r="N183" s="88"/>
      <c r="O183" s="88"/>
      <c r="P183" s="88"/>
      <c r="Q183" s="77"/>
      <c r="R183" s="77"/>
      <c r="S183" s="77"/>
    </row>
    <row r="184" spans="1:19">
      <c r="A184" s="77"/>
      <c r="B184" s="77"/>
      <c r="C184" s="77"/>
      <c r="D184" s="88"/>
      <c r="E184" s="88"/>
      <c r="F184" s="88"/>
      <c r="G184" s="77"/>
      <c r="H184" s="77"/>
      <c r="I184" s="77"/>
      <c r="J184" s="88"/>
      <c r="K184" s="88"/>
      <c r="L184" s="88"/>
      <c r="M184" s="88"/>
      <c r="N184" s="88"/>
      <c r="O184" s="88"/>
      <c r="P184" s="88"/>
      <c r="Q184" s="77"/>
      <c r="R184" s="77"/>
      <c r="S184" s="77"/>
    </row>
    <row r="185" spans="1:19">
      <c r="A185" s="77"/>
      <c r="B185" s="77"/>
      <c r="C185" s="88"/>
      <c r="D185" s="88"/>
      <c r="E185" s="88"/>
      <c r="F185" s="88"/>
      <c r="G185" s="77"/>
      <c r="H185" s="77"/>
      <c r="I185" s="77"/>
      <c r="J185" s="88"/>
      <c r="K185" s="88"/>
      <c r="L185" s="88"/>
      <c r="M185" s="88"/>
      <c r="N185" s="88"/>
      <c r="O185" s="88"/>
      <c r="P185" s="88"/>
      <c r="Q185" s="77"/>
      <c r="R185" s="77"/>
      <c r="S185" s="77"/>
    </row>
    <row r="186" spans="1:19">
      <c r="A186" s="77"/>
      <c r="B186" s="77"/>
      <c r="C186" s="88"/>
      <c r="D186" s="88"/>
      <c r="E186" s="88"/>
      <c r="F186" s="88"/>
      <c r="G186" s="77"/>
      <c r="H186" s="77"/>
      <c r="I186" s="77"/>
      <c r="J186" s="88"/>
      <c r="K186" s="88"/>
      <c r="L186" s="88"/>
      <c r="M186" s="88"/>
      <c r="N186" s="88"/>
      <c r="O186" s="88"/>
      <c r="P186" s="88"/>
      <c r="Q186" s="77"/>
      <c r="R186" s="77"/>
      <c r="S186" s="77"/>
    </row>
    <row r="187" spans="1:19">
      <c r="A187" s="77"/>
      <c r="B187" s="77"/>
      <c r="C187" s="88"/>
      <c r="D187" s="88"/>
      <c r="E187" s="88"/>
      <c r="F187" s="88"/>
      <c r="G187" s="77"/>
      <c r="H187" s="77"/>
      <c r="I187" s="77"/>
      <c r="J187" s="88"/>
      <c r="K187" s="88"/>
      <c r="L187" s="88"/>
      <c r="M187" s="88"/>
      <c r="N187" s="88"/>
      <c r="O187" s="88"/>
      <c r="P187" s="88"/>
      <c r="Q187" s="77"/>
      <c r="R187" s="77"/>
      <c r="S187" s="77"/>
    </row>
    <row r="188" spans="1:19">
      <c r="A188" s="275"/>
      <c r="B188" s="275"/>
      <c r="C188" s="276"/>
      <c r="D188" s="276"/>
      <c r="E188" s="276"/>
      <c r="F188" s="90"/>
      <c r="G188" s="134"/>
      <c r="H188" s="134"/>
      <c r="I188" s="134"/>
      <c r="J188" s="188"/>
      <c r="K188" s="188"/>
      <c r="L188" s="188"/>
      <c r="M188" s="188"/>
      <c r="N188" s="188"/>
      <c r="O188" s="188"/>
      <c r="P188" s="188"/>
      <c r="Q188" s="134"/>
    </row>
    <row r="189" spans="1:19">
      <c r="A189" s="134"/>
      <c r="B189" s="134"/>
      <c r="C189" s="188"/>
      <c r="D189" s="188"/>
      <c r="E189" s="188"/>
      <c r="F189" s="188"/>
      <c r="G189" s="134"/>
      <c r="H189" s="134"/>
      <c r="I189" s="134"/>
      <c r="J189" s="188"/>
      <c r="K189" s="188"/>
      <c r="L189" s="188"/>
      <c r="M189" s="188"/>
      <c r="N189" s="188"/>
      <c r="O189" s="188"/>
      <c r="P189" s="188"/>
      <c r="Q189" s="134"/>
    </row>
    <row r="190" spans="1:19">
      <c r="A190" s="134"/>
      <c r="B190" s="134"/>
      <c r="C190" s="188"/>
      <c r="D190" s="188"/>
      <c r="E190" s="188"/>
      <c r="F190" s="90"/>
      <c r="G190" s="134"/>
      <c r="H190" s="134"/>
      <c r="I190" s="134"/>
      <c r="J190" s="188"/>
      <c r="K190" s="188"/>
      <c r="L190" s="188"/>
      <c r="M190" s="188"/>
      <c r="N190" s="188"/>
      <c r="O190" s="188"/>
      <c r="P190" s="188"/>
      <c r="Q190" s="134"/>
    </row>
    <row r="191" spans="1:19">
      <c r="A191" s="134"/>
      <c r="B191" s="134"/>
      <c r="C191" s="188"/>
      <c r="D191" s="188"/>
      <c r="E191" s="188"/>
      <c r="F191" s="188"/>
      <c r="G191" s="134"/>
      <c r="H191" s="134"/>
      <c r="I191" s="134"/>
      <c r="J191" s="188"/>
      <c r="K191" s="188"/>
      <c r="L191" s="188"/>
      <c r="M191" s="188"/>
      <c r="N191" s="188"/>
      <c r="O191" s="188"/>
      <c r="P191" s="188"/>
      <c r="Q191" s="134"/>
    </row>
    <row r="192" spans="1:19">
      <c r="A192" s="134"/>
      <c r="B192" s="134"/>
      <c r="C192" s="188"/>
      <c r="D192" s="188"/>
      <c r="E192" s="188"/>
      <c r="F192" s="188"/>
      <c r="G192" s="134"/>
      <c r="H192" s="134"/>
      <c r="I192" s="134"/>
      <c r="J192" s="188"/>
      <c r="K192" s="188"/>
      <c r="L192" s="188"/>
      <c r="M192" s="188"/>
      <c r="N192" s="188"/>
      <c r="O192" s="188"/>
      <c r="P192" s="188"/>
      <c r="Q192" s="134"/>
    </row>
    <row r="193" spans="1:17">
      <c r="A193" s="134"/>
      <c r="B193" s="134"/>
      <c r="C193" s="134"/>
      <c r="D193" s="188"/>
      <c r="E193" s="188"/>
      <c r="F193" s="188"/>
      <c r="G193" s="134"/>
      <c r="H193" s="134"/>
      <c r="I193" s="134"/>
      <c r="J193" s="188"/>
      <c r="K193" s="188"/>
      <c r="L193" s="188"/>
      <c r="M193" s="188"/>
      <c r="N193" s="188"/>
      <c r="O193" s="188"/>
      <c r="P193" s="188"/>
      <c r="Q193" s="134"/>
    </row>
    <row r="194" spans="1:17">
      <c r="A194" s="134"/>
      <c r="B194" s="134"/>
      <c r="C194" s="134"/>
      <c r="D194" s="188"/>
      <c r="E194" s="188"/>
      <c r="F194" s="188"/>
      <c r="G194" s="134"/>
      <c r="H194" s="134"/>
      <c r="I194" s="134"/>
      <c r="J194" s="188"/>
      <c r="K194" s="188"/>
      <c r="L194" s="188"/>
      <c r="M194" s="188"/>
      <c r="N194" s="188"/>
      <c r="O194" s="188"/>
      <c r="P194" s="188"/>
      <c r="Q194" s="134"/>
    </row>
    <row r="195" spans="1:17">
      <c r="A195" s="134"/>
      <c r="B195" s="134"/>
      <c r="C195" s="134"/>
      <c r="D195" s="188"/>
      <c r="E195" s="188"/>
      <c r="F195" s="188"/>
      <c r="G195" s="134"/>
      <c r="H195" s="134"/>
      <c r="I195" s="134"/>
      <c r="J195" s="188"/>
      <c r="K195" s="188"/>
      <c r="L195" s="188"/>
      <c r="M195" s="188"/>
      <c r="N195" s="188"/>
      <c r="O195" s="188"/>
      <c r="P195" s="188"/>
      <c r="Q195" s="134"/>
    </row>
    <row r="196" spans="1:17">
      <c r="A196" s="134"/>
      <c r="B196" s="134"/>
      <c r="C196" s="134"/>
      <c r="D196" s="188"/>
      <c r="E196" s="188"/>
      <c r="F196" s="188"/>
      <c r="G196" s="134"/>
      <c r="H196" s="134"/>
      <c r="I196" s="134"/>
      <c r="J196" s="188"/>
      <c r="K196" s="188"/>
      <c r="L196" s="188"/>
      <c r="M196" s="188"/>
      <c r="N196" s="188"/>
      <c r="O196" s="188"/>
      <c r="P196" s="188"/>
      <c r="Q196" s="134"/>
    </row>
    <row r="197" spans="1:17">
      <c r="A197" s="134"/>
      <c r="B197" s="134"/>
      <c r="C197" s="134"/>
      <c r="D197" s="188"/>
      <c r="E197" s="188"/>
      <c r="F197" s="188"/>
      <c r="G197" s="134"/>
      <c r="H197" s="134"/>
      <c r="I197" s="134"/>
      <c r="J197" s="188"/>
      <c r="K197" s="188"/>
      <c r="L197" s="188"/>
      <c r="M197" s="188"/>
      <c r="N197" s="188"/>
      <c r="O197" s="188"/>
      <c r="P197" s="188"/>
      <c r="Q197" s="134"/>
    </row>
    <row r="198" spans="1:17">
      <c r="A198" s="72"/>
      <c r="B198" s="104"/>
      <c r="C198" s="53"/>
      <c r="D198" s="53"/>
      <c r="E198" s="189"/>
      <c r="F198" s="90"/>
      <c r="J198" s="53"/>
      <c r="K198" s="53"/>
      <c r="M198" s="53"/>
      <c r="N198" s="53"/>
      <c r="P198" s="53"/>
    </row>
    <row r="199" spans="1:17">
      <c r="A199" s="72"/>
      <c r="B199" s="104"/>
      <c r="C199" s="53"/>
      <c r="D199" s="53"/>
      <c r="E199" s="53"/>
      <c r="J199" s="53"/>
      <c r="K199" s="53"/>
      <c r="M199" s="53"/>
      <c r="N199" s="53"/>
      <c r="P199" s="53"/>
    </row>
    <row r="200" spans="1:17">
      <c r="A200" s="72"/>
      <c r="B200" s="104"/>
      <c r="C200" s="53"/>
      <c r="D200" s="53"/>
      <c r="E200" s="53"/>
      <c r="J200" s="53"/>
      <c r="K200" s="53"/>
      <c r="M200" s="53"/>
      <c r="N200" s="53"/>
      <c r="P200" s="53"/>
    </row>
    <row r="201" spans="1:17">
      <c r="A201" s="72"/>
      <c r="B201" s="104"/>
      <c r="D201" s="73"/>
      <c r="E201" s="53"/>
      <c r="J201" s="53"/>
      <c r="K201" s="53"/>
      <c r="M201" s="53"/>
      <c r="N201" s="53"/>
      <c r="P201" s="53"/>
    </row>
    <row r="202" spans="1:17">
      <c r="A202" s="72"/>
      <c r="B202" s="104"/>
      <c r="D202" s="73"/>
      <c r="E202" s="53"/>
      <c r="J202" s="53"/>
      <c r="K202" s="53"/>
      <c r="M202" s="53"/>
      <c r="N202" s="53"/>
      <c r="P202" s="53"/>
    </row>
    <row r="203" spans="1:17">
      <c r="A203" s="72"/>
      <c r="B203" s="104"/>
      <c r="C203" s="53"/>
      <c r="D203" s="53"/>
      <c r="E203" s="53"/>
      <c r="J203" s="53"/>
      <c r="K203" s="53"/>
      <c r="M203" s="53"/>
      <c r="N203" s="53"/>
      <c r="P203" s="53"/>
    </row>
    <row r="204" spans="1:17">
      <c r="A204" s="72"/>
      <c r="B204" s="104"/>
      <c r="C204" s="53"/>
      <c r="D204" s="53"/>
      <c r="E204" s="53"/>
      <c r="J204" s="53"/>
      <c r="K204" s="53"/>
      <c r="M204" s="53"/>
      <c r="N204" s="53"/>
      <c r="P204" s="53"/>
    </row>
    <row r="205" spans="1:17">
      <c r="A205" s="72"/>
      <c r="B205" s="104"/>
      <c r="C205" s="53"/>
      <c r="D205" s="53"/>
      <c r="E205" s="53"/>
      <c r="J205" s="53"/>
      <c r="K205" s="53"/>
      <c r="M205" s="53"/>
      <c r="N205" s="53"/>
      <c r="P205" s="53"/>
    </row>
    <row r="206" spans="1:17">
      <c r="A206" s="72"/>
      <c r="B206" s="104"/>
      <c r="C206" s="53"/>
      <c r="D206" s="53"/>
      <c r="E206" s="53"/>
      <c r="J206" s="53"/>
      <c r="K206" s="53"/>
      <c r="M206" s="53"/>
      <c r="N206" s="53"/>
      <c r="P206" s="53"/>
    </row>
    <row r="207" spans="1:17">
      <c r="A207" s="72"/>
      <c r="B207" s="104"/>
      <c r="C207" s="53"/>
      <c r="D207" s="53"/>
      <c r="E207" s="53"/>
      <c r="J207" s="53"/>
      <c r="K207" s="53"/>
      <c r="M207" s="53"/>
      <c r="N207" s="53"/>
      <c r="P207" s="53"/>
    </row>
    <row r="208" spans="1:17">
      <c r="A208" s="72"/>
      <c r="B208" s="104"/>
      <c r="C208" s="53"/>
      <c r="D208" s="53"/>
      <c r="E208" s="53"/>
      <c r="J208" s="53"/>
      <c r="K208" s="53"/>
      <c r="M208" s="53"/>
      <c r="N208" s="53"/>
      <c r="P208" s="53"/>
    </row>
    <row r="209" spans="1:16">
      <c r="A209" s="72"/>
      <c r="B209" s="104"/>
      <c r="C209" s="53"/>
      <c r="D209" s="53"/>
      <c r="E209" s="53"/>
      <c r="J209" s="53"/>
      <c r="K209" s="53"/>
      <c r="M209" s="53"/>
      <c r="N209" s="53"/>
      <c r="P209" s="53"/>
    </row>
    <row r="210" spans="1:16">
      <c r="A210" s="72"/>
      <c r="B210" s="104"/>
      <c r="C210" s="53"/>
      <c r="D210" s="53"/>
      <c r="E210" s="53"/>
      <c r="J210" s="53"/>
      <c r="K210" s="53"/>
      <c r="M210" s="53"/>
      <c r="N210" s="53"/>
      <c r="P210" s="53"/>
    </row>
    <row r="211" spans="1:16">
      <c r="A211" s="72"/>
      <c r="B211" s="104"/>
      <c r="C211" s="53"/>
      <c r="D211" s="53"/>
      <c r="E211" s="53"/>
      <c r="J211" s="53"/>
      <c r="K211" s="53"/>
      <c r="M211" s="53"/>
      <c r="N211" s="53"/>
      <c r="P211" s="53"/>
    </row>
    <row r="212" spans="1:16">
      <c r="A212" s="72"/>
      <c r="B212" s="104"/>
      <c r="C212" s="53"/>
      <c r="D212" s="53"/>
      <c r="E212" s="53"/>
      <c r="J212" s="53"/>
      <c r="K212" s="53"/>
      <c r="M212" s="53"/>
      <c r="N212" s="53"/>
      <c r="P212" s="53"/>
    </row>
    <row r="213" spans="1:16">
      <c r="A213" s="72"/>
      <c r="B213" s="104"/>
      <c r="C213" s="53"/>
      <c r="D213" s="53"/>
      <c r="E213" s="53"/>
      <c r="J213" s="53"/>
      <c r="K213" s="53"/>
      <c r="M213" s="53"/>
      <c r="N213" s="53"/>
      <c r="P213" s="53"/>
    </row>
    <row r="214" spans="1:16">
      <c r="A214" s="72"/>
      <c r="B214" s="104"/>
      <c r="C214" s="53"/>
      <c r="D214" s="53"/>
      <c r="E214" s="53"/>
      <c r="J214" s="53"/>
      <c r="K214" s="53"/>
      <c r="M214" s="53"/>
      <c r="N214" s="53"/>
      <c r="P214" s="53"/>
    </row>
    <row r="215" spans="1:16">
      <c r="B215" s="104"/>
      <c r="C215" s="53"/>
      <c r="D215" s="53"/>
      <c r="E215" s="53"/>
      <c r="J215" s="53"/>
      <c r="K215" s="53"/>
      <c r="M215" s="53"/>
      <c r="N215" s="53"/>
      <c r="P215" s="53"/>
    </row>
    <row r="216" spans="1:16">
      <c r="A216" s="72"/>
      <c r="B216" s="104"/>
      <c r="D216" s="53"/>
      <c r="E216" s="53"/>
      <c r="J216" s="53"/>
      <c r="K216" s="53"/>
      <c r="M216" s="53"/>
      <c r="N216" s="53"/>
      <c r="P216" s="53"/>
    </row>
    <row r="217" spans="1:16">
      <c r="A217" s="72"/>
      <c r="B217" s="104"/>
      <c r="E217" s="53"/>
      <c r="J217" s="53"/>
      <c r="K217" s="53"/>
      <c r="M217" s="53"/>
      <c r="N217" s="53"/>
      <c r="P217" s="53"/>
    </row>
    <row r="218" spans="1:16">
      <c r="A218" s="72"/>
      <c r="B218" s="104"/>
      <c r="E218" s="53"/>
      <c r="J218" s="53"/>
      <c r="K218" s="53"/>
      <c r="M218" s="53"/>
      <c r="N218" s="53"/>
      <c r="P218" s="53"/>
    </row>
    <row r="219" spans="1:16">
      <c r="B219" s="104"/>
      <c r="E219" s="53"/>
      <c r="J219" s="53"/>
      <c r="K219" s="53"/>
      <c r="M219" s="53"/>
      <c r="N219" s="53"/>
      <c r="P219" s="53"/>
    </row>
    <row r="220" spans="1:16">
      <c r="E220" s="53"/>
      <c r="J220" s="53"/>
      <c r="K220" s="53"/>
      <c r="M220" s="53"/>
      <c r="N220" s="53"/>
      <c r="P220" s="53"/>
    </row>
    <row r="221" spans="1:16">
      <c r="E221" s="53"/>
      <c r="J221" s="53"/>
      <c r="K221" s="53"/>
      <c r="M221" s="53"/>
      <c r="N221" s="53"/>
      <c r="P221" s="53"/>
    </row>
    <row r="222" spans="1:16">
      <c r="E222" s="53"/>
      <c r="J222" s="53"/>
      <c r="K222" s="53"/>
      <c r="M222" s="53"/>
      <c r="N222" s="53"/>
      <c r="P222" s="53"/>
    </row>
    <row r="223" spans="1:16">
      <c r="E223" s="53"/>
      <c r="J223" s="53"/>
      <c r="K223" s="53"/>
      <c r="M223" s="53"/>
      <c r="N223" s="53"/>
      <c r="P223" s="53"/>
    </row>
    <row r="224" spans="1:16">
      <c r="A224" s="60"/>
      <c r="E224" s="53"/>
      <c r="J224" s="53"/>
      <c r="K224" s="53"/>
      <c r="M224" s="53"/>
      <c r="N224" s="53"/>
      <c r="P224" s="53"/>
    </row>
    <row r="225" spans="1:17">
      <c r="E225" s="53"/>
      <c r="J225" s="53"/>
      <c r="K225" s="53"/>
      <c r="M225" s="53"/>
      <c r="N225" s="53"/>
      <c r="P225" s="53"/>
    </row>
    <row r="226" spans="1:17">
      <c r="E226" s="53"/>
      <c r="J226" s="53"/>
      <c r="K226" s="53"/>
      <c r="M226" s="53"/>
      <c r="N226" s="53"/>
      <c r="P226" s="53"/>
    </row>
    <row r="227" spans="1:17">
      <c r="A227" s="60"/>
      <c r="E227" s="53"/>
      <c r="J227" s="53"/>
      <c r="K227" s="53"/>
      <c r="M227" s="53"/>
      <c r="N227" s="53"/>
      <c r="P227" s="53"/>
    </row>
    <row r="228" spans="1:17">
      <c r="E228" s="53"/>
      <c r="J228" s="53"/>
      <c r="K228" s="53"/>
      <c r="M228" s="53"/>
      <c r="N228" s="53"/>
      <c r="P228" s="53"/>
    </row>
    <row r="229" spans="1:17">
      <c r="E229" s="53"/>
      <c r="J229" s="53"/>
      <c r="K229" s="53"/>
      <c r="M229" s="53"/>
      <c r="N229" s="53"/>
      <c r="P229" s="53"/>
    </row>
    <row r="230" spans="1:17">
      <c r="E230" s="53"/>
      <c r="J230" s="53"/>
      <c r="K230" s="53"/>
      <c r="M230" s="53"/>
      <c r="N230" s="53"/>
      <c r="P230" s="53"/>
    </row>
    <row r="231" spans="1:17">
      <c r="E231" s="53"/>
      <c r="J231" s="53"/>
      <c r="K231" s="53"/>
      <c r="M231" s="53"/>
      <c r="N231" s="53"/>
      <c r="P231" s="53"/>
    </row>
    <row r="232" spans="1:17">
      <c r="E232" s="53"/>
      <c r="J232" s="53"/>
      <c r="K232" s="53"/>
      <c r="M232" s="53"/>
      <c r="N232" s="53"/>
      <c r="P232" s="53"/>
    </row>
    <row r="233" spans="1:17">
      <c r="E233" s="53"/>
      <c r="J233" s="53"/>
      <c r="K233" s="53"/>
      <c r="M233" s="53"/>
      <c r="N233" s="53"/>
      <c r="P233" s="53"/>
    </row>
    <row r="234" spans="1:17">
      <c r="A234" s="191"/>
      <c r="B234" s="191"/>
      <c r="C234" s="191" t="s">
        <v>186</v>
      </c>
      <c r="D234" s="191">
        <f>SUM(D4:D233)</f>
        <v>53076.340000000018</v>
      </c>
      <c r="E234" s="192">
        <f>SUM(E5:E233)</f>
        <v>29387.39000000001</v>
      </c>
      <c r="F234" s="192">
        <f>SUM(D234-E234)+A4</f>
        <v>23688.950000000008</v>
      </c>
      <c r="G234" s="191"/>
      <c r="H234" s="191"/>
      <c r="I234" s="191"/>
      <c r="J234" s="192"/>
      <c r="K234" s="192"/>
      <c r="L234" s="192"/>
      <c r="M234" s="192"/>
      <c r="N234" s="192"/>
      <c r="O234" s="192"/>
      <c r="P234" s="192"/>
      <c r="Q234" s="191"/>
    </row>
    <row r="235" spans="1:17">
      <c r="J235" s="53"/>
      <c r="K235" s="53"/>
      <c r="M235" s="53"/>
      <c r="N235" s="53"/>
      <c r="P235" s="53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X625"/>
  <sheetViews>
    <sheetView workbookViewId="0">
      <pane ySplit="3" topLeftCell="A134" activePane="bottomLeft" state="frozen"/>
      <selection pane="bottomLeft" activeCell="S146" sqref="S146"/>
    </sheetView>
  </sheetViews>
  <sheetFormatPr defaultRowHeight="15"/>
  <cols>
    <col min="1" max="1" width="8.140625" style="48" customWidth="1"/>
    <col min="2" max="2" width="7.85546875" style="48" customWidth="1"/>
    <col min="3" max="3" width="8.5703125" style="48" customWidth="1"/>
    <col min="4" max="4" width="7.5703125" style="48" customWidth="1"/>
    <col min="5" max="5" width="8.28515625" style="48" customWidth="1"/>
    <col min="6" max="6" width="9.140625" style="48"/>
    <col min="7" max="7" width="8.85546875" style="53" customWidth="1"/>
    <col min="8" max="8" width="7.7109375" style="53" customWidth="1"/>
    <col min="9" max="9" width="9.140625" style="48" customWidth="1"/>
    <col min="10" max="10" width="6.5703125" style="53" customWidth="1"/>
    <col min="11" max="11" width="9.140625" style="53"/>
    <col min="12" max="12" width="10.42578125" style="48" customWidth="1"/>
    <col min="13" max="13" width="8.5703125" style="130" customWidth="1"/>
    <col min="14" max="14" width="7.140625" style="130" customWidth="1"/>
    <col min="15" max="15" width="9.140625" style="48"/>
    <col min="16" max="16" width="12.140625" style="48" customWidth="1"/>
    <col min="17" max="17" width="6.42578125" style="48" customWidth="1"/>
    <col min="18" max="18" width="13.42578125" style="48" customWidth="1"/>
    <col min="19" max="16384" width="9.140625" style="48"/>
  </cols>
  <sheetData>
    <row r="1" spans="1:20">
      <c r="I1" s="48" t="s">
        <v>152</v>
      </c>
      <c r="P1" s="48">
        <f>SUM(P3:P249)</f>
        <v>99.999999999999943</v>
      </c>
      <c r="R1" s="53">
        <f>SUM(R3:R249)</f>
        <v>99.999999999999659</v>
      </c>
    </row>
    <row r="2" spans="1:20">
      <c r="A2" s="48" t="s">
        <v>44</v>
      </c>
      <c r="B2" s="48" t="s">
        <v>135</v>
      </c>
      <c r="C2" s="48" t="s">
        <v>51</v>
      </c>
      <c r="D2" s="48" t="s">
        <v>108</v>
      </c>
      <c r="E2" s="48" t="s">
        <v>151</v>
      </c>
      <c r="F2" s="48" t="s">
        <v>96</v>
      </c>
      <c r="G2" s="53" t="s">
        <v>131</v>
      </c>
      <c r="H2" s="53" t="s">
        <v>107</v>
      </c>
      <c r="I2" s="48" t="s">
        <v>153</v>
      </c>
      <c r="J2" s="53" t="s">
        <v>52</v>
      </c>
      <c r="K2" s="53" t="s">
        <v>49</v>
      </c>
      <c r="L2" s="48" t="s">
        <v>50</v>
      </c>
      <c r="M2" s="130" t="s">
        <v>47</v>
      </c>
      <c r="N2" s="130" t="s">
        <v>143</v>
      </c>
      <c r="O2" s="48" t="s">
        <v>94</v>
      </c>
      <c r="P2" s="48" t="s">
        <v>92</v>
      </c>
      <c r="R2" s="48" t="s">
        <v>93</v>
      </c>
    </row>
    <row r="3" spans="1:20">
      <c r="A3" s="48">
        <v>2021</v>
      </c>
      <c r="F3" s="48" t="s">
        <v>145</v>
      </c>
      <c r="H3" s="53" t="s">
        <v>109</v>
      </c>
      <c r="P3" s="48">
        <v>360.21</v>
      </c>
      <c r="R3" s="48">
        <v>4782.5600000000004</v>
      </c>
      <c r="T3" s="27" t="s">
        <v>112</v>
      </c>
    </row>
    <row r="4" spans="1:20">
      <c r="A4" s="137" t="s">
        <v>251</v>
      </c>
      <c r="B4" s="74" t="s">
        <v>257</v>
      </c>
      <c r="C4" s="74" t="s">
        <v>257</v>
      </c>
      <c r="D4" s="74" t="s">
        <v>257</v>
      </c>
      <c r="E4" s="74" t="s">
        <v>257</v>
      </c>
      <c r="F4" s="74" t="s">
        <v>257</v>
      </c>
      <c r="G4" s="90" t="s">
        <v>257</v>
      </c>
      <c r="H4" s="90" t="s">
        <v>257</v>
      </c>
      <c r="I4" s="74" t="s">
        <v>257</v>
      </c>
      <c r="J4" s="90" t="s">
        <v>257</v>
      </c>
      <c r="K4" s="90" t="s">
        <v>257</v>
      </c>
      <c r="L4" s="90" t="s">
        <v>257</v>
      </c>
      <c r="M4" s="132" t="s">
        <v>257</v>
      </c>
      <c r="N4" s="132" t="s">
        <v>223</v>
      </c>
      <c r="O4" s="74"/>
      <c r="P4" s="106">
        <v>6</v>
      </c>
      <c r="Q4" s="106"/>
      <c r="R4" s="106"/>
    </row>
    <row r="5" spans="1:20">
      <c r="A5" s="74"/>
      <c r="B5" s="74"/>
      <c r="C5" s="74">
        <v>12.53</v>
      </c>
      <c r="D5" s="74"/>
      <c r="E5" s="74"/>
      <c r="F5" s="74"/>
      <c r="G5" s="90"/>
      <c r="H5" s="90">
        <v>10</v>
      </c>
      <c r="I5" s="74"/>
      <c r="J5" s="90"/>
      <c r="K5" s="90"/>
      <c r="L5" s="74"/>
      <c r="M5" s="132"/>
      <c r="N5" s="132"/>
      <c r="O5" s="74">
        <f>SUM(A5:N5)</f>
        <v>22.53</v>
      </c>
      <c r="P5" s="74">
        <v>-22.53</v>
      </c>
      <c r="Q5" s="74"/>
      <c r="R5" s="74"/>
    </row>
    <row r="6" spans="1:20">
      <c r="A6" s="74"/>
      <c r="B6" s="74"/>
      <c r="C6" s="74">
        <v>4.3</v>
      </c>
      <c r="D6" s="74"/>
      <c r="E6" s="74">
        <v>6.88</v>
      </c>
      <c r="F6" s="74"/>
      <c r="G6" s="90"/>
      <c r="H6" s="90"/>
      <c r="I6" s="74">
        <v>2</v>
      </c>
      <c r="J6" s="90">
        <v>1.49</v>
      </c>
      <c r="K6" s="90"/>
      <c r="L6" s="90"/>
      <c r="M6" s="132"/>
      <c r="N6" s="132"/>
      <c r="O6" s="74">
        <f>SUM(B6:N6)</f>
        <v>14.67</v>
      </c>
      <c r="P6" s="74">
        <f>-O6</f>
        <v>-14.67</v>
      </c>
      <c r="Q6" s="74"/>
      <c r="R6" s="74"/>
    </row>
    <row r="7" spans="1:20">
      <c r="A7" s="74"/>
      <c r="B7" s="74"/>
      <c r="C7" s="74"/>
      <c r="D7" s="74"/>
      <c r="E7" s="74"/>
      <c r="F7" s="74"/>
      <c r="G7" s="90"/>
      <c r="H7" s="90"/>
      <c r="I7" s="74">
        <v>5.39</v>
      </c>
      <c r="J7" s="90"/>
      <c r="K7" s="90"/>
      <c r="L7" s="74"/>
      <c r="M7" s="132"/>
      <c r="N7" s="132"/>
      <c r="O7" s="74">
        <f>SUM(A7:N7)</f>
        <v>5.39</v>
      </c>
      <c r="P7" s="74"/>
      <c r="Q7" s="74"/>
      <c r="R7" s="74">
        <v>-5.39</v>
      </c>
    </row>
    <row r="8" spans="1:20">
      <c r="A8" s="74"/>
      <c r="B8" s="74"/>
      <c r="C8" s="74"/>
      <c r="D8" s="74"/>
      <c r="E8" s="74"/>
      <c r="F8" s="74"/>
      <c r="G8" s="90">
        <v>135.05000000000001</v>
      </c>
      <c r="H8" s="90"/>
      <c r="I8" s="74">
        <v>18.3</v>
      </c>
      <c r="J8" s="90"/>
      <c r="K8" s="90"/>
      <c r="L8" s="74"/>
      <c r="M8" s="132"/>
      <c r="N8" s="132"/>
      <c r="O8" s="74">
        <f t="shared" ref="O8:O12" si="0">SUM(A8:N8)</f>
        <v>153.35000000000002</v>
      </c>
      <c r="P8" s="74"/>
      <c r="Q8" s="74"/>
      <c r="R8" s="74">
        <v>-153.35</v>
      </c>
    </row>
    <row r="9" spans="1:20">
      <c r="A9" s="74"/>
      <c r="B9" s="74"/>
      <c r="C9" s="74"/>
      <c r="D9" s="74"/>
      <c r="E9" s="74"/>
      <c r="F9" s="74"/>
      <c r="G9" s="90"/>
      <c r="H9" s="90"/>
      <c r="I9" s="74"/>
      <c r="J9" s="90">
        <v>4.95</v>
      </c>
      <c r="K9" s="90"/>
      <c r="L9" s="74"/>
      <c r="M9" s="132"/>
      <c r="N9" s="132"/>
      <c r="O9" s="74">
        <f t="shared" si="0"/>
        <v>4.95</v>
      </c>
      <c r="P9" s="74">
        <f t="shared" ref="P9:P13" si="1">-O9</f>
        <v>-4.95</v>
      </c>
      <c r="Q9" s="74"/>
      <c r="R9" s="74"/>
      <c r="S9" s="74"/>
    </row>
    <row r="10" spans="1:20">
      <c r="A10" s="74"/>
      <c r="B10" s="74"/>
      <c r="C10" s="74"/>
      <c r="D10" s="74"/>
      <c r="E10" s="74"/>
      <c r="F10" s="74"/>
      <c r="G10" s="90"/>
      <c r="H10" s="90"/>
      <c r="I10" s="74"/>
      <c r="J10" s="90"/>
      <c r="K10" s="90"/>
      <c r="L10" s="74"/>
      <c r="M10" s="132"/>
      <c r="N10" s="132"/>
      <c r="O10" s="74">
        <f t="shared" si="0"/>
        <v>0</v>
      </c>
      <c r="P10" s="74">
        <f t="shared" si="1"/>
        <v>0</v>
      </c>
      <c r="Q10" s="74"/>
      <c r="R10" s="74"/>
    </row>
    <row r="11" spans="1:20">
      <c r="A11" s="136"/>
      <c r="B11" s="74"/>
      <c r="C11" s="74"/>
      <c r="D11" s="74"/>
      <c r="E11" s="74"/>
      <c r="F11" s="74"/>
      <c r="G11" s="90"/>
      <c r="H11" s="90"/>
      <c r="I11" s="74"/>
      <c r="J11" s="90"/>
      <c r="K11" s="90"/>
      <c r="L11" s="74"/>
      <c r="M11" s="132"/>
      <c r="N11" s="132"/>
      <c r="O11" s="74">
        <f t="shared" si="0"/>
        <v>0</v>
      </c>
      <c r="P11" s="74">
        <f t="shared" si="1"/>
        <v>0</v>
      </c>
      <c r="Q11" s="74"/>
      <c r="R11" s="74"/>
    </row>
    <row r="12" spans="1:20">
      <c r="A12" s="136"/>
      <c r="B12" s="74"/>
      <c r="C12" s="74"/>
      <c r="D12" s="74"/>
      <c r="E12" s="74"/>
      <c r="F12" s="74"/>
      <c r="G12" s="90"/>
      <c r="H12" s="90"/>
      <c r="I12" s="74"/>
      <c r="J12" s="90"/>
      <c r="K12" s="90"/>
      <c r="L12" s="74"/>
      <c r="M12" s="132"/>
      <c r="N12" s="132"/>
      <c r="O12" s="74">
        <f t="shared" si="0"/>
        <v>0</v>
      </c>
      <c r="P12" s="74">
        <f t="shared" si="1"/>
        <v>0</v>
      </c>
      <c r="Q12" s="74"/>
      <c r="R12" s="74"/>
    </row>
    <row r="13" spans="1:20">
      <c r="A13" s="74"/>
      <c r="B13" s="74"/>
      <c r="C13" s="74"/>
      <c r="D13" s="74"/>
      <c r="E13" s="74"/>
      <c r="F13" s="74"/>
      <c r="G13" s="90"/>
      <c r="H13" s="90"/>
      <c r="I13" s="74"/>
      <c r="J13" s="90"/>
      <c r="K13" s="90"/>
      <c r="L13" s="90"/>
      <c r="M13" s="132"/>
      <c r="N13" s="132"/>
      <c r="O13" s="74"/>
      <c r="P13" s="74">
        <f t="shared" si="1"/>
        <v>0</v>
      </c>
      <c r="Q13" s="74"/>
      <c r="R13" s="74"/>
    </row>
    <row r="14" spans="1:20">
      <c r="A14" s="156"/>
      <c r="B14" s="156"/>
      <c r="C14" s="156">
        <f>SUM(C5:C13)</f>
        <v>16.829999999999998</v>
      </c>
      <c r="D14" s="156"/>
      <c r="E14" s="156">
        <f>SUM(E5:E13)</f>
        <v>6.88</v>
      </c>
      <c r="F14" s="156"/>
      <c r="G14" s="157">
        <f>SUM(G5:G13)</f>
        <v>135.05000000000001</v>
      </c>
      <c r="H14" s="157">
        <f>SUM(H5:H13)</f>
        <v>10</v>
      </c>
      <c r="I14" s="156">
        <f>SUM(I5:I13)</f>
        <v>25.69</v>
      </c>
      <c r="J14" s="157">
        <f>SUM(J5:J13)</f>
        <v>6.44</v>
      </c>
      <c r="K14" s="157"/>
      <c r="L14" s="156"/>
      <c r="M14" s="158"/>
      <c r="N14" s="159"/>
      <c r="O14" s="156">
        <f>SUM(C14:N14)</f>
        <v>200.89000000000001</v>
      </c>
      <c r="P14" s="74"/>
      <c r="Q14" s="156"/>
      <c r="R14" s="156"/>
      <c r="S14" s="147"/>
    </row>
    <row r="15" spans="1:20">
      <c r="A15" s="97" t="s">
        <v>266</v>
      </c>
      <c r="B15" s="97" t="s">
        <v>257</v>
      </c>
      <c r="C15" s="97" t="s">
        <v>257</v>
      </c>
      <c r="D15" s="97" t="s">
        <v>257</v>
      </c>
      <c r="E15" s="97" t="s">
        <v>257</v>
      </c>
      <c r="F15" s="97" t="s">
        <v>257</v>
      </c>
      <c r="G15" s="138" t="s">
        <v>257</v>
      </c>
      <c r="H15" s="138" t="s">
        <v>257</v>
      </c>
      <c r="I15" s="97" t="s">
        <v>257</v>
      </c>
      <c r="J15" s="138" t="s">
        <v>257</v>
      </c>
      <c r="K15" s="138" t="s">
        <v>257</v>
      </c>
      <c r="L15" s="97" t="s">
        <v>257</v>
      </c>
      <c r="M15" s="139" t="s">
        <v>257</v>
      </c>
      <c r="N15" s="139" t="s">
        <v>257</v>
      </c>
      <c r="O15" s="97" t="s">
        <v>223</v>
      </c>
      <c r="P15" s="74">
        <v>100</v>
      </c>
      <c r="Q15" s="74" t="s">
        <v>272</v>
      </c>
      <c r="R15" s="74">
        <v>300</v>
      </c>
      <c r="S15" s="74" t="s">
        <v>272</v>
      </c>
      <c r="T15" s="97"/>
    </row>
    <row r="16" spans="1:20">
      <c r="A16" s="97"/>
      <c r="B16" s="97"/>
      <c r="C16" s="97"/>
      <c r="D16" s="97"/>
      <c r="E16" s="97"/>
      <c r="F16" s="97">
        <v>7.62</v>
      </c>
      <c r="G16" s="138"/>
      <c r="H16" s="138"/>
      <c r="I16" s="97"/>
      <c r="J16" s="138"/>
      <c r="K16" s="138"/>
      <c r="L16" s="97"/>
      <c r="M16" s="139"/>
      <c r="N16" s="139"/>
      <c r="O16" s="97">
        <f t="shared" ref="O16:O27" si="2">SUM(C16:N16)</f>
        <v>7.62</v>
      </c>
      <c r="P16" s="97">
        <f t="shared" ref="P16:P19" si="3">-O16</f>
        <v>-7.62</v>
      </c>
      <c r="Q16" s="97"/>
      <c r="R16" s="97"/>
      <c r="S16" s="97"/>
      <c r="T16" s="97"/>
    </row>
    <row r="17" spans="1:21">
      <c r="A17" s="97"/>
      <c r="B17" s="97"/>
      <c r="C17" s="97"/>
      <c r="D17" s="97"/>
      <c r="E17" s="97"/>
      <c r="F17" s="97"/>
      <c r="G17" s="138"/>
      <c r="H17" s="138"/>
      <c r="I17" s="97"/>
      <c r="J17" s="138"/>
      <c r="K17" s="138"/>
      <c r="L17" s="97"/>
      <c r="M17" s="139"/>
      <c r="N17" s="139"/>
      <c r="O17" s="97">
        <f t="shared" si="2"/>
        <v>0</v>
      </c>
      <c r="P17" s="97">
        <f t="shared" si="3"/>
        <v>0</v>
      </c>
      <c r="Q17" s="97"/>
      <c r="R17" s="97"/>
      <c r="S17" s="97"/>
      <c r="T17" s="97"/>
    </row>
    <row r="18" spans="1:21">
      <c r="A18" s="72"/>
      <c r="B18" s="72"/>
      <c r="C18" s="72"/>
      <c r="D18" s="72"/>
      <c r="E18" s="72"/>
      <c r="F18" s="72"/>
      <c r="G18" s="73"/>
      <c r="H18" s="73">
        <v>15</v>
      </c>
      <c r="I18" s="72"/>
      <c r="J18" s="73"/>
      <c r="K18" s="73"/>
      <c r="L18" s="72"/>
      <c r="M18" s="133"/>
      <c r="N18" s="133"/>
      <c r="O18" s="72"/>
      <c r="P18" s="72">
        <v>-15</v>
      </c>
      <c r="Q18" s="72"/>
      <c r="R18" s="72"/>
      <c r="S18" s="72"/>
      <c r="T18" s="72"/>
    </row>
    <row r="19" spans="1:21">
      <c r="A19" s="97" t="s">
        <v>398</v>
      </c>
      <c r="B19" s="97">
        <v>11.54</v>
      </c>
      <c r="C19" s="97"/>
      <c r="D19" s="97"/>
      <c r="E19" s="97"/>
      <c r="F19" s="97"/>
      <c r="G19" s="138"/>
      <c r="H19" s="138"/>
      <c r="I19" s="97"/>
      <c r="J19" s="138"/>
      <c r="K19" s="138"/>
      <c r="L19" s="97"/>
      <c r="M19" s="139"/>
      <c r="N19" s="139"/>
      <c r="O19" s="97">
        <f>SUM(B19:N19)</f>
        <v>11.54</v>
      </c>
      <c r="P19" s="97">
        <f t="shared" si="3"/>
        <v>-11.54</v>
      </c>
      <c r="Q19" s="97"/>
      <c r="R19" s="97"/>
      <c r="S19" s="97"/>
      <c r="T19" s="97"/>
    </row>
    <row r="20" spans="1:21">
      <c r="A20" s="74"/>
      <c r="B20" s="74"/>
      <c r="C20" s="97"/>
      <c r="D20" s="97"/>
      <c r="E20" s="97"/>
      <c r="F20" s="97"/>
      <c r="G20" s="138">
        <v>125</v>
      </c>
      <c r="H20" s="138"/>
      <c r="I20" s="97"/>
      <c r="J20" s="138"/>
      <c r="K20" s="138"/>
      <c r="L20" s="97"/>
      <c r="M20" s="139"/>
      <c r="N20" s="139"/>
      <c r="O20" s="97">
        <f>SUM(B20:N20)</f>
        <v>125</v>
      </c>
      <c r="P20" s="74"/>
      <c r="Q20" s="97"/>
      <c r="R20" s="97">
        <v>-125</v>
      </c>
      <c r="S20" s="97"/>
      <c r="T20" s="97"/>
    </row>
    <row r="21" spans="1:21">
      <c r="A21" s="97"/>
      <c r="B21" s="97"/>
      <c r="C21" s="97"/>
      <c r="D21" s="97"/>
      <c r="E21" s="97"/>
      <c r="F21" s="97"/>
      <c r="G21" s="138">
        <v>700</v>
      </c>
      <c r="H21" s="138"/>
      <c r="I21" s="97"/>
      <c r="J21" s="138"/>
      <c r="K21" s="138"/>
      <c r="L21" s="97"/>
      <c r="M21" s="139"/>
      <c r="N21" s="139"/>
      <c r="O21" s="97">
        <f>SUM(B21:N21)</f>
        <v>700</v>
      </c>
      <c r="P21" s="97"/>
      <c r="Q21" s="97"/>
      <c r="R21" s="97">
        <v>-700</v>
      </c>
      <c r="S21" s="97"/>
      <c r="T21" s="97"/>
    </row>
    <row r="22" spans="1:21">
      <c r="A22" s="97"/>
      <c r="B22" s="97"/>
      <c r="C22" s="97"/>
      <c r="D22" s="97"/>
      <c r="E22" s="97"/>
      <c r="F22" s="97"/>
      <c r="G22" s="138"/>
      <c r="H22" s="138"/>
      <c r="I22" s="97"/>
      <c r="J22" s="138"/>
      <c r="K22" s="138"/>
      <c r="L22" s="97"/>
      <c r="M22" s="139"/>
      <c r="N22" s="139"/>
      <c r="O22" s="97">
        <f>SUM(B22:N22)</f>
        <v>0</v>
      </c>
      <c r="P22" s="97">
        <f t="shared" ref="P22:P28" si="4">-O22</f>
        <v>0</v>
      </c>
      <c r="Q22" s="97"/>
      <c r="R22" s="97"/>
      <c r="S22" s="97"/>
      <c r="T22" s="97"/>
    </row>
    <row r="23" spans="1:21">
      <c r="A23" s="97"/>
      <c r="B23" s="97"/>
      <c r="C23" s="97"/>
      <c r="D23" s="97"/>
      <c r="E23" s="97"/>
      <c r="F23" s="97"/>
      <c r="G23" s="138"/>
      <c r="H23" s="138"/>
      <c r="I23" s="97"/>
      <c r="J23" s="138"/>
      <c r="K23" s="138"/>
      <c r="L23" s="97"/>
      <c r="M23" s="139"/>
      <c r="N23" s="139"/>
      <c r="O23" s="97">
        <f t="shared" si="2"/>
        <v>0</v>
      </c>
      <c r="P23" s="97"/>
      <c r="Q23" s="97"/>
      <c r="R23" s="97"/>
      <c r="S23" s="97"/>
      <c r="T23" s="97"/>
    </row>
    <row r="24" spans="1:21">
      <c r="A24" s="97"/>
      <c r="B24" s="97"/>
      <c r="C24" s="97"/>
      <c r="D24" s="97"/>
      <c r="E24" s="97"/>
      <c r="F24" s="97"/>
      <c r="G24" s="138"/>
      <c r="H24" s="138"/>
      <c r="I24" s="97"/>
      <c r="J24" s="138"/>
      <c r="K24" s="138"/>
      <c r="L24" s="97"/>
      <c r="M24" s="139"/>
      <c r="N24" s="139"/>
      <c r="O24" s="97">
        <f t="shared" si="2"/>
        <v>0</v>
      </c>
      <c r="P24" s="97">
        <f t="shared" si="4"/>
        <v>0</v>
      </c>
      <c r="Q24" s="97"/>
      <c r="R24" s="97"/>
      <c r="S24" s="97"/>
      <c r="T24" s="97"/>
    </row>
    <row r="25" spans="1:21">
      <c r="A25" s="96"/>
      <c r="B25" s="97"/>
      <c r="C25" s="97"/>
      <c r="D25" s="97"/>
      <c r="E25" s="97"/>
      <c r="F25" s="97"/>
      <c r="G25" s="138"/>
      <c r="H25" s="138"/>
      <c r="I25" s="97"/>
      <c r="J25" s="138"/>
      <c r="K25" s="138"/>
      <c r="L25" s="97"/>
      <c r="M25" s="139"/>
      <c r="N25" s="139"/>
      <c r="O25" s="97">
        <f t="shared" si="2"/>
        <v>0</v>
      </c>
      <c r="P25" s="97">
        <f t="shared" si="4"/>
        <v>0</v>
      </c>
      <c r="Q25" s="97"/>
      <c r="R25" s="97"/>
      <c r="S25" s="97"/>
      <c r="T25" s="97"/>
    </row>
    <row r="26" spans="1:21">
      <c r="A26" s="97"/>
      <c r="B26" s="97"/>
      <c r="C26" s="97"/>
      <c r="D26" s="97"/>
      <c r="E26" s="97"/>
      <c r="F26" s="97"/>
      <c r="G26" s="138"/>
      <c r="H26" s="138"/>
      <c r="I26" s="97"/>
      <c r="J26" s="138"/>
      <c r="K26" s="138"/>
      <c r="L26" s="97"/>
      <c r="M26" s="139"/>
      <c r="N26" s="139"/>
      <c r="O26" s="97">
        <f t="shared" si="2"/>
        <v>0</v>
      </c>
      <c r="P26" s="97">
        <f t="shared" si="4"/>
        <v>0</v>
      </c>
      <c r="Q26" s="97"/>
      <c r="R26" s="97"/>
      <c r="S26" s="97"/>
      <c r="T26" s="97"/>
    </row>
    <row r="27" spans="1:21">
      <c r="A27" s="97"/>
      <c r="B27" s="97"/>
      <c r="C27" s="97"/>
      <c r="D27" s="97"/>
      <c r="E27" s="97"/>
      <c r="F27" s="97"/>
      <c r="G27" s="138"/>
      <c r="H27" s="138"/>
      <c r="I27" s="97"/>
      <c r="J27" s="138"/>
      <c r="K27" s="138"/>
      <c r="L27" s="97"/>
      <c r="M27" s="139"/>
      <c r="N27" s="139"/>
      <c r="O27" s="97">
        <f t="shared" si="2"/>
        <v>0</v>
      </c>
      <c r="P27" s="97">
        <f t="shared" si="4"/>
        <v>0</v>
      </c>
      <c r="Q27" s="97"/>
      <c r="R27" s="97"/>
      <c r="S27" s="97"/>
      <c r="T27" s="97"/>
    </row>
    <row r="28" spans="1:21">
      <c r="A28" s="97"/>
      <c r="B28" s="97"/>
      <c r="C28" s="97"/>
      <c r="D28" s="97"/>
      <c r="E28" s="97"/>
      <c r="F28" s="97"/>
      <c r="G28" s="138"/>
      <c r="H28" s="138"/>
      <c r="I28" s="97"/>
      <c r="J28" s="138"/>
      <c r="K28" s="138"/>
      <c r="L28" s="97"/>
      <c r="M28" s="139"/>
      <c r="N28" s="139"/>
      <c r="O28" s="97"/>
      <c r="P28" s="97">
        <f t="shared" si="4"/>
        <v>0</v>
      </c>
      <c r="Q28" s="97"/>
      <c r="R28" s="97"/>
      <c r="S28" s="138"/>
      <c r="T28" s="97"/>
    </row>
    <row r="29" spans="1:21">
      <c r="A29" s="153" t="s">
        <v>266</v>
      </c>
      <c r="B29" s="153">
        <f>SUM(B19:B28)</f>
        <v>11.54</v>
      </c>
      <c r="C29" s="153">
        <f>SUM(C16:C28)</f>
        <v>0</v>
      </c>
      <c r="D29" s="153">
        <f>SUM(D16:D28)</f>
        <v>0</v>
      </c>
      <c r="E29" s="153"/>
      <c r="F29" s="153">
        <f>SUM(F16:F28)</f>
        <v>7.62</v>
      </c>
      <c r="G29" s="154">
        <f>SUM(G16:G28)</f>
        <v>825</v>
      </c>
      <c r="H29" s="154">
        <f>SUM(H16:H28)</f>
        <v>15</v>
      </c>
      <c r="I29" s="153"/>
      <c r="J29" s="154">
        <f>SUM(J16:J28)</f>
        <v>0</v>
      </c>
      <c r="K29" s="154"/>
      <c r="L29" s="153"/>
      <c r="M29" s="155"/>
      <c r="N29" s="155"/>
      <c r="O29" s="153">
        <f>SUM(B29:N29)</f>
        <v>859.16</v>
      </c>
      <c r="P29" s="97"/>
      <c r="Q29" s="153"/>
      <c r="R29" s="153"/>
      <c r="S29" s="153"/>
      <c r="T29" s="153"/>
    </row>
    <row r="30" spans="1:21">
      <c r="A30" s="109" t="s">
        <v>274</v>
      </c>
      <c r="B30" s="109" t="s">
        <v>223</v>
      </c>
      <c r="C30" s="109" t="s">
        <v>223</v>
      </c>
      <c r="D30" s="109" t="s">
        <v>223</v>
      </c>
      <c r="E30" s="109" t="s">
        <v>223</v>
      </c>
      <c r="F30" s="109" t="s">
        <v>223</v>
      </c>
      <c r="G30" s="92" t="s">
        <v>223</v>
      </c>
      <c r="H30" s="92" t="s">
        <v>223</v>
      </c>
      <c r="I30" s="109" t="s">
        <v>275</v>
      </c>
      <c r="J30" s="92" t="s">
        <v>223</v>
      </c>
      <c r="K30" s="92" t="s">
        <v>223</v>
      </c>
      <c r="L30" s="109" t="s">
        <v>223</v>
      </c>
      <c r="M30" s="140" t="s">
        <v>223</v>
      </c>
      <c r="N30" s="140" t="s">
        <v>223</v>
      </c>
      <c r="O30" s="109">
        <f t="shared" ref="O30:O60" si="5">SUM(B30:N30)</f>
        <v>0</v>
      </c>
      <c r="P30" s="109">
        <v>160</v>
      </c>
      <c r="Q30" s="109"/>
      <c r="R30" s="109">
        <v>-160</v>
      </c>
      <c r="S30" s="92"/>
      <c r="T30" s="109">
        <f t="shared" ref="T30:T57" si="6">SUM(O30:S30)</f>
        <v>0</v>
      </c>
      <c r="U30" s="109"/>
    </row>
    <row r="31" spans="1:21">
      <c r="A31" s="109" t="s">
        <v>319</v>
      </c>
      <c r="B31" s="109"/>
      <c r="C31" s="109"/>
      <c r="D31" s="109"/>
      <c r="E31" s="109"/>
      <c r="F31" s="109"/>
      <c r="G31" s="92">
        <v>223.88</v>
      </c>
      <c r="H31" s="92"/>
      <c r="I31" s="109"/>
      <c r="J31" s="92"/>
      <c r="K31" s="92"/>
      <c r="L31" s="92"/>
      <c r="M31" s="140"/>
      <c r="N31" s="140"/>
      <c r="O31" s="109">
        <f t="shared" si="5"/>
        <v>223.88</v>
      </c>
      <c r="P31" s="97"/>
      <c r="Q31" s="109"/>
      <c r="R31" s="109">
        <f>-O31</f>
        <v>-223.88</v>
      </c>
      <c r="S31" s="92"/>
      <c r="T31" s="109">
        <f t="shared" si="6"/>
        <v>0</v>
      </c>
      <c r="U31" s="109"/>
    </row>
    <row r="32" spans="1:21">
      <c r="A32" s="109"/>
      <c r="B32" s="109"/>
      <c r="C32" s="109"/>
      <c r="D32" s="109"/>
      <c r="E32" s="109"/>
      <c r="F32" s="109"/>
      <c r="G32" s="92"/>
      <c r="H32" s="92"/>
      <c r="I32" s="109"/>
      <c r="J32" s="92"/>
      <c r="K32" s="92">
        <v>266</v>
      </c>
      <c r="L32" s="109" t="s">
        <v>141</v>
      </c>
      <c r="M32" s="140"/>
      <c r="N32" s="140"/>
      <c r="O32" s="109">
        <f>SUM(C32:N32)</f>
        <v>266</v>
      </c>
      <c r="P32" s="109">
        <v>-266</v>
      </c>
      <c r="Q32" s="109"/>
      <c r="R32" s="109"/>
      <c r="S32" s="92"/>
      <c r="T32" s="109">
        <f t="shared" si="6"/>
        <v>0</v>
      </c>
      <c r="U32" s="109"/>
    </row>
    <row r="33" spans="1:21">
      <c r="A33" s="109"/>
      <c r="B33" s="109"/>
      <c r="C33" s="109">
        <v>11.57</v>
      </c>
      <c r="D33" s="109">
        <v>4.5999999999999996</v>
      </c>
      <c r="E33" s="109"/>
      <c r="F33" s="109"/>
      <c r="G33" s="92"/>
      <c r="H33" s="92"/>
      <c r="I33" s="109">
        <v>14.8</v>
      </c>
      <c r="J33" s="92"/>
      <c r="K33" s="92"/>
      <c r="L33" s="109"/>
      <c r="M33" s="140"/>
      <c r="N33" s="140"/>
      <c r="O33" s="109">
        <f t="shared" si="5"/>
        <v>30.970000000000002</v>
      </c>
      <c r="P33" s="109">
        <f>-O33</f>
        <v>-30.970000000000002</v>
      </c>
      <c r="Q33" s="109"/>
      <c r="R33" s="109"/>
      <c r="S33" s="92"/>
      <c r="T33" s="109">
        <f t="shared" si="6"/>
        <v>0</v>
      </c>
      <c r="U33" s="109"/>
    </row>
    <row r="34" spans="1:21">
      <c r="A34" s="109"/>
      <c r="B34" s="109"/>
      <c r="C34" s="109"/>
      <c r="D34" s="109"/>
      <c r="E34" s="109"/>
      <c r="F34" s="109"/>
      <c r="G34" s="92"/>
      <c r="H34" s="92"/>
      <c r="I34" s="109"/>
      <c r="J34" s="92"/>
      <c r="K34" s="92"/>
      <c r="L34" s="92"/>
      <c r="M34" s="140"/>
      <c r="N34" s="140"/>
      <c r="O34" s="109">
        <f t="shared" si="5"/>
        <v>0</v>
      </c>
      <c r="P34" s="109"/>
      <c r="Q34" s="109"/>
      <c r="R34" s="109"/>
      <c r="S34" s="109"/>
      <c r="T34" s="109">
        <f t="shared" si="6"/>
        <v>0</v>
      </c>
      <c r="U34" s="109"/>
    </row>
    <row r="35" spans="1:21">
      <c r="A35" s="141"/>
      <c r="B35" s="109"/>
      <c r="C35" s="109"/>
      <c r="D35" s="109"/>
      <c r="E35" s="109"/>
      <c r="F35" s="109"/>
      <c r="G35" s="92"/>
      <c r="H35" s="92"/>
      <c r="I35" s="109"/>
      <c r="J35" s="92"/>
      <c r="K35" s="92"/>
      <c r="L35" s="109"/>
      <c r="M35" s="140"/>
      <c r="N35" s="140"/>
      <c r="O35" s="109">
        <f t="shared" si="5"/>
        <v>0</v>
      </c>
      <c r="P35" s="109"/>
      <c r="Q35" s="109"/>
      <c r="R35" s="109"/>
      <c r="S35" s="109"/>
      <c r="T35" s="109">
        <f t="shared" si="6"/>
        <v>0</v>
      </c>
      <c r="U35" s="109"/>
    </row>
    <row r="36" spans="1:21">
      <c r="A36" s="109"/>
      <c r="B36" s="109"/>
      <c r="C36" s="109">
        <v>3.69</v>
      </c>
      <c r="D36" s="109">
        <v>5.98</v>
      </c>
      <c r="E36" s="141"/>
      <c r="F36" s="109">
        <v>3.69</v>
      </c>
      <c r="G36" s="92"/>
      <c r="H36" s="92"/>
      <c r="I36" s="109">
        <v>9.27</v>
      </c>
      <c r="J36" s="92">
        <v>3.6</v>
      </c>
      <c r="K36" s="92"/>
      <c r="L36" s="109"/>
      <c r="M36" s="140"/>
      <c r="N36" s="140"/>
      <c r="O36" s="109">
        <f>SUM(A36:N36)</f>
        <v>26.23</v>
      </c>
      <c r="P36" s="109">
        <f t="shared" ref="P36" si="7">-O36</f>
        <v>-26.23</v>
      </c>
      <c r="Q36" s="109"/>
      <c r="R36" s="109"/>
      <c r="S36" s="109"/>
      <c r="T36" s="109">
        <f t="shared" si="6"/>
        <v>0</v>
      </c>
      <c r="U36" s="109"/>
    </row>
    <row r="37" spans="1:21">
      <c r="A37" s="109"/>
      <c r="B37" s="109"/>
      <c r="C37" s="109"/>
      <c r="D37" s="109"/>
      <c r="E37" s="109"/>
      <c r="F37" s="109">
        <v>1.23</v>
      </c>
      <c r="G37" s="92"/>
      <c r="H37" s="92"/>
      <c r="I37" s="109"/>
      <c r="J37" s="92">
        <v>4.3</v>
      </c>
      <c r="K37" s="92">
        <v>92</v>
      </c>
      <c r="L37" s="92" t="s">
        <v>462</v>
      </c>
      <c r="M37" s="140"/>
      <c r="N37" s="140"/>
      <c r="O37" s="109">
        <f t="shared" si="5"/>
        <v>97.53</v>
      </c>
      <c r="P37" s="109">
        <f t="shared" ref="P37:P92" si="8">-O37</f>
        <v>-97.53</v>
      </c>
      <c r="Q37" s="109"/>
      <c r="R37" s="109"/>
      <c r="S37" s="109"/>
      <c r="T37" s="109">
        <f t="shared" si="6"/>
        <v>0</v>
      </c>
      <c r="U37" s="109"/>
    </row>
    <row r="38" spans="1:21">
      <c r="A38" s="109"/>
      <c r="B38" s="109"/>
      <c r="C38" s="109"/>
      <c r="D38" s="109"/>
      <c r="E38" s="109"/>
      <c r="F38" s="109"/>
      <c r="G38" s="92"/>
      <c r="H38" s="92"/>
      <c r="I38" s="109"/>
      <c r="J38" s="92"/>
      <c r="K38" s="92"/>
      <c r="L38" s="92" t="s">
        <v>469</v>
      </c>
      <c r="M38" s="140"/>
      <c r="N38" s="140"/>
      <c r="O38" s="109">
        <f t="shared" si="5"/>
        <v>0</v>
      </c>
      <c r="P38" s="109">
        <v>0.11</v>
      </c>
      <c r="Q38" s="109"/>
      <c r="R38" s="109"/>
      <c r="S38" s="109"/>
      <c r="T38" s="109">
        <f t="shared" si="6"/>
        <v>0.11</v>
      </c>
      <c r="U38" s="109"/>
    </row>
    <row r="39" spans="1:21">
      <c r="A39" s="109"/>
      <c r="B39" s="109"/>
      <c r="C39" s="109">
        <v>3</v>
      </c>
      <c r="D39" s="109"/>
      <c r="E39" s="109"/>
      <c r="F39" s="109">
        <v>2.2999999999999998</v>
      </c>
      <c r="G39" s="92"/>
      <c r="H39" s="92"/>
      <c r="I39" s="109"/>
      <c r="J39" s="92">
        <v>4</v>
      </c>
      <c r="K39" s="92"/>
      <c r="L39" s="109"/>
      <c r="M39" s="140"/>
      <c r="N39" s="140"/>
      <c r="O39" s="109">
        <f t="shared" si="5"/>
        <v>9.3000000000000007</v>
      </c>
      <c r="P39" s="109">
        <f t="shared" si="8"/>
        <v>-9.3000000000000007</v>
      </c>
      <c r="Q39" s="109"/>
      <c r="R39" s="109"/>
      <c r="S39" s="109"/>
      <c r="T39" s="109">
        <f t="shared" si="6"/>
        <v>0</v>
      </c>
      <c r="U39" s="109"/>
    </row>
    <row r="40" spans="1:21">
      <c r="A40" s="109"/>
      <c r="B40" s="109"/>
      <c r="C40" s="109"/>
      <c r="D40" s="109"/>
      <c r="E40" s="109"/>
      <c r="F40" s="109"/>
      <c r="G40" s="92"/>
      <c r="H40" s="92"/>
      <c r="I40" s="109"/>
      <c r="J40" s="92"/>
      <c r="K40" s="92"/>
      <c r="L40" s="109"/>
      <c r="M40" s="140"/>
      <c r="N40" s="140"/>
      <c r="O40" s="109">
        <f t="shared" si="5"/>
        <v>0</v>
      </c>
      <c r="P40" s="109">
        <f t="shared" si="8"/>
        <v>0</v>
      </c>
      <c r="Q40" s="109"/>
      <c r="R40" s="109"/>
      <c r="S40" s="109"/>
      <c r="T40" s="109">
        <f t="shared" si="6"/>
        <v>0</v>
      </c>
      <c r="U40" s="109"/>
    </row>
    <row r="41" spans="1:21">
      <c r="A41" s="109"/>
      <c r="B41" s="109"/>
      <c r="C41" s="109"/>
      <c r="D41" s="109"/>
      <c r="E41" s="109"/>
      <c r="F41" s="109"/>
      <c r="G41" s="92"/>
      <c r="H41" s="92"/>
      <c r="I41" s="109"/>
      <c r="J41" s="92"/>
      <c r="K41" s="92"/>
      <c r="L41" s="109"/>
      <c r="M41" s="140"/>
      <c r="N41" s="140"/>
      <c r="O41" s="109">
        <f t="shared" si="5"/>
        <v>0</v>
      </c>
      <c r="P41" s="109">
        <f t="shared" si="8"/>
        <v>0</v>
      </c>
      <c r="Q41" s="109"/>
      <c r="R41" s="109"/>
      <c r="S41" s="109"/>
      <c r="T41" s="109">
        <f t="shared" si="6"/>
        <v>0</v>
      </c>
      <c r="U41" s="109"/>
    </row>
    <row r="42" spans="1:21">
      <c r="A42" s="109"/>
      <c r="B42" s="109"/>
      <c r="C42" s="109"/>
      <c r="D42" s="109"/>
      <c r="E42" s="109"/>
      <c r="F42" s="109"/>
      <c r="G42" s="92">
        <v>111.94</v>
      </c>
      <c r="H42" s="92"/>
      <c r="I42" s="109"/>
      <c r="J42" s="92"/>
      <c r="K42" s="92"/>
      <c r="L42" s="109"/>
      <c r="M42" s="140"/>
      <c r="N42" s="140"/>
      <c r="O42" s="109">
        <f t="shared" si="5"/>
        <v>111.94</v>
      </c>
      <c r="P42" s="109">
        <v>0</v>
      </c>
      <c r="Q42" s="109"/>
      <c r="R42" s="109">
        <v>-111.94</v>
      </c>
      <c r="S42" s="109"/>
      <c r="T42" s="109">
        <f t="shared" si="6"/>
        <v>0</v>
      </c>
      <c r="U42" s="109"/>
    </row>
    <row r="43" spans="1:21">
      <c r="A43" s="109"/>
      <c r="B43" s="109">
        <v>-12</v>
      </c>
      <c r="C43" s="109"/>
      <c r="D43" s="109"/>
      <c r="E43" s="109"/>
      <c r="F43" s="109"/>
      <c r="G43" s="92"/>
      <c r="H43" s="92"/>
      <c r="I43" s="109"/>
      <c r="J43" s="92"/>
      <c r="K43" s="92"/>
      <c r="L43" s="109" t="s">
        <v>468</v>
      </c>
      <c r="M43" s="140"/>
      <c r="N43" s="140"/>
      <c r="O43" s="109">
        <f t="shared" si="5"/>
        <v>-12</v>
      </c>
      <c r="P43" s="74">
        <v>12</v>
      </c>
      <c r="Q43" s="109"/>
      <c r="R43" s="109"/>
      <c r="S43" s="109"/>
      <c r="T43" s="109">
        <f t="shared" si="6"/>
        <v>0</v>
      </c>
      <c r="U43" s="109"/>
    </row>
    <row r="44" spans="1:21">
      <c r="A44" s="211" t="s">
        <v>274</v>
      </c>
      <c r="B44" s="212">
        <f>SUM(B31:B43)</f>
        <v>-12</v>
      </c>
      <c r="C44" s="212">
        <f>SUM(C31:C43)</f>
        <v>18.259999999999998</v>
      </c>
      <c r="D44" s="212">
        <f>SUM(D31:D43)</f>
        <v>10.58</v>
      </c>
      <c r="E44" s="212"/>
      <c r="F44" s="212">
        <f t="shared" ref="F44:K44" si="9">SUM(F31:F43)</f>
        <v>7.22</v>
      </c>
      <c r="G44" s="213">
        <f t="shared" si="9"/>
        <v>335.82</v>
      </c>
      <c r="H44" s="213">
        <f t="shared" si="9"/>
        <v>0</v>
      </c>
      <c r="I44" s="212">
        <f t="shared" si="9"/>
        <v>24.07</v>
      </c>
      <c r="J44" s="213">
        <f t="shared" si="9"/>
        <v>11.9</v>
      </c>
      <c r="K44" s="213">
        <f t="shared" si="9"/>
        <v>358</v>
      </c>
      <c r="L44" s="212"/>
      <c r="M44" s="214"/>
      <c r="N44" s="214">
        <f>SUM(N31:N43)</f>
        <v>0</v>
      </c>
      <c r="O44" s="212">
        <f t="shared" si="5"/>
        <v>753.84999999999991</v>
      </c>
      <c r="P44" s="109"/>
      <c r="Q44" s="109"/>
      <c r="R44" s="109"/>
      <c r="S44" s="109"/>
      <c r="T44" s="109">
        <f t="shared" si="6"/>
        <v>753.84999999999991</v>
      </c>
      <c r="U44" s="109"/>
    </row>
    <row r="45" spans="1:21">
      <c r="A45" s="109"/>
      <c r="B45" s="109"/>
      <c r="C45" s="109"/>
      <c r="D45" s="109"/>
      <c r="E45" s="109"/>
      <c r="F45" s="92"/>
      <c r="G45" s="92">
        <v>111.94</v>
      </c>
      <c r="H45" s="92"/>
      <c r="I45" s="109"/>
      <c r="J45" s="92"/>
      <c r="K45" s="92"/>
      <c r="L45" s="109" t="s">
        <v>107</v>
      </c>
      <c r="M45" s="140"/>
      <c r="N45" s="140"/>
      <c r="O45" s="109">
        <f t="shared" si="5"/>
        <v>111.94</v>
      </c>
      <c r="P45" s="74">
        <v>16</v>
      </c>
      <c r="Q45" s="74"/>
      <c r="R45" s="74">
        <v>-111.94</v>
      </c>
      <c r="S45" s="109"/>
      <c r="T45" s="109">
        <f t="shared" si="6"/>
        <v>16</v>
      </c>
      <c r="U45" s="109"/>
    </row>
    <row r="46" spans="1:21">
      <c r="A46" s="109"/>
      <c r="B46" s="109">
        <v>11.54</v>
      </c>
      <c r="C46" s="92">
        <v>20</v>
      </c>
      <c r="D46" s="109"/>
      <c r="E46" s="109"/>
      <c r="F46" s="92"/>
      <c r="G46" s="92"/>
      <c r="H46" s="92">
        <v>4</v>
      </c>
      <c r="I46" s="109"/>
      <c r="J46" s="92"/>
      <c r="K46" s="92"/>
      <c r="L46" s="109"/>
      <c r="M46" s="140"/>
      <c r="N46" s="140"/>
      <c r="O46" s="109">
        <f t="shared" si="5"/>
        <v>35.54</v>
      </c>
      <c r="P46" s="109">
        <f t="shared" si="8"/>
        <v>-35.54</v>
      </c>
      <c r="Q46" s="109"/>
      <c r="R46" s="109"/>
      <c r="S46" s="109"/>
      <c r="T46" s="109">
        <f t="shared" si="6"/>
        <v>0</v>
      </c>
      <c r="U46" s="109"/>
    </row>
    <row r="47" spans="1:21">
      <c r="A47" s="109"/>
      <c r="B47" s="109"/>
      <c r="C47" s="109"/>
      <c r="D47" s="109"/>
      <c r="E47" s="109"/>
      <c r="F47" s="92"/>
      <c r="G47" s="92"/>
      <c r="H47" s="92"/>
      <c r="I47" s="109"/>
      <c r="J47" s="92"/>
      <c r="K47" s="92"/>
      <c r="L47" s="109"/>
      <c r="M47" s="140"/>
      <c r="N47" s="140"/>
      <c r="O47" s="109"/>
      <c r="P47" s="90">
        <v>160</v>
      </c>
      <c r="Q47" s="109"/>
      <c r="R47" s="92">
        <v>-160</v>
      </c>
      <c r="S47" s="109"/>
      <c r="T47" s="109"/>
      <c r="U47" s="109"/>
    </row>
    <row r="48" spans="1:21">
      <c r="A48" s="109"/>
      <c r="B48" s="109"/>
      <c r="C48" s="109">
        <v>4.49</v>
      </c>
      <c r="D48" s="109"/>
      <c r="E48" s="109"/>
      <c r="F48" s="92"/>
      <c r="G48" s="92"/>
      <c r="H48" s="92">
        <v>10</v>
      </c>
      <c r="I48" s="109"/>
      <c r="J48" s="92"/>
      <c r="K48" s="92"/>
      <c r="L48" s="92"/>
      <c r="M48" s="140"/>
      <c r="N48" s="140"/>
      <c r="O48" s="109">
        <f t="shared" si="5"/>
        <v>14.49</v>
      </c>
      <c r="P48" s="109">
        <f>-O48</f>
        <v>-14.49</v>
      </c>
      <c r="Q48" s="109"/>
      <c r="R48" s="109"/>
      <c r="S48" s="109"/>
      <c r="T48" s="109"/>
      <c r="U48" s="109"/>
    </row>
    <row r="49" spans="1:22">
      <c r="A49" s="109"/>
      <c r="B49" s="109"/>
      <c r="C49" s="109">
        <v>16.77</v>
      </c>
      <c r="D49" s="109"/>
      <c r="E49" s="109"/>
      <c r="F49" s="92">
        <v>10</v>
      </c>
      <c r="G49" s="92"/>
      <c r="H49" s="92"/>
      <c r="I49" s="92">
        <v>2.5</v>
      </c>
      <c r="J49" s="92"/>
      <c r="K49" s="92"/>
      <c r="L49" s="109"/>
      <c r="M49" s="140"/>
      <c r="N49" s="140"/>
      <c r="O49" s="109">
        <f t="shared" si="5"/>
        <v>29.27</v>
      </c>
      <c r="P49" s="109">
        <f>-O49</f>
        <v>-29.27</v>
      </c>
      <c r="Q49" s="109"/>
      <c r="R49" s="109"/>
      <c r="S49" s="109"/>
      <c r="T49" s="109">
        <f t="shared" si="6"/>
        <v>0</v>
      </c>
      <c r="U49" s="109"/>
    </row>
    <row r="50" spans="1:22">
      <c r="A50" s="277"/>
      <c r="B50" s="278"/>
      <c r="C50" s="278"/>
      <c r="D50" s="278"/>
      <c r="E50" s="278"/>
      <c r="F50" s="279"/>
      <c r="G50" s="279"/>
      <c r="H50" s="279"/>
      <c r="I50" s="278"/>
      <c r="J50" s="279"/>
      <c r="K50" s="279"/>
      <c r="L50" s="278"/>
      <c r="M50" s="280"/>
      <c r="N50" s="280"/>
      <c r="O50" s="278"/>
      <c r="P50" s="278"/>
      <c r="Q50" s="278"/>
      <c r="R50" s="278"/>
      <c r="S50" s="278"/>
      <c r="T50" s="278">
        <f t="shared" si="6"/>
        <v>0</v>
      </c>
      <c r="U50" s="109"/>
      <c r="V50" s="48">
        <f>SUM(T50:U50)</f>
        <v>0</v>
      </c>
    </row>
    <row r="51" spans="1:22">
      <c r="A51" s="119"/>
      <c r="B51" s="119"/>
      <c r="C51" s="120">
        <v>1</v>
      </c>
      <c r="D51" s="119"/>
      <c r="E51" s="119"/>
      <c r="F51" s="120"/>
      <c r="G51" s="120"/>
      <c r="H51" s="120"/>
      <c r="I51" s="119">
        <v>4.1900000000000004</v>
      </c>
      <c r="J51" s="120"/>
      <c r="K51" s="120"/>
      <c r="L51" s="119"/>
      <c r="M51" s="142"/>
      <c r="N51" s="142"/>
      <c r="O51" s="119">
        <f t="shared" si="5"/>
        <v>5.19</v>
      </c>
      <c r="P51" s="119">
        <v>-5.19</v>
      </c>
      <c r="Q51" s="119"/>
      <c r="R51" s="119"/>
      <c r="S51" s="119"/>
      <c r="T51" s="119">
        <f t="shared" si="6"/>
        <v>0</v>
      </c>
      <c r="U51" s="119"/>
      <c r="V51" s="119"/>
    </row>
    <row r="52" spans="1:22">
      <c r="A52" s="119"/>
      <c r="B52" s="119"/>
      <c r="C52" s="120"/>
      <c r="D52" s="119"/>
      <c r="E52" s="119"/>
      <c r="F52" s="120"/>
      <c r="G52" s="120"/>
      <c r="H52" s="120"/>
      <c r="I52" s="119"/>
      <c r="J52" s="120"/>
      <c r="K52" s="120"/>
      <c r="L52" s="119"/>
      <c r="M52" s="142"/>
      <c r="N52" s="142"/>
      <c r="O52" s="119">
        <f t="shared" si="5"/>
        <v>0</v>
      </c>
      <c r="P52" s="119"/>
      <c r="Q52" s="119"/>
      <c r="R52" s="119"/>
      <c r="S52" s="119"/>
      <c r="T52" s="119">
        <f t="shared" si="6"/>
        <v>0</v>
      </c>
      <c r="U52" s="119"/>
      <c r="V52" s="119"/>
    </row>
    <row r="53" spans="1:22">
      <c r="A53" s="304" t="s">
        <v>267</v>
      </c>
      <c r="B53" s="304">
        <f>SUM(B45:B52)</f>
        <v>11.54</v>
      </c>
      <c r="C53" s="304">
        <f>SUM(C45:C52)</f>
        <v>42.260000000000005</v>
      </c>
      <c r="D53" s="304"/>
      <c r="E53" s="304"/>
      <c r="F53" s="305">
        <f>SUM(F45:F52)</f>
        <v>10</v>
      </c>
      <c r="G53" s="305">
        <f>SUM(G45:G52)</f>
        <v>111.94</v>
      </c>
      <c r="H53" s="305">
        <f>SUM(H45:H52)</f>
        <v>14</v>
      </c>
      <c r="I53" s="304">
        <f>SUM(I45:I52)</f>
        <v>6.69</v>
      </c>
      <c r="J53" s="305"/>
      <c r="K53" s="305"/>
      <c r="L53" s="304"/>
      <c r="M53" s="306"/>
      <c r="N53" s="306"/>
      <c r="O53" s="304">
        <f t="shared" si="5"/>
        <v>196.43</v>
      </c>
      <c r="P53" s="119"/>
      <c r="Q53" s="119"/>
      <c r="R53" s="119"/>
      <c r="S53" s="119"/>
      <c r="T53" s="119">
        <f t="shared" si="6"/>
        <v>196.43</v>
      </c>
      <c r="U53" s="143"/>
      <c r="V53" s="119"/>
    </row>
    <row r="54" spans="1:22">
      <c r="A54" s="119" t="s">
        <v>268</v>
      </c>
      <c r="B54" s="120"/>
      <c r="C54" s="120">
        <v>19.79</v>
      </c>
      <c r="D54" s="120"/>
      <c r="E54" s="120"/>
      <c r="F54" s="120"/>
      <c r="G54" s="120"/>
      <c r="H54" s="120">
        <v>3</v>
      </c>
      <c r="I54" s="120"/>
      <c r="J54" s="120"/>
      <c r="K54" s="120"/>
      <c r="L54" s="120"/>
      <c r="M54" s="178"/>
      <c r="N54" s="178"/>
      <c r="O54" s="120">
        <f t="shared" si="5"/>
        <v>22.79</v>
      </c>
      <c r="P54" s="120">
        <f t="shared" si="8"/>
        <v>-22.79</v>
      </c>
      <c r="Q54" s="120"/>
      <c r="R54" s="120">
        <v>9</v>
      </c>
      <c r="S54" s="119"/>
      <c r="T54" s="119">
        <f t="shared" si="6"/>
        <v>9</v>
      </c>
      <c r="U54" s="119"/>
      <c r="V54" s="119"/>
    </row>
    <row r="55" spans="1:22">
      <c r="A55" s="119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78"/>
      <c r="N55" s="178"/>
      <c r="O55" s="120"/>
      <c r="P55" s="90">
        <v>116</v>
      </c>
      <c r="Q55" s="120"/>
      <c r="R55" s="120">
        <v>-100</v>
      </c>
      <c r="S55" s="119"/>
      <c r="T55" s="119"/>
      <c r="U55" s="119"/>
      <c r="V55" s="119"/>
    </row>
    <row r="56" spans="1:22">
      <c r="A56" s="119"/>
      <c r="B56" s="120"/>
      <c r="C56" s="120">
        <v>21.48</v>
      </c>
      <c r="D56" s="120"/>
      <c r="E56" s="120"/>
      <c r="F56" s="120"/>
      <c r="G56" s="120"/>
      <c r="H56" s="120"/>
      <c r="I56" s="120"/>
      <c r="J56" s="120"/>
      <c r="K56" s="120"/>
      <c r="L56" s="120"/>
      <c r="M56" s="178"/>
      <c r="N56" s="178"/>
      <c r="O56" s="120">
        <f t="shared" si="5"/>
        <v>21.48</v>
      </c>
      <c r="P56" s="120">
        <f t="shared" si="8"/>
        <v>-21.48</v>
      </c>
      <c r="Q56" s="120"/>
      <c r="R56" s="120"/>
      <c r="S56" s="119"/>
      <c r="T56" s="119">
        <f t="shared" si="6"/>
        <v>0</v>
      </c>
      <c r="U56" s="119"/>
      <c r="V56" s="119"/>
    </row>
    <row r="57" spans="1:22">
      <c r="A57" s="119"/>
      <c r="B57" s="120"/>
      <c r="C57" s="120">
        <v>10.65</v>
      </c>
      <c r="D57" s="120"/>
      <c r="E57" s="120"/>
      <c r="F57" s="120"/>
      <c r="G57" s="120"/>
      <c r="H57" s="120"/>
      <c r="I57" s="120"/>
      <c r="J57" s="120"/>
      <c r="K57" s="120"/>
      <c r="L57" s="178"/>
      <c r="M57" s="178"/>
      <c r="N57" s="178"/>
      <c r="O57" s="120">
        <f t="shared" si="5"/>
        <v>10.65</v>
      </c>
      <c r="P57" s="120">
        <f t="shared" si="8"/>
        <v>-10.65</v>
      </c>
      <c r="Q57" s="120"/>
      <c r="R57" s="120"/>
      <c r="S57" s="119"/>
      <c r="T57" s="119">
        <f t="shared" si="6"/>
        <v>0</v>
      </c>
      <c r="U57" s="119"/>
      <c r="V57" s="119"/>
    </row>
    <row r="58" spans="1:22">
      <c r="A58" s="143"/>
      <c r="B58" s="120"/>
      <c r="C58" s="120">
        <v>10</v>
      </c>
      <c r="D58" s="120"/>
      <c r="E58" s="120"/>
      <c r="F58" s="120"/>
      <c r="G58" s="120">
        <v>111.94</v>
      </c>
      <c r="H58" s="120"/>
      <c r="I58" s="120"/>
      <c r="J58" s="120"/>
      <c r="K58" s="120"/>
      <c r="L58" s="120"/>
      <c r="M58" s="178"/>
      <c r="N58" s="178"/>
      <c r="O58" s="120">
        <f t="shared" si="5"/>
        <v>121.94</v>
      </c>
      <c r="P58" s="120">
        <v>-10</v>
      </c>
      <c r="Q58" s="120"/>
      <c r="R58" s="120">
        <v>-111.94</v>
      </c>
      <c r="S58" s="119"/>
      <c r="T58" s="119"/>
      <c r="U58" s="119"/>
      <c r="V58" s="119"/>
    </row>
    <row r="59" spans="1:22">
      <c r="A59" s="143"/>
      <c r="B59" s="120"/>
      <c r="C59" s="120">
        <v>4.95</v>
      </c>
      <c r="D59" s="120"/>
      <c r="E59" s="120">
        <v>11.47</v>
      </c>
      <c r="F59" s="120"/>
      <c r="G59" s="120"/>
      <c r="H59" s="120">
        <v>1.73</v>
      </c>
      <c r="I59" s="120">
        <v>2.63</v>
      </c>
      <c r="J59" s="120">
        <v>11.49</v>
      </c>
      <c r="K59" s="120"/>
      <c r="L59" s="120"/>
      <c r="M59" s="178"/>
      <c r="N59" s="178"/>
      <c r="O59" s="120">
        <f t="shared" si="5"/>
        <v>32.270000000000003</v>
      </c>
      <c r="P59" s="120">
        <v>-32.270000000000003</v>
      </c>
      <c r="Q59" s="120"/>
      <c r="R59" s="120"/>
      <c r="S59" s="119"/>
      <c r="T59" s="119"/>
      <c r="U59" s="119"/>
      <c r="V59" s="119"/>
    </row>
    <row r="60" spans="1:22">
      <c r="A60" s="119"/>
      <c r="B60" s="120"/>
      <c r="C60" s="120">
        <v>24.97</v>
      </c>
      <c r="D60" s="120"/>
      <c r="E60" s="120"/>
      <c r="F60" s="120"/>
      <c r="G60" s="120">
        <v>200</v>
      </c>
      <c r="H60" s="120">
        <v>14</v>
      </c>
      <c r="I60" s="120"/>
      <c r="J60" s="120"/>
      <c r="K60" s="120"/>
      <c r="L60" s="120"/>
      <c r="M60" s="178"/>
      <c r="N60" s="178"/>
      <c r="O60" s="120">
        <f t="shared" si="5"/>
        <v>238.97</v>
      </c>
      <c r="P60" s="120">
        <v>-34.97</v>
      </c>
      <c r="Q60" s="120"/>
      <c r="R60" s="120">
        <v>-204</v>
      </c>
      <c r="S60" s="119"/>
      <c r="T60" s="119"/>
      <c r="U60" s="119"/>
      <c r="V60" s="119"/>
    </row>
    <row r="61" spans="1:22">
      <c r="A61" s="119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 t="s">
        <v>557</v>
      </c>
      <c r="M61" s="178"/>
      <c r="N61" s="178"/>
      <c r="O61" s="120"/>
      <c r="P61" s="120"/>
      <c r="Q61" s="120"/>
      <c r="R61" s="120">
        <v>0.01</v>
      </c>
      <c r="S61" s="119"/>
      <c r="T61" s="119"/>
      <c r="U61" s="119"/>
      <c r="V61" s="119"/>
    </row>
    <row r="62" spans="1:22">
      <c r="A62" s="229" t="s">
        <v>268</v>
      </c>
      <c r="B62" s="230"/>
      <c r="C62" s="230">
        <f>SUM(C54:C60)</f>
        <v>91.839999999999989</v>
      </c>
      <c r="D62" s="230"/>
      <c r="E62" s="230">
        <f>SUM(E54:E60)</f>
        <v>11.47</v>
      </c>
      <c r="F62" s="230"/>
      <c r="G62" s="230">
        <f>SUM(G54:G60)</f>
        <v>311.94</v>
      </c>
      <c r="H62" s="230">
        <f>SUM(H54:H60)</f>
        <v>18.73</v>
      </c>
      <c r="I62" s="230">
        <f>SUM(I54:I60)</f>
        <v>2.63</v>
      </c>
      <c r="J62" s="230">
        <f>SUM(J54:J60)</f>
        <v>11.49</v>
      </c>
      <c r="K62" s="230"/>
      <c r="L62" s="230"/>
      <c r="M62" s="307"/>
      <c r="N62" s="307"/>
      <c r="O62" s="230">
        <f>SUM(C62:N62)</f>
        <v>448.1</v>
      </c>
      <c r="P62" s="120"/>
      <c r="Q62" s="120"/>
      <c r="R62" s="120"/>
      <c r="S62" s="119"/>
      <c r="T62" s="119"/>
      <c r="U62" s="119"/>
      <c r="V62" s="119"/>
    </row>
    <row r="63" spans="1:22">
      <c r="A63" s="72" t="s">
        <v>269</v>
      </c>
      <c r="B63" s="73" t="s">
        <v>257</v>
      </c>
      <c r="C63" s="73" t="s">
        <v>257</v>
      </c>
      <c r="D63" s="72" t="s">
        <v>257</v>
      </c>
      <c r="E63" s="73" t="s">
        <v>257</v>
      </c>
      <c r="F63" s="73" t="s">
        <v>257</v>
      </c>
      <c r="G63" s="73" t="s">
        <v>257</v>
      </c>
      <c r="H63" s="73" t="s">
        <v>257</v>
      </c>
      <c r="I63" s="72" t="s">
        <v>257</v>
      </c>
      <c r="J63" s="73" t="s">
        <v>257</v>
      </c>
      <c r="K63" s="73" t="s">
        <v>257</v>
      </c>
      <c r="L63" s="72" t="s">
        <v>257</v>
      </c>
      <c r="M63" s="133" t="s">
        <v>257</v>
      </c>
      <c r="N63" s="133" t="s">
        <v>257</v>
      </c>
      <c r="O63" s="119">
        <f t="shared" ref="O63:O118" si="10">SUM(B63:N63)</f>
        <v>0</v>
      </c>
      <c r="P63" s="119"/>
      <c r="Q63" s="119"/>
      <c r="R63" s="119"/>
      <c r="S63" s="119">
        <f t="shared" ref="S63:S97" si="11">SUM(O63:R63)</f>
        <v>0</v>
      </c>
      <c r="T63" s="119"/>
      <c r="U63" s="119"/>
      <c r="V63" s="119"/>
    </row>
    <row r="64" spans="1:22">
      <c r="A64" s="72"/>
      <c r="B64" s="73"/>
      <c r="C64" s="73">
        <v>13.96</v>
      </c>
      <c r="D64" s="72">
        <v>3.77</v>
      </c>
      <c r="E64" s="72"/>
      <c r="F64" s="72"/>
      <c r="G64" s="73"/>
      <c r="H64" s="73"/>
      <c r="I64" s="72"/>
      <c r="J64" s="73"/>
      <c r="K64" s="73"/>
      <c r="L64" s="72"/>
      <c r="M64" s="133"/>
      <c r="N64" s="241"/>
      <c r="O64" s="48">
        <f t="shared" si="10"/>
        <v>17.73</v>
      </c>
      <c r="P64" s="72">
        <f t="shared" si="8"/>
        <v>-17.73</v>
      </c>
      <c r="R64" s="72"/>
      <c r="S64" s="48">
        <f t="shared" si="11"/>
        <v>0</v>
      </c>
    </row>
    <row r="65" spans="1:19">
      <c r="B65" s="53"/>
      <c r="C65" s="53">
        <v>1.27</v>
      </c>
      <c r="E65" s="53"/>
      <c r="G65" s="105"/>
      <c r="I65" s="48">
        <v>11.5</v>
      </c>
      <c r="J65" s="53">
        <v>8</v>
      </c>
      <c r="N65" s="131"/>
      <c r="O65" s="48">
        <f t="shared" si="10"/>
        <v>20.77</v>
      </c>
      <c r="P65" s="72">
        <v>-20.77</v>
      </c>
      <c r="R65" s="72"/>
    </row>
    <row r="66" spans="1:19">
      <c r="B66" s="53"/>
      <c r="C66" s="53">
        <v>5.75</v>
      </c>
      <c r="G66" s="105"/>
      <c r="I66" s="48">
        <v>4.5999999999999996</v>
      </c>
      <c r="N66" s="131"/>
      <c r="O66" s="48">
        <f t="shared" si="10"/>
        <v>10.35</v>
      </c>
      <c r="P66" s="72">
        <f t="shared" si="8"/>
        <v>-10.35</v>
      </c>
      <c r="R66" s="74"/>
      <c r="S66" s="48">
        <f t="shared" si="11"/>
        <v>0</v>
      </c>
    </row>
    <row r="67" spans="1:19">
      <c r="B67" s="53"/>
      <c r="C67" s="53">
        <v>10.94</v>
      </c>
      <c r="D67" s="48">
        <v>16.38</v>
      </c>
      <c r="E67" s="48">
        <v>7</v>
      </c>
      <c r="G67" s="105"/>
      <c r="H67" s="53">
        <v>4</v>
      </c>
      <c r="J67" s="53">
        <v>7</v>
      </c>
      <c r="L67" s="53"/>
      <c r="N67" s="131"/>
      <c r="O67" s="48">
        <f t="shared" si="10"/>
        <v>45.32</v>
      </c>
      <c r="P67" s="72">
        <f t="shared" si="8"/>
        <v>-45.32</v>
      </c>
      <c r="S67" s="48">
        <f t="shared" si="11"/>
        <v>0</v>
      </c>
    </row>
    <row r="68" spans="1:19">
      <c r="A68" s="60"/>
      <c r="B68" s="53"/>
      <c r="C68" s="53">
        <v>4.8099999999999996</v>
      </c>
      <c r="G68" s="105"/>
      <c r="H68" s="53">
        <v>10</v>
      </c>
      <c r="N68" s="131"/>
      <c r="O68" s="48">
        <f t="shared" si="10"/>
        <v>14.809999999999999</v>
      </c>
      <c r="P68" s="72">
        <v>-14.81</v>
      </c>
      <c r="R68" s="74"/>
      <c r="S68" s="48">
        <f t="shared" si="11"/>
        <v>0</v>
      </c>
    </row>
    <row r="69" spans="1:19">
      <c r="B69" s="53">
        <v>11.54</v>
      </c>
      <c r="C69" s="53">
        <v>10.8</v>
      </c>
      <c r="G69" s="105"/>
      <c r="N69" s="131"/>
      <c r="O69" s="48">
        <f t="shared" si="10"/>
        <v>22.34</v>
      </c>
      <c r="P69" s="72">
        <f t="shared" si="8"/>
        <v>-22.34</v>
      </c>
      <c r="S69" s="48">
        <f t="shared" si="11"/>
        <v>0</v>
      </c>
    </row>
    <row r="70" spans="1:19">
      <c r="A70" s="74"/>
      <c r="B70" s="53"/>
      <c r="C70" s="53">
        <v>3</v>
      </c>
      <c r="G70" s="105"/>
      <c r="N70" s="131"/>
      <c r="O70" s="48">
        <f t="shared" si="10"/>
        <v>3</v>
      </c>
      <c r="P70" s="72">
        <f t="shared" si="8"/>
        <v>-3</v>
      </c>
      <c r="R70" s="74"/>
      <c r="S70" s="48">
        <f t="shared" si="11"/>
        <v>0</v>
      </c>
    </row>
    <row r="71" spans="1:19">
      <c r="A71" s="308"/>
      <c r="B71" s="53"/>
      <c r="C71" s="53">
        <v>5.15</v>
      </c>
      <c r="G71" s="105"/>
      <c r="J71" s="53">
        <v>10</v>
      </c>
      <c r="N71" s="131"/>
      <c r="O71" s="48">
        <f t="shared" si="10"/>
        <v>15.15</v>
      </c>
      <c r="P71" s="72">
        <v>-15.15</v>
      </c>
      <c r="S71" s="48">
        <f t="shared" si="11"/>
        <v>0</v>
      </c>
    </row>
    <row r="72" spans="1:19">
      <c r="B72" s="53"/>
      <c r="C72" s="53"/>
      <c r="G72" s="105">
        <v>200</v>
      </c>
      <c r="O72" s="48">
        <f t="shared" si="10"/>
        <v>200</v>
      </c>
      <c r="P72" s="72"/>
      <c r="R72" s="48">
        <v>-200</v>
      </c>
      <c r="S72" s="48">
        <f t="shared" si="11"/>
        <v>0</v>
      </c>
    </row>
    <row r="73" spans="1:19">
      <c r="A73" s="242" t="s">
        <v>269</v>
      </c>
      <c r="B73" s="240">
        <f>SUM(B64:B72)</f>
        <v>11.54</v>
      </c>
      <c r="C73" s="240">
        <f>SUM(C64:C72)</f>
        <v>55.68</v>
      </c>
      <c r="D73" s="242">
        <f>SUM(D64:D72)</f>
        <v>20.149999999999999</v>
      </c>
      <c r="E73" s="242">
        <f>SUM(E64:E72)</f>
        <v>7</v>
      </c>
      <c r="F73" s="242"/>
      <c r="G73" s="243">
        <f>SUM(G64:G72)</f>
        <v>200</v>
      </c>
      <c r="H73" s="240">
        <f>SUM(H64:H72)</f>
        <v>14</v>
      </c>
      <c r="I73" s="242">
        <f>SUM(I64:I72)</f>
        <v>16.100000000000001</v>
      </c>
      <c r="J73" s="240">
        <f>SUM(J64:J72)</f>
        <v>25</v>
      </c>
      <c r="K73" s="240"/>
      <c r="L73" s="242"/>
      <c r="M73" s="244"/>
      <c r="N73" s="245"/>
      <c r="O73" s="53">
        <f>SUM(B73:N73)</f>
        <v>349.47</v>
      </c>
      <c r="P73" s="72"/>
      <c r="S73" s="48">
        <f t="shared" si="11"/>
        <v>349.47</v>
      </c>
    </row>
    <row r="74" spans="1:19">
      <c r="A74" s="48" t="s">
        <v>291</v>
      </c>
      <c r="B74" s="53" t="s">
        <v>223</v>
      </c>
      <c r="C74" s="53" t="s">
        <v>275</v>
      </c>
      <c r="D74" s="48" t="s">
        <v>223</v>
      </c>
      <c r="E74" s="48" t="s">
        <v>223</v>
      </c>
      <c r="F74" s="48" t="s">
        <v>223</v>
      </c>
      <c r="G74" s="105" t="s">
        <v>223</v>
      </c>
      <c r="H74" s="53" t="s">
        <v>223</v>
      </c>
      <c r="I74" s="48" t="s">
        <v>223</v>
      </c>
      <c r="J74" s="53" t="s">
        <v>223</v>
      </c>
      <c r="K74" s="53" t="s">
        <v>223</v>
      </c>
      <c r="L74" s="74" t="s">
        <v>223</v>
      </c>
      <c r="M74" s="130" t="s">
        <v>223</v>
      </c>
      <c r="N74" s="130" t="s">
        <v>223</v>
      </c>
      <c r="O74" s="74">
        <v>100</v>
      </c>
      <c r="P74" s="74">
        <v>220</v>
      </c>
      <c r="Q74" s="74"/>
      <c r="R74" s="74">
        <v>-200</v>
      </c>
      <c r="S74" s="74">
        <f t="shared" si="11"/>
        <v>120</v>
      </c>
    </row>
    <row r="75" spans="1:19">
      <c r="B75" s="53"/>
      <c r="C75" s="53">
        <v>8.77</v>
      </c>
      <c r="G75" s="105"/>
      <c r="I75" s="48">
        <v>12</v>
      </c>
      <c r="N75" s="131"/>
      <c r="O75" s="48">
        <f t="shared" si="10"/>
        <v>20.77</v>
      </c>
      <c r="P75" s="72">
        <f t="shared" si="8"/>
        <v>-20.77</v>
      </c>
      <c r="R75" s="74"/>
      <c r="S75" s="48">
        <f t="shared" si="11"/>
        <v>0</v>
      </c>
    </row>
    <row r="76" spans="1:19">
      <c r="B76" s="53"/>
      <c r="C76" s="53">
        <v>-4</v>
      </c>
      <c r="G76" s="105"/>
      <c r="N76" s="131"/>
      <c r="O76" s="48">
        <f t="shared" si="10"/>
        <v>-4</v>
      </c>
      <c r="P76" s="72">
        <f t="shared" si="8"/>
        <v>4</v>
      </c>
      <c r="R76" s="74"/>
      <c r="S76" s="48">
        <f t="shared" si="11"/>
        <v>0</v>
      </c>
    </row>
    <row r="77" spans="1:19">
      <c r="B77" s="53"/>
      <c r="C77" s="53">
        <v>6.85</v>
      </c>
      <c r="G77" s="105"/>
      <c r="H77" s="53">
        <v>4</v>
      </c>
      <c r="I77" s="48">
        <v>2.85</v>
      </c>
      <c r="J77" s="53">
        <v>1.68</v>
      </c>
      <c r="N77" s="131"/>
      <c r="O77" s="48">
        <f t="shared" si="10"/>
        <v>15.379999999999999</v>
      </c>
      <c r="P77" s="72">
        <v>-15.38</v>
      </c>
      <c r="R77" s="72"/>
    </row>
    <row r="78" spans="1:19">
      <c r="B78" s="53"/>
      <c r="C78" s="53">
        <v>9.7100000000000009</v>
      </c>
      <c r="G78" s="105"/>
      <c r="J78" s="53">
        <v>3</v>
      </c>
      <c r="N78" s="131"/>
      <c r="O78" s="48">
        <f t="shared" si="10"/>
        <v>12.71</v>
      </c>
      <c r="P78" s="72">
        <v>-12.71</v>
      </c>
      <c r="R78" s="74"/>
    </row>
    <row r="79" spans="1:19">
      <c r="B79" s="53"/>
      <c r="C79" s="53">
        <v>3.58</v>
      </c>
      <c r="G79" s="105">
        <v>500</v>
      </c>
      <c r="N79" s="131"/>
      <c r="O79" s="48">
        <f t="shared" si="10"/>
        <v>503.58</v>
      </c>
      <c r="P79" s="72"/>
      <c r="R79" s="72">
        <v>-503.58</v>
      </c>
    </row>
    <row r="80" spans="1:19">
      <c r="B80" s="53"/>
      <c r="C80" s="53">
        <v>2.4</v>
      </c>
      <c r="E80" s="48">
        <v>4.5999999999999996</v>
      </c>
      <c r="G80" s="105"/>
      <c r="I80" s="48">
        <v>8.4600000000000009</v>
      </c>
      <c r="N80" s="131"/>
      <c r="O80" s="48">
        <f t="shared" si="10"/>
        <v>15.46</v>
      </c>
      <c r="P80" s="72">
        <f t="shared" si="8"/>
        <v>-15.46</v>
      </c>
      <c r="R80" s="72"/>
    </row>
    <row r="81" spans="1:20">
      <c r="A81" s="60"/>
      <c r="B81" s="53"/>
      <c r="C81" s="53">
        <v>16.91</v>
      </c>
      <c r="G81" s="105">
        <v>56.98</v>
      </c>
      <c r="K81" s="53">
        <v>55.65</v>
      </c>
      <c r="L81" s="48" t="s">
        <v>48</v>
      </c>
      <c r="N81" s="131"/>
      <c r="O81" s="48">
        <f t="shared" si="10"/>
        <v>129.54</v>
      </c>
      <c r="P81" s="72">
        <v>-16.91</v>
      </c>
      <c r="R81" s="48">
        <v>-112.63</v>
      </c>
      <c r="S81" s="48">
        <f t="shared" si="11"/>
        <v>0</v>
      </c>
    </row>
    <row r="82" spans="1:20">
      <c r="B82" s="53"/>
      <c r="C82" s="53"/>
      <c r="E82" s="48">
        <v>10</v>
      </c>
      <c r="F82" s="48">
        <v>5</v>
      </c>
      <c r="G82" s="105">
        <v>29</v>
      </c>
      <c r="I82" s="48">
        <v>3</v>
      </c>
      <c r="J82" s="53">
        <v>5</v>
      </c>
      <c r="N82" s="131"/>
      <c r="O82" s="48">
        <f t="shared" si="10"/>
        <v>52</v>
      </c>
      <c r="P82" s="72">
        <v>-52</v>
      </c>
      <c r="S82" s="48">
        <f t="shared" si="11"/>
        <v>0</v>
      </c>
    </row>
    <row r="83" spans="1:20">
      <c r="B83" s="53"/>
      <c r="C83" s="53">
        <v>7.02</v>
      </c>
      <c r="F83" s="48">
        <v>20</v>
      </c>
      <c r="G83" s="105"/>
      <c r="H83" s="53">
        <v>4</v>
      </c>
      <c r="I83" s="48">
        <v>6</v>
      </c>
      <c r="J83" s="53">
        <v>2.88</v>
      </c>
      <c r="L83" s="53"/>
      <c r="N83" s="131"/>
      <c r="O83" s="48">
        <f t="shared" si="10"/>
        <v>39.9</v>
      </c>
      <c r="P83" s="72">
        <f t="shared" si="8"/>
        <v>-39.9</v>
      </c>
      <c r="Q83" s="74"/>
      <c r="R83" s="72"/>
      <c r="S83" s="48">
        <f t="shared" si="11"/>
        <v>0</v>
      </c>
    </row>
    <row r="84" spans="1:20">
      <c r="B84" s="53"/>
      <c r="C84" s="53"/>
      <c r="F84" s="48">
        <v>3</v>
      </c>
      <c r="G84" s="105"/>
      <c r="J84" s="53">
        <v>4.5999999999999996</v>
      </c>
      <c r="N84" s="131"/>
      <c r="O84" s="48">
        <f t="shared" si="10"/>
        <v>7.6</v>
      </c>
      <c r="P84" s="72">
        <f t="shared" si="8"/>
        <v>-7.6</v>
      </c>
      <c r="R84" s="72"/>
      <c r="S84" s="48">
        <f t="shared" si="11"/>
        <v>0</v>
      </c>
    </row>
    <row r="85" spans="1:20">
      <c r="B85" s="53"/>
      <c r="C85" s="53"/>
      <c r="G85" s="105"/>
      <c r="N85" s="131"/>
      <c r="P85" s="72">
        <f t="shared" si="8"/>
        <v>0</v>
      </c>
      <c r="Q85" s="72"/>
      <c r="R85" s="72"/>
      <c r="S85" s="48">
        <f t="shared" si="11"/>
        <v>0</v>
      </c>
    </row>
    <row r="86" spans="1:20">
      <c r="B86" s="53"/>
      <c r="C86" s="53"/>
      <c r="G86" s="105"/>
      <c r="N86" s="131"/>
      <c r="O86" s="48">
        <f t="shared" si="10"/>
        <v>0</v>
      </c>
      <c r="P86" s="72">
        <f t="shared" si="8"/>
        <v>0</v>
      </c>
      <c r="R86" s="74"/>
      <c r="S86" s="48">
        <f t="shared" si="11"/>
        <v>0</v>
      </c>
    </row>
    <row r="87" spans="1:20">
      <c r="A87" s="147"/>
      <c r="B87" s="148"/>
      <c r="C87" s="148">
        <f t="shared" ref="C87:K87" si="12">SUM(C75:C86)</f>
        <v>51.239999999999995</v>
      </c>
      <c r="D87" s="147">
        <f t="shared" si="12"/>
        <v>0</v>
      </c>
      <c r="E87" s="147">
        <f t="shared" si="12"/>
        <v>14.6</v>
      </c>
      <c r="F87" s="147">
        <f t="shared" si="12"/>
        <v>28</v>
      </c>
      <c r="G87" s="149">
        <f t="shared" si="12"/>
        <v>585.98</v>
      </c>
      <c r="H87" s="148">
        <f t="shared" si="12"/>
        <v>8</v>
      </c>
      <c r="I87" s="147">
        <f t="shared" si="12"/>
        <v>32.31</v>
      </c>
      <c r="J87" s="148">
        <f t="shared" si="12"/>
        <v>17.159999999999997</v>
      </c>
      <c r="K87" s="148">
        <f t="shared" si="12"/>
        <v>55.65</v>
      </c>
      <c r="L87" s="147"/>
      <c r="M87" s="150"/>
      <c r="N87" s="151"/>
      <c r="O87" s="148">
        <f>SUM(C87:N87)</f>
        <v>792.94</v>
      </c>
      <c r="P87" s="72"/>
      <c r="Q87" s="147"/>
      <c r="R87" s="147"/>
      <c r="S87" s="147">
        <f t="shared" si="11"/>
        <v>792.94</v>
      </c>
    </row>
    <row r="88" spans="1:20">
      <c r="A88" s="77"/>
      <c r="B88" s="88" t="s">
        <v>257</v>
      </c>
      <c r="C88" s="88" t="s">
        <v>257</v>
      </c>
      <c r="D88" s="77" t="s">
        <v>257</v>
      </c>
      <c r="E88" s="77" t="s">
        <v>257</v>
      </c>
      <c r="F88" s="77" t="s">
        <v>257</v>
      </c>
      <c r="G88" s="88" t="s">
        <v>257</v>
      </c>
      <c r="H88" s="88" t="s">
        <v>257</v>
      </c>
      <c r="I88" s="77" t="s">
        <v>257</v>
      </c>
      <c r="J88" s="88" t="s">
        <v>257</v>
      </c>
      <c r="K88" s="88" t="s">
        <v>257</v>
      </c>
      <c r="L88" s="77" t="s">
        <v>257</v>
      </c>
      <c r="M88" s="144" t="s">
        <v>257</v>
      </c>
      <c r="N88" s="145" t="s">
        <v>257</v>
      </c>
      <c r="O88" s="77">
        <f t="shared" si="10"/>
        <v>0</v>
      </c>
      <c r="P88" s="74">
        <v>323</v>
      </c>
      <c r="Q88" s="77"/>
      <c r="R88" s="74">
        <v>-300</v>
      </c>
      <c r="S88" s="77"/>
      <c r="T88" s="77"/>
    </row>
    <row r="89" spans="1:20">
      <c r="A89" s="77"/>
      <c r="B89" s="88"/>
      <c r="C89" s="88"/>
      <c r="D89" s="77"/>
      <c r="E89" s="77"/>
      <c r="F89" s="77"/>
      <c r="G89" s="88"/>
      <c r="H89" s="88"/>
      <c r="I89" s="77">
        <v>1.23</v>
      </c>
      <c r="J89" s="88">
        <v>20</v>
      </c>
      <c r="K89" s="88"/>
      <c r="L89" s="77" t="s">
        <v>649</v>
      </c>
      <c r="M89" s="144"/>
      <c r="N89" s="145"/>
      <c r="O89" s="77">
        <f t="shared" si="10"/>
        <v>21.23</v>
      </c>
      <c r="P89" s="72">
        <f t="shared" si="8"/>
        <v>-21.23</v>
      </c>
      <c r="Q89" s="77"/>
      <c r="R89" s="74">
        <v>40</v>
      </c>
      <c r="S89" s="77"/>
      <c r="T89" s="77" t="s">
        <v>657</v>
      </c>
    </row>
    <row r="90" spans="1:20">
      <c r="A90" s="77"/>
      <c r="B90" s="88"/>
      <c r="C90" s="88">
        <v>10.87</v>
      </c>
      <c r="D90" s="77"/>
      <c r="E90" s="77"/>
      <c r="F90" s="77"/>
      <c r="G90" s="88"/>
      <c r="H90" s="88">
        <v>10</v>
      </c>
      <c r="I90" s="77">
        <v>3</v>
      </c>
      <c r="J90" s="88"/>
      <c r="K90" s="88"/>
      <c r="L90" s="77"/>
      <c r="M90" s="144"/>
      <c r="N90" s="145"/>
      <c r="O90" s="77">
        <f t="shared" si="10"/>
        <v>23.869999999999997</v>
      </c>
      <c r="P90" s="77">
        <f t="shared" si="8"/>
        <v>-23.869999999999997</v>
      </c>
      <c r="Q90" s="77"/>
      <c r="R90" s="77"/>
      <c r="S90" s="77">
        <f t="shared" si="11"/>
        <v>0</v>
      </c>
      <c r="T90" s="77"/>
    </row>
    <row r="91" spans="1:20">
      <c r="A91" s="77"/>
      <c r="B91" s="77"/>
      <c r="C91" s="88">
        <v>11.58</v>
      </c>
      <c r="D91" s="77"/>
      <c r="E91" s="77"/>
      <c r="F91" s="77"/>
      <c r="G91" s="88">
        <v>600</v>
      </c>
      <c r="H91" s="88"/>
      <c r="I91" s="77">
        <v>13.8</v>
      </c>
      <c r="J91" s="88"/>
      <c r="K91" s="88"/>
      <c r="L91" s="77"/>
      <c r="M91" s="144"/>
      <c r="N91" s="145"/>
      <c r="O91" s="77">
        <f t="shared" si="10"/>
        <v>625.38</v>
      </c>
      <c r="P91" s="77">
        <v>-25.38</v>
      </c>
      <c r="Q91" s="77"/>
      <c r="R91" s="77">
        <v>-600</v>
      </c>
      <c r="S91" s="77">
        <f t="shared" si="11"/>
        <v>0</v>
      </c>
      <c r="T91" s="77"/>
    </row>
    <row r="92" spans="1:20">
      <c r="A92" s="77"/>
      <c r="B92" s="77"/>
      <c r="C92" s="88">
        <v>2.39</v>
      </c>
      <c r="D92" s="77"/>
      <c r="E92" s="77"/>
      <c r="F92" s="77">
        <v>20</v>
      </c>
      <c r="G92" s="88"/>
      <c r="H92" s="88"/>
      <c r="I92" s="77"/>
      <c r="J92" s="88"/>
      <c r="K92" s="88"/>
      <c r="L92" s="77"/>
      <c r="M92" s="144"/>
      <c r="N92" s="145"/>
      <c r="O92" s="77">
        <f t="shared" si="10"/>
        <v>22.39</v>
      </c>
      <c r="P92" s="77">
        <f t="shared" si="8"/>
        <v>-22.39</v>
      </c>
      <c r="Q92" s="77"/>
      <c r="R92" s="77"/>
      <c r="S92" s="77">
        <f t="shared" si="11"/>
        <v>0</v>
      </c>
      <c r="T92" s="77"/>
    </row>
    <row r="93" spans="1:20">
      <c r="A93" s="77" t="s">
        <v>653</v>
      </c>
      <c r="B93" s="77"/>
      <c r="C93" s="88"/>
      <c r="D93" s="77"/>
      <c r="E93" s="77"/>
      <c r="F93" s="77"/>
      <c r="G93" s="88">
        <v>56.99</v>
      </c>
      <c r="H93" s="88"/>
      <c r="I93" s="77"/>
      <c r="J93" s="88"/>
      <c r="K93" s="88">
        <v>68.010000000000005</v>
      </c>
      <c r="L93" s="77" t="s">
        <v>48</v>
      </c>
      <c r="M93" s="144"/>
      <c r="N93" s="145"/>
      <c r="O93" s="77">
        <f t="shared" si="10"/>
        <v>125</v>
      </c>
      <c r="P93" s="77"/>
      <c r="Q93" s="77"/>
      <c r="R93" s="77">
        <v>-125</v>
      </c>
      <c r="S93" s="77">
        <f t="shared" si="11"/>
        <v>0</v>
      </c>
      <c r="T93" s="77"/>
    </row>
    <row r="94" spans="1:20">
      <c r="A94" s="77"/>
      <c r="B94" s="77"/>
      <c r="C94" s="88">
        <v>10.35</v>
      </c>
      <c r="D94" s="77"/>
      <c r="E94" s="77"/>
      <c r="F94" s="77"/>
      <c r="G94" s="88"/>
      <c r="H94" s="88"/>
      <c r="I94" s="77">
        <v>6</v>
      </c>
      <c r="J94" s="88"/>
      <c r="K94" s="88"/>
      <c r="L94" s="77"/>
      <c r="M94" s="144"/>
      <c r="N94" s="145"/>
      <c r="O94" s="77">
        <f t="shared" si="10"/>
        <v>16.350000000000001</v>
      </c>
      <c r="P94" s="77">
        <f t="shared" ref="P94:P156" si="13">-O94</f>
        <v>-16.350000000000001</v>
      </c>
      <c r="Q94" s="77"/>
      <c r="R94" s="77"/>
      <c r="S94" s="77">
        <f t="shared" si="11"/>
        <v>0</v>
      </c>
      <c r="T94" s="77"/>
    </row>
    <row r="95" spans="1:20">
      <c r="A95" s="77"/>
      <c r="B95" s="77"/>
      <c r="C95" s="88">
        <v>12</v>
      </c>
      <c r="D95" s="77"/>
      <c r="E95" s="77"/>
      <c r="F95" s="77"/>
      <c r="G95" s="88"/>
      <c r="H95" s="88"/>
      <c r="I95" s="77">
        <v>2.63</v>
      </c>
      <c r="J95" s="88"/>
      <c r="K95" s="88"/>
      <c r="L95" s="77"/>
      <c r="M95" s="144"/>
      <c r="N95" s="145"/>
      <c r="O95" s="77">
        <f t="shared" si="10"/>
        <v>14.629999999999999</v>
      </c>
      <c r="P95" s="77">
        <v>-14.63</v>
      </c>
      <c r="Q95" s="77"/>
      <c r="R95" s="77"/>
      <c r="S95" s="77">
        <f t="shared" si="11"/>
        <v>0</v>
      </c>
      <c r="T95" s="77"/>
    </row>
    <row r="96" spans="1:20">
      <c r="A96" s="77"/>
      <c r="B96" s="77"/>
      <c r="C96" s="88">
        <v>19.170000000000002</v>
      </c>
      <c r="D96" s="77"/>
      <c r="E96" s="77"/>
      <c r="F96" s="77"/>
      <c r="G96" s="88"/>
      <c r="H96" s="88"/>
      <c r="I96" s="77">
        <v>6.54</v>
      </c>
      <c r="J96" s="88">
        <v>27</v>
      </c>
      <c r="K96" s="88"/>
      <c r="L96" s="77"/>
      <c r="M96" s="144"/>
      <c r="N96" s="144"/>
      <c r="O96" s="77">
        <f t="shared" si="10"/>
        <v>52.71</v>
      </c>
      <c r="P96" s="77">
        <v>-52.71</v>
      </c>
      <c r="Q96" s="77"/>
      <c r="R96" s="77"/>
      <c r="S96" s="77">
        <f t="shared" si="11"/>
        <v>0</v>
      </c>
      <c r="T96" s="77"/>
    </row>
    <row r="97" spans="1:20">
      <c r="A97" s="77"/>
      <c r="B97" s="77"/>
      <c r="C97" s="88">
        <v>9.1999999999999993</v>
      </c>
      <c r="D97" s="77"/>
      <c r="E97" s="77"/>
      <c r="F97" s="77"/>
      <c r="G97" s="88"/>
      <c r="H97" s="88"/>
      <c r="I97" s="77"/>
      <c r="J97" s="88"/>
      <c r="K97" s="88"/>
      <c r="L97" s="77"/>
      <c r="M97" s="144"/>
      <c r="N97" s="144"/>
      <c r="O97" s="77">
        <f t="shared" si="10"/>
        <v>9.1999999999999993</v>
      </c>
      <c r="P97" s="77">
        <f t="shared" si="13"/>
        <v>-9.1999999999999993</v>
      </c>
      <c r="Q97" s="77"/>
      <c r="R97" s="77"/>
      <c r="S97" s="77">
        <f t="shared" si="11"/>
        <v>0</v>
      </c>
      <c r="T97" s="77"/>
    </row>
    <row r="98" spans="1:20">
      <c r="A98" s="77"/>
      <c r="B98" s="77"/>
      <c r="C98" s="88"/>
      <c r="D98" s="77"/>
      <c r="E98" s="77"/>
      <c r="F98" s="77"/>
      <c r="G98" s="88"/>
      <c r="H98" s="88"/>
      <c r="I98" s="77"/>
      <c r="J98" s="88"/>
      <c r="K98" s="88"/>
      <c r="L98" s="77"/>
      <c r="M98" s="144"/>
      <c r="N98" s="144"/>
      <c r="O98" s="77">
        <f t="shared" si="10"/>
        <v>0</v>
      </c>
      <c r="P98" s="77">
        <f t="shared" si="13"/>
        <v>0</v>
      </c>
      <c r="Q98" s="77"/>
      <c r="R98" s="77"/>
      <c r="S98" s="77"/>
      <c r="T98" s="77"/>
    </row>
    <row r="99" spans="1:20">
      <c r="A99" s="249"/>
      <c r="B99" s="249"/>
      <c r="C99" s="250">
        <f>SUM(C89:C98)</f>
        <v>75.56</v>
      </c>
      <c r="D99" s="249">
        <f>SUM(D89:D98)</f>
        <v>0</v>
      </c>
      <c r="E99" s="249"/>
      <c r="F99" s="249">
        <f>SUM(F92:F98)</f>
        <v>20</v>
      </c>
      <c r="G99" s="250">
        <f>SUM(G89:G98)</f>
        <v>656.99</v>
      </c>
      <c r="H99" s="250">
        <f>SUM(H89:H98)</f>
        <v>10</v>
      </c>
      <c r="I99" s="249">
        <f>SUM(I89:I98)</f>
        <v>33.200000000000003</v>
      </c>
      <c r="J99" s="250">
        <f>SUM(J89:J98)</f>
        <v>47</v>
      </c>
      <c r="K99" s="250">
        <f>SUM(K89:K98)</f>
        <v>68.010000000000005</v>
      </c>
      <c r="L99" s="249"/>
      <c r="M99" s="251"/>
      <c r="N99" s="252"/>
      <c r="O99" s="250">
        <f>SUM(C99:N99)</f>
        <v>910.76</v>
      </c>
      <c r="P99" s="249"/>
      <c r="Q99" s="249"/>
      <c r="R99" s="249"/>
      <c r="S99" s="249"/>
      <c r="T99" s="249"/>
    </row>
    <row r="100" spans="1:20">
      <c r="A100" s="74"/>
      <c r="B100" s="74">
        <v>11.54</v>
      </c>
      <c r="C100" s="90"/>
      <c r="D100" s="74"/>
      <c r="E100" s="74"/>
      <c r="F100" s="74">
        <v>8.4600000000000009</v>
      </c>
      <c r="G100" s="90">
        <v>100</v>
      </c>
      <c r="H100" s="90"/>
      <c r="I100" s="74">
        <v>6.92</v>
      </c>
      <c r="J100" s="90"/>
      <c r="K100" s="90"/>
      <c r="L100" s="74"/>
      <c r="M100" s="132"/>
      <c r="N100" s="132"/>
      <c r="O100" s="74">
        <f t="shared" si="10"/>
        <v>126.92</v>
      </c>
      <c r="P100" s="74">
        <v>0</v>
      </c>
      <c r="Q100" s="74"/>
      <c r="R100" s="74">
        <v>-126.92</v>
      </c>
      <c r="S100" s="74">
        <f t="shared" ref="S100:S119" si="14">SUM(O100:R100)</f>
        <v>0</v>
      </c>
      <c r="T100" s="77"/>
    </row>
    <row r="101" spans="1:20">
      <c r="A101" s="136" t="s">
        <v>223</v>
      </c>
      <c r="B101" s="90" t="s">
        <v>223</v>
      </c>
      <c r="C101" s="90" t="s">
        <v>223</v>
      </c>
      <c r="D101" s="74" t="s">
        <v>223</v>
      </c>
      <c r="E101" s="74" t="s">
        <v>223</v>
      </c>
      <c r="F101" s="74" t="s">
        <v>223</v>
      </c>
      <c r="G101" s="90" t="s">
        <v>223</v>
      </c>
      <c r="H101" s="90" t="s">
        <v>223</v>
      </c>
      <c r="I101" s="74" t="s">
        <v>223</v>
      </c>
      <c r="J101" s="90" t="s">
        <v>223</v>
      </c>
      <c r="K101" s="90" t="s">
        <v>223</v>
      </c>
      <c r="L101" s="74" t="s">
        <v>223</v>
      </c>
      <c r="M101" s="132" t="s">
        <v>223</v>
      </c>
      <c r="N101" s="254" t="s">
        <v>223</v>
      </c>
      <c r="O101" s="74">
        <f t="shared" si="10"/>
        <v>0</v>
      </c>
      <c r="P101" s="74">
        <v>200</v>
      </c>
      <c r="Q101" s="74"/>
      <c r="R101" s="74">
        <v>-200</v>
      </c>
      <c r="S101" s="74">
        <f t="shared" si="14"/>
        <v>0</v>
      </c>
      <c r="T101" s="77"/>
    </row>
    <row r="102" spans="1:20">
      <c r="A102" s="136"/>
      <c r="B102" s="74"/>
      <c r="C102" s="90">
        <v>5.38</v>
      </c>
      <c r="D102" s="74"/>
      <c r="E102" s="74"/>
      <c r="F102" s="74"/>
      <c r="G102" s="90"/>
      <c r="H102" s="90">
        <v>10</v>
      </c>
      <c r="I102" s="74"/>
      <c r="J102" s="90"/>
      <c r="K102" s="90"/>
      <c r="L102" s="74"/>
      <c r="M102" s="132"/>
      <c r="N102" s="132"/>
      <c r="O102" s="74">
        <f t="shared" si="10"/>
        <v>15.379999999999999</v>
      </c>
      <c r="P102" s="74">
        <f t="shared" si="13"/>
        <v>-15.379999999999999</v>
      </c>
      <c r="Q102" s="90"/>
      <c r="R102" s="74"/>
      <c r="S102" s="74">
        <f t="shared" si="14"/>
        <v>0</v>
      </c>
      <c r="T102" s="77"/>
    </row>
    <row r="103" spans="1:20">
      <c r="A103" s="74"/>
      <c r="B103" s="74"/>
      <c r="C103" s="74">
        <v>11</v>
      </c>
      <c r="D103" s="74"/>
      <c r="E103" s="74"/>
      <c r="F103" s="74">
        <v>3</v>
      </c>
      <c r="G103" s="90"/>
      <c r="H103" s="90"/>
      <c r="I103" s="74">
        <v>10.91</v>
      </c>
      <c r="J103" s="90"/>
      <c r="K103" s="90"/>
      <c r="L103" s="90"/>
      <c r="M103" s="132"/>
      <c r="N103" s="132"/>
      <c r="O103" s="74">
        <f t="shared" si="10"/>
        <v>24.91</v>
      </c>
      <c r="P103" s="74">
        <f t="shared" si="13"/>
        <v>-24.91</v>
      </c>
      <c r="Q103" s="74"/>
      <c r="R103" s="74"/>
      <c r="S103" s="74">
        <f t="shared" si="14"/>
        <v>0</v>
      </c>
      <c r="T103" s="77"/>
    </row>
    <row r="104" spans="1:20">
      <c r="A104" s="74"/>
      <c r="B104" s="74"/>
      <c r="C104" s="90">
        <v>10.69</v>
      </c>
      <c r="D104" s="74"/>
      <c r="E104" s="74">
        <v>17</v>
      </c>
      <c r="F104" s="74"/>
      <c r="G104" s="90"/>
      <c r="H104" s="90"/>
      <c r="I104" s="74"/>
      <c r="J104" s="90"/>
      <c r="K104" s="90"/>
      <c r="L104" s="74"/>
      <c r="M104" s="132"/>
      <c r="N104" s="132"/>
      <c r="O104" s="74">
        <f t="shared" si="10"/>
        <v>27.689999999999998</v>
      </c>
      <c r="P104" s="74">
        <f t="shared" si="13"/>
        <v>-27.689999999999998</v>
      </c>
      <c r="Q104" s="90"/>
      <c r="R104" s="74"/>
      <c r="S104" s="74">
        <f t="shared" si="14"/>
        <v>0</v>
      </c>
      <c r="T104" s="77"/>
    </row>
    <row r="105" spans="1:20">
      <c r="A105" s="74"/>
      <c r="B105" s="74"/>
      <c r="C105" s="74">
        <v>12.5</v>
      </c>
      <c r="D105" s="74"/>
      <c r="E105" s="74"/>
      <c r="F105" s="74"/>
      <c r="G105" s="90"/>
      <c r="H105" s="90"/>
      <c r="I105" s="74"/>
      <c r="J105" s="90"/>
      <c r="K105" s="90"/>
      <c r="L105" s="74"/>
      <c r="M105" s="132"/>
      <c r="N105" s="132"/>
      <c r="O105" s="74">
        <f t="shared" si="10"/>
        <v>12.5</v>
      </c>
      <c r="P105" s="74">
        <f t="shared" si="13"/>
        <v>-12.5</v>
      </c>
      <c r="Q105" s="74"/>
      <c r="R105" s="74"/>
      <c r="S105" s="74">
        <f t="shared" si="14"/>
        <v>0</v>
      </c>
      <c r="T105" s="77"/>
    </row>
    <row r="106" spans="1:20">
      <c r="A106" s="74"/>
      <c r="B106" s="156"/>
      <c r="C106" s="157">
        <v>12</v>
      </c>
      <c r="D106" s="156"/>
      <c r="E106" s="156"/>
      <c r="F106" s="156"/>
      <c r="G106" s="157"/>
      <c r="H106" s="157"/>
      <c r="I106" s="156">
        <v>6</v>
      </c>
      <c r="J106" s="157"/>
      <c r="K106" s="157"/>
      <c r="L106" s="156"/>
      <c r="M106" s="159"/>
      <c r="N106" s="158"/>
      <c r="O106" s="156">
        <f t="shared" si="10"/>
        <v>18</v>
      </c>
      <c r="P106" s="156">
        <v>-11</v>
      </c>
      <c r="Q106" s="156"/>
      <c r="R106" s="74">
        <v>-7</v>
      </c>
      <c r="S106" s="74">
        <f t="shared" si="14"/>
        <v>0</v>
      </c>
      <c r="T106" s="77"/>
    </row>
    <row r="107" spans="1:20">
      <c r="A107" s="74"/>
      <c r="B107" s="74"/>
      <c r="C107" s="74">
        <v>8.61</v>
      </c>
      <c r="D107" s="74"/>
      <c r="E107" s="74"/>
      <c r="F107" s="74"/>
      <c r="G107" s="90"/>
      <c r="H107" s="90"/>
      <c r="I107" s="74">
        <v>6.44</v>
      </c>
      <c r="J107" s="90"/>
      <c r="K107" s="90"/>
      <c r="L107" s="74"/>
      <c r="M107" s="132"/>
      <c r="N107" s="132"/>
      <c r="O107" s="74">
        <f t="shared" si="10"/>
        <v>15.05</v>
      </c>
      <c r="P107" s="74">
        <v>-15.05</v>
      </c>
      <c r="Q107" s="74"/>
      <c r="R107" s="156"/>
      <c r="S107" s="156">
        <f t="shared" si="14"/>
        <v>0</v>
      </c>
    </row>
    <row r="108" spans="1:20">
      <c r="C108" s="74">
        <v>6.01</v>
      </c>
      <c r="D108" s="48">
        <v>25.71</v>
      </c>
      <c r="F108" s="48">
        <v>8.4600000000000009</v>
      </c>
      <c r="G108" s="105"/>
      <c r="K108" s="53">
        <v>70</v>
      </c>
      <c r="L108" s="48" t="s">
        <v>86</v>
      </c>
      <c r="O108" s="48">
        <f t="shared" si="10"/>
        <v>110.18</v>
      </c>
      <c r="P108" s="74">
        <v>-110.18</v>
      </c>
      <c r="R108" s="74"/>
      <c r="S108" s="48">
        <f t="shared" si="14"/>
        <v>0</v>
      </c>
    </row>
    <row r="109" spans="1:20">
      <c r="C109" s="48">
        <v>8.0399999999999991</v>
      </c>
      <c r="D109" s="48">
        <v>5.16</v>
      </c>
      <c r="E109" s="48">
        <v>4.58</v>
      </c>
      <c r="F109" s="48">
        <v>8.0399999999999991</v>
      </c>
      <c r="G109" s="105"/>
      <c r="H109" s="53">
        <v>4</v>
      </c>
      <c r="L109" s="53"/>
      <c r="O109" s="53">
        <f t="shared" si="10"/>
        <v>29.82</v>
      </c>
      <c r="P109" s="73">
        <v>-29.82</v>
      </c>
      <c r="S109" s="48">
        <f t="shared" si="14"/>
        <v>0</v>
      </c>
    </row>
    <row r="110" spans="1:20">
      <c r="A110" s="256"/>
      <c r="B110" s="256">
        <f t="shared" ref="B110:K110" si="15">SUM(B100:B109)</f>
        <v>11.54</v>
      </c>
      <c r="C110" s="257">
        <f t="shared" si="15"/>
        <v>74.22999999999999</v>
      </c>
      <c r="D110" s="256">
        <f t="shared" si="15"/>
        <v>30.87</v>
      </c>
      <c r="E110" s="256">
        <f t="shared" si="15"/>
        <v>21.58</v>
      </c>
      <c r="F110" s="256">
        <f t="shared" si="15"/>
        <v>27.96</v>
      </c>
      <c r="G110" s="261">
        <f t="shared" si="15"/>
        <v>100</v>
      </c>
      <c r="H110" s="257">
        <f t="shared" si="15"/>
        <v>14</v>
      </c>
      <c r="I110" s="256">
        <f t="shared" si="15"/>
        <v>30.27</v>
      </c>
      <c r="J110" s="257">
        <f t="shared" si="15"/>
        <v>0</v>
      </c>
      <c r="K110" s="257">
        <f t="shared" si="15"/>
        <v>70</v>
      </c>
      <c r="L110" s="256"/>
      <c r="M110" s="262"/>
      <c r="N110" s="262">
        <f>SUM(N100:N109)</f>
        <v>0</v>
      </c>
      <c r="O110" s="53">
        <f>SUM(B110:N110)</f>
        <v>380.44999999999993</v>
      </c>
      <c r="P110" s="73"/>
    </row>
    <row r="111" spans="1:20">
      <c r="A111" s="48" t="s">
        <v>294</v>
      </c>
      <c r="C111" s="48" t="s">
        <v>223</v>
      </c>
      <c r="D111" s="48" t="s">
        <v>223</v>
      </c>
      <c r="E111" s="48" t="s">
        <v>223</v>
      </c>
      <c r="F111" s="48" t="s">
        <v>223</v>
      </c>
      <c r="G111" s="105" t="s">
        <v>223</v>
      </c>
      <c r="H111" s="53" t="s">
        <v>223</v>
      </c>
      <c r="I111" s="48" t="s">
        <v>223</v>
      </c>
      <c r="J111" s="53" t="s">
        <v>223</v>
      </c>
      <c r="K111" s="53" t="s">
        <v>223</v>
      </c>
      <c r="L111" s="53" t="s">
        <v>223</v>
      </c>
      <c r="M111" s="130" t="s">
        <v>223</v>
      </c>
      <c r="N111" s="130" t="s">
        <v>223</v>
      </c>
      <c r="O111" s="53">
        <f t="shared" si="10"/>
        <v>0</v>
      </c>
      <c r="P111" s="90">
        <v>114</v>
      </c>
      <c r="R111" s="72">
        <v>-100</v>
      </c>
      <c r="S111" s="48">
        <v>10</v>
      </c>
      <c r="T111" s="48" t="s">
        <v>723</v>
      </c>
    </row>
    <row r="112" spans="1:20">
      <c r="C112" s="48">
        <v>3.78</v>
      </c>
      <c r="G112" s="105"/>
      <c r="L112" s="53"/>
      <c r="O112" s="53">
        <f t="shared" si="10"/>
        <v>3.78</v>
      </c>
      <c r="P112" s="73">
        <f t="shared" si="13"/>
        <v>-3.78</v>
      </c>
      <c r="Q112" s="74"/>
      <c r="R112" s="74"/>
      <c r="S112" s="48">
        <f t="shared" si="14"/>
        <v>0</v>
      </c>
    </row>
    <row r="113" spans="1:20">
      <c r="C113" s="48">
        <v>15</v>
      </c>
      <c r="F113" s="48">
        <v>20</v>
      </c>
      <c r="G113" s="105">
        <v>200</v>
      </c>
      <c r="I113" s="48">
        <v>6</v>
      </c>
      <c r="O113" s="53">
        <f t="shared" si="10"/>
        <v>241</v>
      </c>
      <c r="P113" s="73">
        <v>-37</v>
      </c>
      <c r="R113" s="48">
        <v>-204</v>
      </c>
      <c r="S113" s="48">
        <f t="shared" si="14"/>
        <v>0</v>
      </c>
    </row>
    <row r="114" spans="1:20">
      <c r="C114" s="48">
        <v>11.75</v>
      </c>
      <c r="G114" s="105"/>
      <c r="H114" s="53">
        <v>4</v>
      </c>
      <c r="O114" s="53">
        <f>SUM(B114:N114)</f>
        <v>15.75</v>
      </c>
      <c r="P114" s="73">
        <v>-15.75</v>
      </c>
      <c r="R114" s="72"/>
      <c r="S114" s="48">
        <f t="shared" si="14"/>
        <v>0</v>
      </c>
    </row>
    <row r="115" spans="1:20">
      <c r="B115" s="48">
        <v>12.4</v>
      </c>
      <c r="C115" s="48">
        <v>13</v>
      </c>
      <c r="G115" s="105"/>
      <c r="H115" s="53">
        <v>10</v>
      </c>
      <c r="I115" s="48">
        <v>6</v>
      </c>
      <c r="O115" s="53">
        <f t="shared" si="10"/>
        <v>41.4</v>
      </c>
      <c r="P115" s="73">
        <f t="shared" si="13"/>
        <v>-41.4</v>
      </c>
      <c r="S115" s="48">
        <f t="shared" si="14"/>
        <v>0</v>
      </c>
    </row>
    <row r="116" spans="1:20" ht="15.75">
      <c r="C116" s="48">
        <v>1.64</v>
      </c>
      <c r="G116" s="105"/>
      <c r="H116" s="53">
        <v>4.58</v>
      </c>
      <c r="I116" s="48">
        <v>12</v>
      </c>
      <c r="O116" s="53">
        <f t="shared" si="10"/>
        <v>18.22</v>
      </c>
      <c r="P116" s="73">
        <f t="shared" si="13"/>
        <v>-18.22</v>
      </c>
      <c r="R116" s="116"/>
      <c r="S116" s="48">
        <f t="shared" si="14"/>
        <v>0</v>
      </c>
    </row>
    <row r="117" spans="1:20">
      <c r="C117" s="48">
        <v>3.96</v>
      </c>
      <c r="G117" s="105"/>
      <c r="I117" s="48">
        <v>6</v>
      </c>
      <c r="J117" s="53">
        <v>8.4600000000000009</v>
      </c>
      <c r="O117" s="53">
        <f t="shared" si="10"/>
        <v>18.420000000000002</v>
      </c>
      <c r="P117" s="73">
        <v>-18.420000000000002</v>
      </c>
      <c r="R117" s="72"/>
      <c r="S117" s="48">
        <f t="shared" si="14"/>
        <v>0</v>
      </c>
    </row>
    <row r="118" spans="1:20">
      <c r="C118" s="48">
        <v>16.75</v>
      </c>
      <c r="G118" s="105"/>
      <c r="J118" s="53">
        <v>10.78</v>
      </c>
      <c r="O118" s="53">
        <f t="shared" si="10"/>
        <v>27.53</v>
      </c>
      <c r="P118" s="73">
        <f t="shared" si="13"/>
        <v>-27.53</v>
      </c>
      <c r="R118" s="74"/>
      <c r="S118" s="48">
        <f t="shared" si="14"/>
        <v>0</v>
      </c>
    </row>
    <row r="119" spans="1:20">
      <c r="A119" s="48" t="s">
        <v>223</v>
      </c>
      <c r="C119" s="53">
        <v>14.3</v>
      </c>
      <c r="F119" s="48" t="s">
        <v>747</v>
      </c>
      <c r="G119" s="105"/>
      <c r="L119" s="53"/>
      <c r="O119" s="53">
        <f>SUM(B119:N119)</f>
        <v>14.3</v>
      </c>
      <c r="P119" s="73">
        <v>-14.3</v>
      </c>
      <c r="Q119" s="90"/>
      <c r="R119" s="74"/>
      <c r="S119" s="48">
        <f t="shared" si="14"/>
        <v>0</v>
      </c>
    </row>
    <row r="120" spans="1:20">
      <c r="C120" s="48">
        <v>15</v>
      </c>
      <c r="F120" s="48">
        <v>20</v>
      </c>
      <c r="G120" s="105"/>
      <c r="J120" s="53">
        <v>5.75</v>
      </c>
      <c r="L120" s="53"/>
      <c r="O120" s="53">
        <f t="shared" ref="O120:O183" si="16">SUM(B120:N120)</f>
        <v>40.75</v>
      </c>
      <c r="P120" s="73">
        <f t="shared" si="13"/>
        <v>-40.75</v>
      </c>
      <c r="Q120" s="72"/>
      <c r="R120" s="74"/>
    </row>
    <row r="121" spans="1:20">
      <c r="C121" s="48">
        <v>13.46</v>
      </c>
      <c r="G121" s="105"/>
      <c r="J121" s="53">
        <v>4.59</v>
      </c>
      <c r="O121" s="53">
        <f t="shared" si="16"/>
        <v>18.05</v>
      </c>
      <c r="P121" s="73">
        <v>-18.05</v>
      </c>
      <c r="Q121" s="72"/>
      <c r="R121" s="72"/>
    </row>
    <row r="122" spans="1:20">
      <c r="G122" s="105"/>
      <c r="O122" s="53">
        <f t="shared" si="16"/>
        <v>0</v>
      </c>
      <c r="P122" s="73">
        <f t="shared" si="13"/>
        <v>0</v>
      </c>
      <c r="Q122" s="72"/>
      <c r="R122" s="72"/>
    </row>
    <row r="123" spans="1:20">
      <c r="G123" s="105"/>
      <c r="O123" s="53">
        <f t="shared" si="16"/>
        <v>0</v>
      </c>
      <c r="P123" s="73">
        <f t="shared" si="13"/>
        <v>0</v>
      </c>
      <c r="Q123" s="72"/>
      <c r="R123" s="72"/>
    </row>
    <row r="124" spans="1:20">
      <c r="A124" s="147"/>
      <c r="B124" s="147">
        <f>SUM(B111:B123)</f>
        <v>12.4</v>
      </c>
      <c r="C124" s="147">
        <f>SUM(C111:C123)</f>
        <v>108.63999999999999</v>
      </c>
      <c r="D124" s="147">
        <f>SUM(D111:D123)</f>
        <v>0</v>
      </c>
      <c r="E124" s="147"/>
      <c r="F124" s="147">
        <f t="shared" ref="F124:K124" si="17">SUM(F111:F123)</f>
        <v>40</v>
      </c>
      <c r="G124" s="149">
        <f t="shared" si="17"/>
        <v>200</v>
      </c>
      <c r="H124" s="148">
        <f t="shared" si="17"/>
        <v>18.579999999999998</v>
      </c>
      <c r="I124" s="147">
        <f t="shared" si="17"/>
        <v>30</v>
      </c>
      <c r="J124" s="148">
        <f t="shared" si="17"/>
        <v>29.580000000000002</v>
      </c>
      <c r="K124" s="148">
        <f t="shared" si="17"/>
        <v>0</v>
      </c>
      <c r="L124" s="147"/>
      <c r="M124" s="150"/>
      <c r="N124" s="150"/>
      <c r="O124" s="147">
        <f t="shared" si="16"/>
        <v>439.19999999999993</v>
      </c>
      <c r="P124" s="152"/>
      <c r="Q124" s="152"/>
      <c r="R124" s="152"/>
      <c r="S124" s="147"/>
      <c r="T124" s="147">
        <f t="shared" ref="T124:T139" si="18">+R124+P124</f>
        <v>0</v>
      </c>
    </row>
    <row r="125" spans="1:20">
      <c r="A125" s="48" t="s">
        <v>295</v>
      </c>
      <c r="B125" s="48" t="s">
        <v>257</v>
      </c>
      <c r="C125" s="48" t="s">
        <v>257</v>
      </c>
      <c r="D125" s="48" t="s">
        <v>257</v>
      </c>
      <c r="E125" s="48" t="s">
        <v>257</v>
      </c>
      <c r="F125" s="48" t="s">
        <v>257</v>
      </c>
      <c r="G125" s="105" t="s">
        <v>257</v>
      </c>
      <c r="H125" s="53" t="s">
        <v>257</v>
      </c>
      <c r="I125" s="48" t="s">
        <v>257</v>
      </c>
      <c r="J125" s="53" t="s">
        <v>257</v>
      </c>
      <c r="K125" s="53" t="s">
        <v>257</v>
      </c>
      <c r="L125" s="48" t="s">
        <v>257</v>
      </c>
      <c r="M125" s="130" t="s">
        <v>257</v>
      </c>
      <c r="N125" s="130" t="s">
        <v>257</v>
      </c>
      <c r="O125" s="48">
        <f t="shared" si="16"/>
        <v>0</v>
      </c>
      <c r="P125" s="74">
        <v>300</v>
      </c>
      <c r="Q125" s="74"/>
      <c r="R125" s="72">
        <v>-100</v>
      </c>
      <c r="S125" s="48" t="s">
        <v>297</v>
      </c>
      <c r="T125" s="48">
        <f t="shared" si="18"/>
        <v>200</v>
      </c>
    </row>
    <row r="126" spans="1:20">
      <c r="A126" s="109"/>
      <c r="B126" s="109"/>
      <c r="C126" s="109"/>
      <c r="D126" s="109">
        <v>20</v>
      </c>
      <c r="E126" s="109"/>
      <c r="F126" s="109">
        <v>2</v>
      </c>
      <c r="G126" s="92"/>
      <c r="H126" s="92"/>
      <c r="I126" s="109"/>
      <c r="J126" s="92">
        <v>13.05</v>
      </c>
      <c r="K126" s="92"/>
      <c r="L126" s="109"/>
      <c r="M126" s="140"/>
      <c r="N126" s="140"/>
      <c r="O126" s="109">
        <f t="shared" si="16"/>
        <v>35.049999999999997</v>
      </c>
      <c r="P126" s="109">
        <v>-35.049999999999997</v>
      </c>
      <c r="Q126" s="109"/>
      <c r="R126" s="74">
        <v>200</v>
      </c>
      <c r="S126" s="109"/>
      <c r="T126" s="109"/>
    </row>
    <row r="127" spans="1:20">
      <c r="A127" s="109"/>
      <c r="B127" s="109"/>
      <c r="C127" s="109">
        <v>4.1399999999999997</v>
      </c>
      <c r="D127" s="109">
        <v>9.1999999999999993</v>
      </c>
      <c r="E127" s="109"/>
      <c r="F127" s="109"/>
      <c r="G127" s="92"/>
      <c r="H127" s="92">
        <v>4.05</v>
      </c>
      <c r="I127" s="109"/>
      <c r="J127" s="92"/>
      <c r="K127" s="92"/>
      <c r="L127" s="109"/>
      <c r="M127" s="140"/>
      <c r="N127" s="140"/>
      <c r="O127" s="109">
        <f t="shared" si="16"/>
        <v>17.39</v>
      </c>
      <c r="P127" s="109">
        <v>-17.39</v>
      </c>
      <c r="Q127" s="109"/>
      <c r="R127" s="109"/>
      <c r="S127" s="109"/>
      <c r="T127" s="109">
        <f t="shared" si="18"/>
        <v>-17.39</v>
      </c>
    </row>
    <row r="128" spans="1:20">
      <c r="A128" s="109"/>
      <c r="B128" s="109"/>
      <c r="C128" s="109">
        <v>4.99</v>
      </c>
      <c r="D128" s="109"/>
      <c r="E128" s="109"/>
      <c r="F128" s="109">
        <v>9</v>
      </c>
      <c r="G128" s="92"/>
      <c r="H128" s="92">
        <v>3.36</v>
      </c>
      <c r="I128" s="109">
        <v>6</v>
      </c>
      <c r="J128" s="92"/>
      <c r="K128" s="92"/>
      <c r="L128" s="109"/>
      <c r="M128" s="140"/>
      <c r="N128" s="140"/>
      <c r="O128" s="109">
        <f t="shared" si="16"/>
        <v>23.35</v>
      </c>
      <c r="P128" s="109">
        <v>-23.35</v>
      </c>
      <c r="Q128" s="109"/>
      <c r="R128" s="109"/>
      <c r="S128" s="109"/>
      <c r="T128" s="109">
        <f t="shared" si="18"/>
        <v>-23.35</v>
      </c>
    </row>
    <row r="129" spans="1:22">
      <c r="A129" s="109"/>
      <c r="B129" s="109"/>
      <c r="C129" s="109">
        <v>50</v>
      </c>
      <c r="D129" s="109"/>
      <c r="E129" s="109"/>
      <c r="F129" s="109"/>
      <c r="G129" s="92"/>
      <c r="H129" s="92"/>
      <c r="I129" s="109"/>
      <c r="J129" s="92"/>
      <c r="K129" s="92"/>
      <c r="L129" s="109"/>
      <c r="M129" s="140"/>
      <c r="N129" s="140"/>
      <c r="O129" s="109">
        <v>50</v>
      </c>
      <c r="P129" s="109">
        <v>-10</v>
      </c>
      <c r="Q129" s="109"/>
      <c r="R129" s="109">
        <v>-40</v>
      </c>
      <c r="S129" s="109"/>
      <c r="T129" s="109">
        <f t="shared" si="18"/>
        <v>-50</v>
      </c>
    </row>
    <row r="130" spans="1:22">
      <c r="A130" s="109"/>
      <c r="B130" s="109"/>
      <c r="C130" s="109">
        <v>4.8099999999999996</v>
      </c>
      <c r="D130" s="109"/>
      <c r="E130" s="109"/>
      <c r="F130" s="109"/>
      <c r="G130" s="92"/>
      <c r="H130" s="92"/>
      <c r="I130" s="109"/>
      <c r="J130" s="92"/>
      <c r="K130" s="92"/>
      <c r="L130" s="109"/>
      <c r="M130" s="140"/>
      <c r="N130" s="140"/>
      <c r="O130" s="109">
        <f t="shared" si="16"/>
        <v>4.8099999999999996</v>
      </c>
      <c r="P130" s="109">
        <f t="shared" si="13"/>
        <v>-4.8099999999999996</v>
      </c>
      <c r="Q130" s="109"/>
      <c r="R130" s="109"/>
      <c r="S130" s="109"/>
      <c r="T130" s="109">
        <f t="shared" si="18"/>
        <v>-4.8099999999999996</v>
      </c>
    </row>
    <row r="131" spans="1:22">
      <c r="A131" s="109"/>
      <c r="B131" s="109"/>
      <c r="C131" s="109">
        <v>13.12</v>
      </c>
      <c r="D131" s="109"/>
      <c r="E131" s="109"/>
      <c r="F131" s="109">
        <v>4.5999999999999996</v>
      </c>
      <c r="G131" s="92"/>
      <c r="H131" s="92"/>
      <c r="I131" s="109">
        <v>3.16</v>
      </c>
      <c r="J131" s="92"/>
      <c r="K131" s="92"/>
      <c r="L131" s="109"/>
      <c r="M131" s="140"/>
      <c r="N131" s="140"/>
      <c r="O131" s="109">
        <f t="shared" si="16"/>
        <v>20.88</v>
      </c>
      <c r="P131" s="109">
        <f t="shared" si="13"/>
        <v>-20.88</v>
      </c>
      <c r="Q131" s="109"/>
      <c r="R131" s="109"/>
      <c r="S131" s="109"/>
      <c r="T131" s="109">
        <f t="shared" si="18"/>
        <v>-20.88</v>
      </c>
    </row>
    <row r="132" spans="1:22">
      <c r="A132" s="109"/>
      <c r="B132" s="109"/>
      <c r="C132" s="109">
        <v>15.5</v>
      </c>
      <c r="D132" s="109"/>
      <c r="E132" s="109"/>
      <c r="F132" s="109">
        <v>8.85</v>
      </c>
      <c r="G132" s="92"/>
      <c r="H132" s="92"/>
      <c r="I132" s="109"/>
      <c r="J132" s="92"/>
      <c r="K132" s="92"/>
      <c r="L132" s="109"/>
      <c r="M132" s="140"/>
      <c r="N132" s="140"/>
      <c r="O132" s="109">
        <f t="shared" si="16"/>
        <v>24.35</v>
      </c>
      <c r="P132" s="109">
        <f t="shared" si="13"/>
        <v>-24.35</v>
      </c>
      <c r="Q132" s="109"/>
      <c r="R132" s="109"/>
      <c r="S132" s="109"/>
      <c r="T132" s="109">
        <f t="shared" si="18"/>
        <v>-24.35</v>
      </c>
    </row>
    <row r="133" spans="1:22">
      <c r="A133" s="109"/>
      <c r="B133" s="109"/>
      <c r="C133" s="109"/>
      <c r="D133" s="109"/>
      <c r="E133" s="109">
        <v>15.5</v>
      </c>
      <c r="F133" s="109"/>
      <c r="G133" s="92"/>
      <c r="H133" s="92">
        <v>9</v>
      </c>
      <c r="I133" s="109"/>
      <c r="J133" s="92"/>
      <c r="K133" s="92"/>
      <c r="L133" s="92"/>
      <c r="M133" s="140"/>
      <c r="N133" s="140"/>
      <c r="O133" s="109">
        <f t="shared" si="16"/>
        <v>24.5</v>
      </c>
      <c r="P133" s="109">
        <f t="shared" si="13"/>
        <v>-24.5</v>
      </c>
      <c r="Q133" s="109"/>
      <c r="R133" s="109"/>
      <c r="S133" s="109"/>
      <c r="T133" s="109">
        <f t="shared" si="18"/>
        <v>-24.5</v>
      </c>
    </row>
    <row r="134" spans="1:22">
      <c r="A134" s="109"/>
      <c r="B134" s="109"/>
      <c r="C134" s="109"/>
      <c r="D134" s="109"/>
      <c r="E134" s="109"/>
      <c r="F134" s="109"/>
      <c r="G134" s="92">
        <v>113.96</v>
      </c>
      <c r="H134" s="92"/>
      <c r="I134" s="109"/>
      <c r="J134" s="92"/>
      <c r="K134" s="92"/>
      <c r="L134" s="109"/>
      <c r="M134" s="140"/>
      <c r="N134" s="140"/>
      <c r="O134" s="109">
        <f t="shared" si="16"/>
        <v>113.96</v>
      </c>
      <c r="P134" s="109"/>
      <c r="Q134" s="109"/>
      <c r="R134" s="109">
        <v>-113.96</v>
      </c>
      <c r="S134" s="109"/>
      <c r="T134" s="109">
        <f t="shared" si="18"/>
        <v>-113.96</v>
      </c>
    </row>
    <row r="135" spans="1:22">
      <c r="A135" s="109"/>
      <c r="B135" s="109"/>
      <c r="C135" s="92">
        <v>6.35</v>
      </c>
      <c r="D135" s="109"/>
      <c r="E135" s="109"/>
      <c r="F135" s="109"/>
      <c r="G135" s="92"/>
      <c r="H135" s="92"/>
      <c r="I135" s="109">
        <v>6</v>
      </c>
      <c r="J135" s="92"/>
      <c r="K135" s="92"/>
      <c r="L135" s="109"/>
      <c r="M135" s="140"/>
      <c r="N135" s="173"/>
      <c r="O135" s="109">
        <f t="shared" si="16"/>
        <v>12.35</v>
      </c>
      <c r="P135" s="109">
        <f t="shared" si="13"/>
        <v>-12.35</v>
      </c>
      <c r="Q135" s="109"/>
      <c r="R135" s="109"/>
      <c r="S135" s="109"/>
      <c r="T135" s="109">
        <f t="shared" si="18"/>
        <v>-12.35</v>
      </c>
    </row>
    <row r="136" spans="1:22">
      <c r="A136" s="109"/>
      <c r="B136" s="109"/>
      <c r="C136" s="92"/>
      <c r="D136" s="109"/>
      <c r="E136" s="109"/>
      <c r="F136" s="109"/>
      <c r="G136" s="92">
        <v>50</v>
      </c>
      <c r="H136" s="92"/>
      <c r="I136" s="109"/>
      <c r="J136" s="92"/>
      <c r="K136" s="92"/>
      <c r="L136" s="109"/>
      <c r="M136" s="140"/>
      <c r="N136" s="173"/>
      <c r="O136" s="109">
        <f t="shared" si="16"/>
        <v>50</v>
      </c>
      <c r="P136" s="109"/>
      <c r="Q136" s="109"/>
      <c r="R136" s="109">
        <v>-50</v>
      </c>
      <c r="S136" s="109"/>
      <c r="T136" s="109">
        <f t="shared" si="18"/>
        <v>-50</v>
      </c>
    </row>
    <row r="137" spans="1:22">
      <c r="A137" s="109"/>
      <c r="B137" s="109"/>
      <c r="C137" s="92"/>
      <c r="D137" s="109"/>
      <c r="E137" s="109"/>
      <c r="F137" s="109">
        <v>13.57</v>
      </c>
      <c r="G137" s="92"/>
      <c r="H137" s="92"/>
      <c r="I137" s="109"/>
      <c r="J137" s="92"/>
      <c r="K137" s="92"/>
      <c r="L137" s="109"/>
      <c r="M137" s="140"/>
      <c r="N137" s="140"/>
      <c r="O137" s="109">
        <f t="shared" si="16"/>
        <v>13.57</v>
      </c>
      <c r="P137" s="109">
        <f t="shared" si="13"/>
        <v>-13.57</v>
      </c>
      <c r="Q137" s="109"/>
      <c r="R137" s="109"/>
      <c r="S137" s="109"/>
      <c r="T137" s="109">
        <f t="shared" si="18"/>
        <v>-13.57</v>
      </c>
    </row>
    <row r="138" spans="1:22">
      <c r="A138" s="2" t="s">
        <v>295</v>
      </c>
      <c r="B138" s="2">
        <f t="shared" ref="B138:K138" si="19">SUM(B126:B137)</f>
        <v>0</v>
      </c>
      <c r="C138" s="3">
        <f t="shared" si="19"/>
        <v>98.91</v>
      </c>
      <c r="D138" s="2">
        <f t="shared" si="19"/>
        <v>29.2</v>
      </c>
      <c r="E138" s="2">
        <f t="shared" si="19"/>
        <v>15.5</v>
      </c>
      <c r="F138" s="2">
        <f t="shared" si="19"/>
        <v>38.019999999999996</v>
      </c>
      <c r="G138" s="174">
        <f t="shared" si="19"/>
        <v>163.95999999999998</v>
      </c>
      <c r="H138" s="3">
        <f t="shared" si="19"/>
        <v>16.41</v>
      </c>
      <c r="I138" s="2">
        <f t="shared" si="19"/>
        <v>15.16</v>
      </c>
      <c r="J138" s="3">
        <f t="shared" si="19"/>
        <v>13.05</v>
      </c>
      <c r="K138" s="3">
        <f t="shared" si="19"/>
        <v>0</v>
      </c>
      <c r="L138" s="2"/>
      <c r="M138" s="175"/>
      <c r="N138" s="175">
        <f>SUM(N126:N137)</f>
        <v>0</v>
      </c>
      <c r="O138" s="2">
        <f t="shared" si="16"/>
        <v>390.21000000000004</v>
      </c>
      <c r="P138" s="176"/>
      <c r="Q138" s="176"/>
      <c r="R138" s="176">
        <v>20.86</v>
      </c>
      <c r="S138" s="2"/>
      <c r="T138" s="2">
        <f t="shared" si="18"/>
        <v>20.86</v>
      </c>
    </row>
    <row r="139" spans="1:22">
      <c r="A139" s="48" t="s">
        <v>296</v>
      </c>
      <c r="C139" s="53">
        <v>14</v>
      </c>
      <c r="G139" s="105"/>
      <c r="H139" s="53">
        <v>4.05</v>
      </c>
      <c r="J139" s="53">
        <v>4.05</v>
      </c>
      <c r="K139" s="53">
        <v>40</v>
      </c>
      <c r="L139" s="48" t="s">
        <v>802</v>
      </c>
      <c r="N139" s="131"/>
      <c r="O139" s="48">
        <f t="shared" si="16"/>
        <v>62.1</v>
      </c>
      <c r="P139" s="72">
        <v>-62.1</v>
      </c>
      <c r="Q139" s="72"/>
      <c r="R139" s="72"/>
      <c r="T139" s="109">
        <f t="shared" si="18"/>
        <v>-62.1</v>
      </c>
    </row>
    <row r="140" spans="1:22">
      <c r="C140" s="53"/>
      <c r="F140" s="53"/>
      <c r="G140" s="105"/>
      <c r="O140" s="48">
        <f t="shared" si="16"/>
        <v>0</v>
      </c>
      <c r="P140" s="74">
        <v>450</v>
      </c>
      <c r="R140" s="74">
        <v>400</v>
      </c>
      <c r="U140" s="48" t="s">
        <v>723</v>
      </c>
      <c r="V140" s="48">
        <v>50</v>
      </c>
    </row>
    <row r="141" spans="1:22">
      <c r="B141" s="48">
        <v>5.38</v>
      </c>
      <c r="C141" s="53"/>
      <c r="F141" s="53"/>
      <c r="G141" s="105"/>
      <c r="N141" s="131"/>
      <c r="O141" s="48">
        <f t="shared" si="16"/>
        <v>5.38</v>
      </c>
      <c r="P141" s="72">
        <f t="shared" si="13"/>
        <v>-5.38</v>
      </c>
      <c r="R141" s="74"/>
    </row>
    <row r="142" spans="1:22">
      <c r="B142" s="48" t="s">
        <v>639</v>
      </c>
      <c r="C142" s="53">
        <v>10.85</v>
      </c>
      <c r="F142" s="53"/>
      <c r="G142" s="105"/>
      <c r="L142" s="53"/>
      <c r="O142" s="48">
        <f t="shared" si="16"/>
        <v>10.85</v>
      </c>
      <c r="P142" s="72">
        <f t="shared" si="13"/>
        <v>-10.85</v>
      </c>
      <c r="Q142" s="74"/>
      <c r="R142" s="74"/>
    </row>
    <row r="143" spans="1:22">
      <c r="C143" s="53">
        <v>10</v>
      </c>
      <c r="F143" s="53">
        <v>300</v>
      </c>
      <c r="G143" s="105"/>
      <c r="H143" s="53">
        <v>10</v>
      </c>
      <c r="I143" s="48">
        <v>3</v>
      </c>
      <c r="O143" s="48">
        <f t="shared" si="16"/>
        <v>323</v>
      </c>
      <c r="P143" s="72">
        <f t="shared" si="13"/>
        <v>-323</v>
      </c>
    </row>
    <row r="144" spans="1:22">
      <c r="A144" s="60">
        <v>44172</v>
      </c>
      <c r="C144" s="53">
        <v>50</v>
      </c>
      <c r="F144" s="53"/>
      <c r="G144" s="105"/>
      <c r="N144" s="131"/>
      <c r="O144" s="48">
        <f t="shared" si="16"/>
        <v>50</v>
      </c>
      <c r="P144" s="72">
        <v>-50</v>
      </c>
    </row>
    <row r="145" spans="1:19">
      <c r="C145" s="53"/>
      <c r="F145" s="53"/>
      <c r="G145" s="105"/>
      <c r="N145" s="131"/>
      <c r="O145" s="48">
        <f t="shared" si="16"/>
        <v>0</v>
      </c>
      <c r="P145" s="72">
        <f t="shared" si="13"/>
        <v>0</v>
      </c>
      <c r="R145" s="72"/>
      <c r="S145" s="53"/>
    </row>
    <row r="146" spans="1:19">
      <c r="C146" s="72"/>
      <c r="F146" s="53"/>
      <c r="G146" s="105"/>
      <c r="K146" s="53">
        <v>116.6</v>
      </c>
      <c r="O146" s="48">
        <f t="shared" si="16"/>
        <v>116.6</v>
      </c>
      <c r="P146" s="72">
        <v>-64.7</v>
      </c>
      <c r="R146" s="48">
        <v>-51.9</v>
      </c>
    </row>
    <row r="147" spans="1:19">
      <c r="F147" s="53"/>
      <c r="G147" s="105"/>
      <c r="O147" s="48">
        <f t="shared" si="16"/>
        <v>0</v>
      </c>
      <c r="P147" s="72">
        <f t="shared" si="13"/>
        <v>0</v>
      </c>
    </row>
    <row r="148" spans="1:19">
      <c r="B148" s="48">
        <v>11.37</v>
      </c>
      <c r="D148" s="48">
        <v>6.99</v>
      </c>
      <c r="F148" s="53"/>
      <c r="G148" s="105">
        <v>450</v>
      </c>
      <c r="L148" s="74"/>
      <c r="P148" s="72">
        <v>-18.36</v>
      </c>
      <c r="R148" s="48">
        <v>-450</v>
      </c>
    </row>
    <row r="149" spans="1:19">
      <c r="A149" s="269"/>
      <c r="B149" s="269">
        <f t="shared" ref="B149:K149" si="20">SUM(B139:B148)</f>
        <v>16.75</v>
      </c>
      <c r="C149" s="270">
        <f t="shared" si="20"/>
        <v>84.85</v>
      </c>
      <c r="D149" s="269">
        <f t="shared" si="20"/>
        <v>6.99</v>
      </c>
      <c r="E149" s="269">
        <f t="shared" si="20"/>
        <v>0</v>
      </c>
      <c r="F149" s="270">
        <f t="shared" si="20"/>
        <v>300</v>
      </c>
      <c r="G149" s="271">
        <f t="shared" si="20"/>
        <v>450</v>
      </c>
      <c r="H149" s="270">
        <f t="shared" si="20"/>
        <v>14.05</v>
      </c>
      <c r="I149" s="269">
        <f t="shared" si="20"/>
        <v>3</v>
      </c>
      <c r="J149" s="270">
        <f t="shared" si="20"/>
        <v>4.05</v>
      </c>
      <c r="K149" s="270">
        <f t="shared" si="20"/>
        <v>156.6</v>
      </c>
      <c r="L149" s="269"/>
      <c r="M149" s="272">
        <f>SUM(M139:M148)</f>
        <v>0</v>
      </c>
      <c r="N149" s="273"/>
      <c r="O149" s="269">
        <f t="shared" si="16"/>
        <v>1036.2899999999997</v>
      </c>
      <c r="P149" s="274"/>
    </row>
    <row r="150" spans="1:19">
      <c r="F150" s="53"/>
      <c r="G150" s="105"/>
      <c r="O150" s="48">
        <f t="shared" si="16"/>
        <v>0</v>
      </c>
      <c r="P150" s="72">
        <f t="shared" si="13"/>
        <v>0</v>
      </c>
    </row>
    <row r="151" spans="1:19">
      <c r="F151" s="53"/>
      <c r="G151" s="105"/>
      <c r="O151" s="48">
        <f t="shared" si="16"/>
        <v>0</v>
      </c>
      <c r="P151" s="72">
        <f t="shared" si="13"/>
        <v>0</v>
      </c>
    </row>
    <row r="152" spans="1:19">
      <c r="F152" s="53"/>
      <c r="G152" s="105"/>
      <c r="O152" s="48">
        <f t="shared" si="16"/>
        <v>0</v>
      </c>
      <c r="P152" s="72">
        <f t="shared" si="13"/>
        <v>0</v>
      </c>
    </row>
    <row r="153" spans="1:19">
      <c r="F153" s="53"/>
      <c r="O153" s="48">
        <f t="shared" si="16"/>
        <v>0</v>
      </c>
      <c r="P153" s="72">
        <f t="shared" si="13"/>
        <v>0</v>
      </c>
    </row>
    <row r="154" spans="1:19">
      <c r="B154" s="60"/>
      <c r="C154" s="53"/>
      <c r="F154" s="53"/>
      <c r="O154" s="48">
        <f t="shared" si="16"/>
        <v>0</v>
      </c>
      <c r="P154" s="72">
        <f t="shared" si="13"/>
        <v>0</v>
      </c>
      <c r="R154" s="72"/>
    </row>
    <row r="155" spans="1:19">
      <c r="B155" s="60"/>
      <c r="F155" s="53"/>
      <c r="O155" s="48">
        <f t="shared" si="16"/>
        <v>0</v>
      </c>
      <c r="P155" s="72">
        <f t="shared" si="13"/>
        <v>0</v>
      </c>
      <c r="R155" s="74"/>
    </row>
    <row r="156" spans="1:19">
      <c r="B156" s="60"/>
      <c r="L156" s="53"/>
      <c r="O156" s="48">
        <f t="shared" si="16"/>
        <v>0</v>
      </c>
      <c r="P156" s="72">
        <f t="shared" si="13"/>
        <v>0</v>
      </c>
      <c r="R156" s="74"/>
    </row>
    <row r="157" spans="1:19">
      <c r="A157" s="180"/>
      <c r="B157" s="180"/>
      <c r="C157" s="181"/>
      <c r="D157" s="180"/>
      <c r="E157" s="180"/>
      <c r="F157" s="181"/>
      <c r="G157" s="181"/>
      <c r="H157" s="181"/>
      <c r="I157" s="180"/>
      <c r="J157" s="181"/>
      <c r="K157" s="181"/>
      <c r="L157" s="180"/>
      <c r="M157" s="182"/>
      <c r="N157" s="182"/>
      <c r="O157" s="181">
        <f>SUM(C157:N157)</f>
        <v>0</v>
      </c>
      <c r="P157" s="183"/>
      <c r="Q157" s="180"/>
    </row>
    <row r="158" spans="1:19">
      <c r="A158" s="119"/>
      <c r="B158" s="119"/>
      <c r="C158" s="120" t="s">
        <v>223</v>
      </c>
      <c r="D158" s="119" t="s">
        <v>223</v>
      </c>
      <c r="E158" s="119" t="s">
        <v>223</v>
      </c>
      <c r="F158" s="119" t="s">
        <v>223</v>
      </c>
      <c r="G158" s="120" t="s">
        <v>223</v>
      </c>
      <c r="H158" s="120" t="s">
        <v>223</v>
      </c>
      <c r="I158" s="119" t="s">
        <v>223</v>
      </c>
      <c r="J158" s="120" t="s">
        <v>223</v>
      </c>
      <c r="K158" s="120" t="s">
        <v>223</v>
      </c>
      <c r="L158" s="119" t="s">
        <v>223</v>
      </c>
      <c r="M158" s="142" t="s">
        <v>223</v>
      </c>
      <c r="N158" s="142" t="s">
        <v>223</v>
      </c>
      <c r="O158" s="119">
        <f t="shared" si="16"/>
        <v>0</v>
      </c>
      <c r="P158" s="74"/>
      <c r="Q158" s="74"/>
      <c r="R158" s="74"/>
      <c r="S158" s="119">
        <f t="shared" ref="S158:S168" si="21">SUM(O158:R158)</f>
        <v>0</v>
      </c>
    </row>
    <row r="159" spans="1:19">
      <c r="A159" s="119"/>
      <c r="B159" s="119"/>
      <c r="C159" s="119"/>
      <c r="D159" s="119"/>
      <c r="E159" s="119"/>
      <c r="F159" s="119"/>
      <c r="G159" s="120"/>
      <c r="H159" s="120"/>
      <c r="I159" s="119"/>
      <c r="J159" s="120"/>
      <c r="K159" s="120"/>
      <c r="L159" s="119"/>
      <c r="M159" s="142"/>
      <c r="N159" s="142"/>
      <c r="O159" s="119">
        <f t="shared" si="16"/>
        <v>0</v>
      </c>
      <c r="P159" s="119">
        <v>0</v>
      </c>
      <c r="Q159" s="119"/>
      <c r="R159" s="119">
        <f>-O159</f>
        <v>0</v>
      </c>
      <c r="S159" s="119">
        <f t="shared" si="21"/>
        <v>0</v>
      </c>
    </row>
    <row r="160" spans="1:19">
      <c r="A160" s="119"/>
      <c r="B160" s="119"/>
      <c r="C160" s="119"/>
      <c r="D160" s="119"/>
      <c r="E160" s="119"/>
      <c r="F160" s="119"/>
      <c r="G160" s="120"/>
      <c r="H160" s="120"/>
      <c r="I160" s="119"/>
      <c r="J160" s="120"/>
      <c r="K160" s="120"/>
      <c r="L160" s="119"/>
      <c r="M160" s="142"/>
      <c r="N160" s="177"/>
      <c r="O160" s="119">
        <f t="shared" si="16"/>
        <v>0</v>
      </c>
      <c r="P160" s="119">
        <f t="shared" ref="P160:Q221" si="22">-O160</f>
        <v>0</v>
      </c>
      <c r="Q160" s="119"/>
      <c r="R160" s="119"/>
      <c r="S160" s="119">
        <f t="shared" si="21"/>
        <v>0</v>
      </c>
    </row>
    <row r="161" spans="1:19">
      <c r="A161" s="119"/>
      <c r="B161" s="119"/>
      <c r="C161" s="119"/>
      <c r="D161" s="119"/>
      <c r="E161" s="119"/>
      <c r="F161" s="119"/>
      <c r="G161" s="120"/>
      <c r="H161" s="120"/>
      <c r="I161" s="119"/>
      <c r="J161" s="120"/>
      <c r="K161" s="120"/>
      <c r="L161" s="119"/>
      <c r="M161" s="178"/>
      <c r="N161" s="177"/>
      <c r="O161" s="119">
        <f t="shared" si="16"/>
        <v>0</v>
      </c>
      <c r="P161" s="119">
        <f t="shared" si="22"/>
        <v>0</v>
      </c>
      <c r="Q161" s="109">
        <f t="shared" si="22"/>
        <v>0</v>
      </c>
      <c r="R161" s="119"/>
      <c r="S161" s="119">
        <f t="shared" si="21"/>
        <v>0</v>
      </c>
    </row>
    <row r="162" spans="1:19">
      <c r="A162" s="119"/>
      <c r="B162" s="119"/>
      <c r="C162" s="119"/>
      <c r="D162" s="119"/>
      <c r="E162" s="119"/>
      <c r="F162" s="119"/>
      <c r="G162" s="120"/>
      <c r="H162" s="120"/>
      <c r="I162" s="119"/>
      <c r="J162" s="120"/>
      <c r="K162" s="120"/>
      <c r="L162" s="119"/>
      <c r="M162" s="142"/>
      <c r="N162" s="177"/>
      <c r="O162" s="119">
        <f t="shared" si="16"/>
        <v>0</v>
      </c>
      <c r="P162" s="119">
        <f t="shared" si="22"/>
        <v>0</v>
      </c>
      <c r="Q162" s="119"/>
      <c r="R162" s="119"/>
      <c r="S162" s="119">
        <f t="shared" si="21"/>
        <v>0</v>
      </c>
    </row>
    <row r="163" spans="1:19">
      <c r="A163" s="119"/>
      <c r="B163" s="119"/>
      <c r="C163" s="119"/>
      <c r="D163" s="119"/>
      <c r="E163" s="119"/>
      <c r="F163" s="119"/>
      <c r="G163" s="120"/>
      <c r="H163" s="120"/>
      <c r="I163" s="119"/>
      <c r="J163" s="120"/>
      <c r="K163" s="120"/>
      <c r="L163" s="119"/>
      <c r="M163" s="142"/>
      <c r="N163" s="177"/>
      <c r="O163" s="119">
        <f t="shared" si="16"/>
        <v>0</v>
      </c>
      <c r="P163" s="119">
        <f t="shared" si="22"/>
        <v>0</v>
      </c>
      <c r="Q163" s="119"/>
      <c r="R163" s="119"/>
      <c r="S163" s="119">
        <f t="shared" si="21"/>
        <v>0</v>
      </c>
    </row>
    <row r="164" spans="1:19">
      <c r="A164" s="119"/>
      <c r="B164" s="119"/>
      <c r="C164" s="119"/>
      <c r="D164" s="119"/>
      <c r="E164" s="119"/>
      <c r="F164" s="119"/>
      <c r="G164" s="120"/>
      <c r="H164" s="120"/>
      <c r="I164" s="119"/>
      <c r="J164" s="120"/>
      <c r="K164" s="120"/>
      <c r="L164" s="119"/>
      <c r="M164" s="142"/>
      <c r="N164" s="177"/>
      <c r="O164" s="119">
        <f t="shared" si="16"/>
        <v>0</v>
      </c>
      <c r="P164" s="119">
        <f t="shared" si="22"/>
        <v>0</v>
      </c>
      <c r="Q164" s="119"/>
      <c r="R164" s="119"/>
      <c r="S164" s="119">
        <f t="shared" si="21"/>
        <v>0</v>
      </c>
    </row>
    <row r="165" spans="1:19">
      <c r="A165" s="119"/>
      <c r="B165" s="119"/>
      <c r="C165" s="119"/>
      <c r="D165" s="119"/>
      <c r="E165" s="119"/>
      <c r="F165" s="119"/>
      <c r="G165" s="120"/>
      <c r="H165" s="120"/>
      <c r="I165" s="119"/>
      <c r="J165" s="120"/>
      <c r="K165" s="120"/>
      <c r="L165" s="119"/>
      <c r="M165" s="142"/>
      <c r="N165" s="177"/>
      <c r="O165" s="119">
        <f t="shared" si="16"/>
        <v>0</v>
      </c>
      <c r="P165" s="119">
        <f t="shared" si="22"/>
        <v>0</v>
      </c>
      <c r="Q165" s="119"/>
      <c r="R165" s="119"/>
      <c r="S165" s="119">
        <f t="shared" si="21"/>
        <v>0</v>
      </c>
    </row>
    <row r="166" spans="1:19">
      <c r="A166" s="119"/>
      <c r="B166" s="119"/>
      <c r="C166" s="119"/>
      <c r="D166" s="119"/>
      <c r="E166" s="119"/>
      <c r="F166" s="119"/>
      <c r="G166" s="120"/>
      <c r="H166" s="120"/>
      <c r="I166" s="119"/>
      <c r="J166" s="120"/>
      <c r="K166" s="120"/>
      <c r="L166" s="119"/>
      <c r="M166" s="142"/>
      <c r="N166" s="177"/>
      <c r="O166" s="119">
        <f t="shared" si="16"/>
        <v>0</v>
      </c>
      <c r="P166" s="119">
        <f t="shared" si="22"/>
        <v>0</v>
      </c>
      <c r="Q166" s="119"/>
      <c r="R166" s="119"/>
      <c r="S166" s="119">
        <f t="shared" si="21"/>
        <v>0</v>
      </c>
    </row>
    <row r="167" spans="1:19">
      <c r="A167" s="119"/>
      <c r="B167" s="119"/>
      <c r="C167" s="119"/>
      <c r="D167" s="119"/>
      <c r="E167" s="119"/>
      <c r="F167" s="119"/>
      <c r="G167" s="120"/>
      <c r="H167" s="120"/>
      <c r="I167" s="119"/>
      <c r="J167" s="120"/>
      <c r="K167" s="120"/>
      <c r="L167" s="119"/>
      <c r="M167" s="142"/>
      <c r="N167" s="177"/>
      <c r="O167" s="119">
        <f t="shared" si="16"/>
        <v>0</v>
      </c>
      <c r="P167" s="119">
        <f t="shared" si="22"/>
        <v>0</v>
      </c>
      <c r="Q167" s="119"/>
      <c r="R167" s="119"/>
      <c r="S167" s="119">
        <f t="shared" si="21"/>
        <v>0</v>
      </c>
    </row>
    <row r="168" spans="1:19">
      <c r="A168" s="119"/>
      <c r="B168" s="119"/>
      <c r="C168" s="119"/>
      <c r="D168" s="119"/>
      <c r="E168" s="119"/>
      <c r="F168" s="119"/>
      <c r="G168" s="120"/>
      <c r="H168" s="120"/>
      <c r="I168" s="119"/>
      <c r="J168" s="120"/>
      <c r="K168" s="120"/>
      <c r="L168" s="119"/>
      <c r="M168" s="142"/>
      <c r="N168" s="177"/>
      <c r="O168" s="119">
        <f t="shared" si="16"/>
        <v>0</v>
      </c>
      <c r="P168" s="119">
        <f t="shared" si="22"/>
        <v>0</v>
      </c>
      <c r="Q168" s="119"/>
      <c r="R168" s="119"/>
      <c r="S168" s="119">
        <f t="shared" si="21"/>
        <v>0</v>
      </c>
    </row>
    <row r="169" spans="1:19">
      <c r="A169" s="119"/>
      <c r="B169" s="119"/>
      <c r="C169" s="119"/>
      <c r="D169" s="119"/>
      <c r="E169" s="119"/>
      <c r="F169" s="119"/>
      <c r="G169" s="120"/>
      <c r="H169" s="120"/>
      <c r="I169" s="119"/>
      <c r="J169" s="120"/>
      <c r="K169" s="120"/>
      <c r="L169" s="119"/>
      <c r="M169" s="142"/>
      <c r="N169" s="177"/>
      <c r="O169" s="119">
        <f t="shared" si="16"/>
        <v>0</v>
      </c>
      <c r="P169" s="119">
        <f t="shared" si="22"/>
        <v>0</v>
      </c>
      <c r="Q169" s="119"/>
      <c r="R169" s="119"/>
      <c r="S169" s="119"/>
    </row>
    <row r="170" spans="1:19">
      <c r="A170" s="119"/>
      <c r="B170" s="119"/>
      <c r="C170" s="119"/>
      <c r="D170" s="119"/>
      <c r="E170" s="119"/>
      <c r="F170" s="119"/>
      <c r="G170" s="120"/>
      <c r="H170" s="120"/>
      <c r="I170" s="119"/>
      <c r="J170" s="120"/>
      <c r="K170" s="120"/>
      <c r="L170" s="120"/>
      <c r="M170" s="142"/>
      <c r="N170" s="177"/>
      <c r="O170" s="119">
        <f t="shared" si="16"/>
        <v>0</v>
      </c>
      <c r="P170" s="119">
        <f t="shared" si="22"/>
        <v>0</v>
      </c>
      <c r="Q170" s="119"/>
      <c r="R170" s="119"/>
      <c r="S170" s="119"/>
    </row>
    <row r="171" spans="1:19">
      <c r="A171" s="119"/>
      <c r="B171" s="119"/>
      <c r="C171" s="119"/>
      <c r="D171" s="119"/>
      <c r="E171" s="119"/>
      <c r="F171" s="119"/>
      <c r="G171" s="120"/>
      <c r="H171" s="120"/>
      <c r="I171" s="119"/>
      <c r="J171" s="120"/>
      <c r="K171" s="120"/>
      <c r="L171" s="119"/>
      <c r="M171" s="142"/>
      <c r="N171" s="177"/>
      <c r="O171" s="119">
        <f t="shared" si="16"/>
        <v>0</v>
      </c>
      <c r="P171" s="119">
        <f t="shared" si="22"/>
        <v>0</v>
      </c>
      <c r="Q171" s="119"/>
      <c r="R171" s="120"/>
      <c r="S171" s="119"/>
    </row>
    <row r="172" spans="1:19">
      <c r="A172" s="119"/>
      <c r="B172" s="119"/>
      <c r="C172" s="119"/>
      <c r="D172" s="119"/>
      <c r="E172" s="119"/>
      <c r="F172" s="119"/>
      <c r="G172" s="120"/>
      <c r="H172" s="120"/>
      <c r="I172" s="119"/>
      <c r="J172" s="120"/>
      <c r="K172" s="120"/>
      <c r="L172" s="119"/>
      <c r="M172" s="142"/>
      <c r="N172" s="177"/>
      <c r="O172" s="119">
        <f t="shared" si="16"/>
        <v>0</v>
      </c>
      <c r="P172" s="119">
        <f t="shared" si="22"/>
        <v>0</v>
      </c>
      <c r="Q172" s="119"/>
      <c r="R172" s="119"/>
      <c r="S172" s="119"/>
    </row>
    <row r="173" spans="1:19">
      <c r="A173" s="119"/>
      <c r="B173" s="119"/>
      <c r="C173" s="119"/>
      <c r="D173" s="119"/>
      <c r="E173" s="119"/>
      <c r="F173" s="119"/>
      <c r="G173" s="120"/>
      <c r="H173" s="120"/>
      <c r="I173" s="119"/>
      <c r="J173" s="120"/>
      <c r="K173" s="120"/>
      <c r="L173" s="119"/>
      <c r="M173" s="142"/>
      <c r="N173" s="177"/>
      <c r="O173" s="119">
        <f t="shared" si="16"/>
        <v>0</v>
      </c>
      <c r="P173" s="119"/>
      <c r="Q173" s="119"/>
      <c r="R173" s="119"/>
      <c r="S173" s="119"/>
    </row>
    <row r="174" spans="1:19">
      <c r="A174" s="119"/>
      <c r="B174" s="119"/>
      <c r="C174" s="119"/>
      <c r="D174" s="119"/>
      <c r="E174" s="119"/>
      <c r="F174" s="119"/>
      <c r="G174" s="120"/>
      <c r="H174" s="120"/>
      <c r="I174" s="119"/>
      <c r="J174" s="120"/>
      <c r="K174" s="120"/>
      <c r="L174" s="119"/>
      <c r="M174" s="142"/>
      <c r="N174" s="177"/>
      <c r="O174" s="119">
        <f t="shared" si="16"/>
        <v>0</v>
      </c>
      <c r="P174" s="119"/>
      <c r="Q174" s="119"/>
      <c r="R174" s="119"/>
      <c r="S174" s="119">
        <f>SUM(O174:R174)</f>
        <v>0</v>
      </c>
    </row>
    <row r="175" spans="1:19">
      <c r="A175" s="119"/>
      <c r="B175" s="119"/>
      <c r="C175" s="119"/>
      <c r="D175" s="119"/>
      <c r="E175" s="119"/>
      <c r="F175" s="119"/>
      <c r="G175" s="120"/>
      <c r="H175" s="120"/>
      <c r="I175" s="119"/>
      <c r="J175" s="120"/>
      <c r="K175" s="120"/>
      <c r="L175" s="119"/>
      <c r="M175" s="142"/>
      <c r="N175" s="177"/>
      <c r="O175" s="119">
        <f t="shared" si="16"/>
        <v>0</v>
      </c>
      <c r="P175" s="119">
        <f t="shared" si="22"/>
        <v>0</v>
      </c>
      <c r="Q175" s="119"/>
      <c r="R175" s="119"/>
      <c r="S175" s="119"/>
    </row>
    <row r="176" spans="1:19">
      <c r="A176" s="184"/>
      <c r="B176" s="184">
        <f t="shared" ref="B176:K176" si="23">SUM(B159:B175)</f>
        <v>0</v>
      </c>
      <c r="C176" s="184">
        <f t="shared" si="23"/>
        <v>0</v>
      </c>
      <c r="D176" s="184">
        <f t="shared" si="23"/>
        <v>0</v>
      </c>
      <c r="E176" s="184">
        <f t="shared" si="23"/>
        <v>0</v>
      </c>
      <c r="F176" s="184">
        <f t="shared" si="23"/>
        <v>0</v>
      </c>
      <c r="G176" s="185">
        <f t="shared" si="23"/>
        <v>0</v>
      </c>
      <c r="H176" s="185">
        <f t="shared" si="23"/>
        <v>0</v>
      </c>
      <c r="I176" s="184">
        <f t="shared" si="23"/>
        <v>0</v>
      </c>
      <c r="J176" s="185">
        <f t="shared" si="23"/>
        <v>0</v>
      </c>
      <c r="K176" s="185">
        <f t="shared" si="23"/>
        <v>0</v>
      </c>
      <c r="L176" s="184"/>
      <c r="M176" s="184"/>
      <c r="N176" s="186">
        <f>SUM(N159:N175)</f>
        <v>0</v>
      </c>
      <c r="O176" s="184">
        <f t="shared" si="16"/>
        <v>0</v>
      </c>
      <c r="P176" s="184"/>
      <c r="Q176" s="187"/>
      <c r="R176" s="28"/>
    </row>
    <row r="177" spans="1:24">
      <c r="A177" s="60"/>
      <c r="B177" s="48" t="s">
        <v>257</v>
      </c>
      <c r="C177" s="48" t="s">
        <v>257</v>
      </c>
      <c r="D177" s="48" t="s">
        <v>257</v>
      </c>
      <c r="E177" s="48" t="s">
        <v>257</v>
      </c>
      <c r="F177" s="48" t="s">
        <v>257</v>
      </c>
      <c r="G177" s="53" t="s">
        <v>257</v>
      </c>
      <c r="H177" s="53" t="s">
        <v>257</v>
      </c>
      <c r="I177" s="48" t="s">
        <v>257</v>
      </c>
      <c r="J177" s="53" t="s">
        <v>257</v>
      </c>
      <c r="K177" s="53" t="s">
        <v>257</v>
      </c>
      <c r="L177" s="53" t="s">
        <v>257</v>
      </c>
      <c r="M177" s="130" t="s">
        <v>257</v>
      </c>
      <c r="N177" s="135" t="s">
        <v>257</v>
      </c>
      <c r="O177" s="74"/>
      <c r="P177" s="74"/>
      <c r="R177" s="74"/>
    </row>
    <row r="178" spans="1:24">
      <c r="N178" s="135"/>
      <c r="O178" s="48">
        <f t="shared" si="16"/>
        <v>0</v>
      </c>
      <c r="P178" s="72">
        <v>0</v>
      </c>
      <c r="R178" s="72">
        <f>-O178</f>
        <v>0</v>
      </c>
    </row>
    <row r="179" spans="1:24">
      <c r="L179" s="53"/>
      <c r="N179" s="135"/>
      <c r="O179" s="48">
        <f t="shared" si="16"/>
        <v>0</v>
      </c>
      <c r="P179" s="72">
        <f t="shared" si="22"/>
        <v>0</v>
      </c>
      <c r="R179" s="74"/>
    </row>
    <row r="180" spans="1:24">
      <c r="N180" s="135"/>
      <c r="O180" s="48">
        <f t="shared" si="16"/>
        <v>0</v>
      </c>
      <c r="P180" s="72">
        <f t="shared" si="22"/>
        <v>0</v>
      </c>
      <c r="R180" s="74"/>
    </row>
    <row r="181" spans="1:24">
      <c r="N181" s="135"/>
      <c r="O181" s="48">
        <f t="shared" si="16"/>
        <v>0</v>
      </c>
      <c r="P181" s="72">
        <f t="shared" si="22"/>
        <v>0</v>
      </c>
      <c r="T181" s="53"/>
    </row>
    <row r="182" spans="1:24">
      <c r="L182" s="53"/>
      <c r="O182" s="48">
        <f t="shared" si="16"/>
        <v>0</v>
      </c>
      <c r="P182" s="72">
        <f t="shared" si="22"/>
        <v>0</v>
      </c>
      <c r="R182" s="72"/>
    </row>
    <row r="183" spans="1:24">
      <c r="L183" s="53"/>
      <c r="O183" s="48">
        <f t="shared" si="16"/>
        <v>0</v>
      </c>
      <c r="P183" s="72">
        <f t="shared" si="22"/>
        <v>0</v>
      </c>
      <c r="Q183" s="74"/>
    </row>
    <row r="184" spans="1:24">
      <c r="O184" s="48">
        <f t="shared" ref="O184:O202" si="24">SUM(B184:N184)</f>
        <v>0</v>
      </c>
      <c r="P184" s="72">
        <f t="shared" si="22"/>
        <v>0</v>
      </c>
    </row>
    <row r="185" spans="1:24">
      <c r="O185" s="48">
        <f t="shared" si="24"/>
        <v>0</v>
      </c>
      <c r="P185" s="72">
        <f t="shared" si="22"/>
        <v>0</v>
      </c>
      <c r="R185" s="74"/>
    </row>
    <row r="186" spans="1:24">
      <c r="O186" s="48">
        <f t="shared" si="24"/>
        <v>0</v>
      </c>
      <c r="P186" s="72">
        <f t="shared" si="22"/>
        <v>0</v>
      </c>
    </row>
    <row r="187" spans="1:24">
      <c r="O187" s="48">
        <f t="shared" si="24"/>
        <v>0</v>
      </c>
      <c r="P187" s="72">
        <f t="shared" si="22"/>
        <v>0</v>
      </c>
      <c r="X187" s="48" t="s">
        <v>208</v>
      </c>
    </row>
    <row r="188" spans="1:24">
      <c r="O188" s="48">
        <f t="shared" si="24"/>
        <v>0</v>
      </c>
      <c r="P188" s="72">
        <f t="shared" si="22"/>
        <v>0</v>
      </c>
    </row>
    <row r="189" spans="1:24">
      <c r="C189" s="72"/>
      <c r="D189" s="72"/>
      <c r="E189" s="72"/>
      <c r="F189" s="72"/>
      <c r="G189" s="73"/>
      <c r="H189" s="73"/>
      <c r="I189" s="72"/>
      <c r="J189" s="73"/>
      <c r="K189" s="73"/>
      <c r="L189" s="72"/>
      <c r="M189" s="133"/>
      <c r="N189" s="133"/>
      <c r="O189" s="48">
        <f t="shared" si="24"/>
        <v>0</v>
      </c>
      <c r="P189" s="72">
        <f t="shared" si="22"/>
        <v>0</v>
      </c>
    </row>
    <row r="190" spans="1:24">
      <c r="A190" s="2"/>
      <c r="B190" s="2"/>
      <c r="C190" s="2">
        <f>SUM(C178:C189)</f>
        <v>0</v>
      </c>
      <c r="D190" s="2"/>
      <c r="E190" s="2">
        <f t="shared" ref="E190:K190" si="25">SUM(E178:E189)</f>
        <v>0</v>
      </c>
      <c r="F190" s="2">
        <f t="shared" si="25"/>
        <v>0</v>
      </c>
      <c r="G190" s="3">
        <f t="shared" si="25"/>
        <v>0</v>
      </c>
      <c r="H190" s="3">
        <f t="shared" si="25"/>
        <v>0</v>
      </c>
      <c r="I190" s="2">
        <f t="shared" si="25"/>
        <v>0</v>
      </c>
      <c r="J190" s="3">
        <f t="shared" si="25"/>
        <v>0</v>
      </c>
      <c r="K190" s="3">
        <f t="shared" si="25"/>
        <v>0</v>
      </c>
      <c r="L190" s="2"/>
      <c r="M190" s="175"/>
      <c r="N190" s="175">
        <f>SUM(N178:N189)</f>
        <v>0</v>
      </c>
      <c r="O190" s="2">
        <f t="shared" si="24"/>
        <v>0</v>
      </c>
      <c r="P190" s="176"/>
      <c r="Q190" s="2"/>
      <c r="R190" s="2"/>
    </row>
    <row r="191" spans="1:24">
      <c r="B191" s="60" t="s">
        <v>257</v>
      </c>
      <c r="C191" s="48" t="s">
        <v>257</v>
      </c>
      <c r="D191" s="48" t="s">
        <v>257</v>
      </c>
      <c r="E191" s="48" t="s">
        <v>257</v>
      </c>
      <c r="F191" s="48" t="s">
        <v>257</v>
      </c>
      <c r="G191" s="53" t="s">
        <v>257</v>
      </c>
      <c r="H191" s="53" t="s">
        <v>257</v>
      </c>
      <c r="I191" s="48" t="s">
        <v>257</v>
      </c>
      <c r="J191" s="53" t="s">
        <v>257</v>
      </c>
      <c r="K191" s="53" t="s">
        <v>257</v>
      </c>
      <c r="L191" s="53" t="s">
        <v>257</v>
      </c>
      <c r="M191" s="130" t="s">
        <v>257</v>
      </c>
      <c r="N191" s="130" t="s">
        <v>257</v>
      </c>
      <c r="O191" s="48">
        <f t="shared" si="24"/>
        <v>0</v>
      </c>
      <c r="P191" s="72">
        <f t="shared" si="22"/>
        <v>0</v>
      </c>
      <c r="R191" s="73"/>
    </row>
    <row r="192" spans="1:24">
      <c r="O192" s="48">
        <f t="shared" si="24"/>
        <v>0</v>
      </c>
      <c r="P192" s="72">
        <f t="shared" si="22"/>
        <v>0</v>
      </c>
      <c r="R192" s="72"/>
    </row>
    <row r="193" spans="1:19">
      <c r="O193" s="48">
        <f t="shared" si="24"/>
        <v>0</v>
      </c>
      <c r="P193" s="72">
        <f t="shared" si="22"/>
        <v>0</v>
      </c>
      <c r="R193" s="74"/>
    </row>
    <row r="194" spans="1:19">
      <c r="L194" s="53"/>
      <c r="O194" s="74"/>
      <c r="P194" s="74"/>
      <c r="R194" s="74"/>
    </row>
    <row r="195" spans="1:19">
      <c r="O195" s="48">
        <f t="shared" si="24"/>
        <v>0</v>
      </c>
      <c r="P195" s="72">
        <f t="shared" si="22"/>
        <v>0</v>
      </c>
      <c r="R195" s="90"/>
    </row>
    <row r="196" spans="1:19">
      <c r="O196" s="48">
        <f t="shared" si="24"/>
        <v>0</v>
      </c>
      <c r="P196" s="72">
        <f t="shared" si="22"/>
        <v>0</v>
      </c>
      <c r="R196" s="53"/>
    </row>
    <row r="197" spans="1:19">
      <c r="O197" s="48">
        <f t="shared" si="24"/>
        <v>0</v>
      </c>
      <c r="P197" s="72">
        <f t="shared" si="22"/>
        <v>0</v>
      </c>
      <c r="Q197" s="72"/>
      <c r="R197" s="73"/>
    </row>
    <row r="198" spans="1:19">
      <c r="L198" s="53"/>
      <c r="O198" s="48">
        <f t="shared" si="24"/>
        <v>0</v>
      </c>
      <c r="P198" s="72">
        <f t="shared" si="22"/>
        <v>0</v>
      </c>
      <c r="R198" s="90"/>
    </row>
    <row r="199" spans="1:19">
      <c r="O199" s="48">
        <f t="shared" si="24"/>
        <v>0</v>
      </c>
      <c r="P199" s="72">
        <f t="shared" si="22"/>
        <v>0</v>
      </c>
      <c r="R199" s="53"/>
    </row>
    <row r="200" spans="1:19">
      <c r="L200" s="53"/>
      <c r="O200" s="48">
        <f t="shared" si="24"/>
        <v>0</v>
      </c>
      <c r="P200" s="72">
        <f t="shared" si="22"/>
        <v>0</v>
      </c>
      <c r="R200" s="53"/>
      <c r="S200" s="53"/>
    </row>
    <row r="201" spans="1:19">
      <c r="L201" s="53"/>
      <c r="O201" s="48">
        <f t="shared" si="24"/>
        <v>0</v>
      </c>
      <c r="P201" s="72">
        <f t="shared" si="22"/>
        <v>0</v>
      </c>
      <c r="R201" s="90"/>
      <c r="S201" s="53"/>
    </row>
    <row r="202" spans="1:19">
      <c r="A202" s="72"/>
      <c r="B202" s="72"/>
      <c r="C202" s="72"/>
      <c r="D202" s="72"/>
      <c r="E202" s="72"/>
      <c r="F202" s="72"/>
      <c r="G202" s="73"/>
      <c r="H202" s="73"/>
      <c r="I202" s="72"/>
      <c r="J202" s="73"/>
      <c r="K202" s="73"/>
      <c r="L202" s="72"/>
      <c r="M202" s="133"/>
      <c r="N202" s="133"/>
      <c r="O202" s="72">
        <f t="shared" si="24"/>
        <v>0</v>
      </c>
      <c r="P202" s="72">
        <f t="shared" si="22"/>
        <v>0</v>
      </c>
      <c r="Q202" s="72"/>
      <c r="R202" s="73"/>
    </row>
    <row r="203" spans="1:19">
      <c r="A203" s="72"/>
      <c r="B203" s="72"/>
      <c r="C203" s="72"/>
      <c r="D203" s="72"/>
      <c r="E203" s="72"/>
      <c r="F203" s="72"/>
      <c r="G203" s="73"/>
      <c r="H203" s="73"/>
      <c r="I203" s="72"/>
      <c r="J203" s="73"/>
      <c r="K203" s="73"/>
      <c r="L203" s="72"/>
      <c r="M203" s="133"/>
      <c r="N203" s="133"/>
      <c r="O203" s="73">
        <f t="shared" ref="O203:O206" si="26">SUM(C203:N203)</f>
        <v>0</v>
      </c>
      <c r="P203" s="72">
        <f t="shared" si="22"/>
        <v>0</v>
      </c>
      <c r="Q203" s="72"/>
      <c r="R203" s="73"/>
    </row>
    <row r="204" spans="1:19">
      <c r="A204" s="72"/>
      <c r="B204" s="72"/>
      <c r="C204" s="72"/>
      <c r="D204" s="72"/>
      <c r="E204" s="72"/>
      <c r="F204" s="72"/>
      <c r="G204" s="73"/>
      <c r="H204" s="73"/>
      <c r="I204" s="72"/>
      <c r="J204" s="73"/>
      <c r="K204" s="73"/>
      <c r="L204" s="72"/>
      <c r="M204" s="133"/>
      <c r="N204" s="133"/>
      <c r="O204" s="73">
        <f t="shared" si="26"/>
        <v>0</v>
      </c>
      <c r="P204" s="72">
        <f t="shared" si="22"/>
        <v>0</v>
      </c>
      <c r="Q204" s="72"/>
      <c r="R204" s="73"/>
    </row>
    <row r="205" spans="1:19">
      <c r="A205" s="72"/>
      <c r="B205" s="72"/>
      <c r="C205" s="72"/>
      <c r="D205" s="72"/>
      <c r="E205" s="72"/>
      <c r="F205" s="72"/>
      <c r="G205" s="73"/>
      <c r="H205" s="73"/>
      <c r="I205" s="72"/>
      <c r="J205" s="73"/>
      <c r="K205" s="73"/>
      <c r="L205" s="73"/>
      <c r="M205" s="133"/>
      <c r="N205" s="133"/>
      <c r="O205" s="73">
        <f t="shared" si="26"/>
        <v>0</v>
      </c>
      <c r="P205" s="72">
        <f t="shared" si="22"/>
        <v>0</v>
      </c>
      <c r="Q205" s="72"/>
      <c r="R205" s="73"/>
    </row>
    <row r="206" spans="1:19">
      <c r="A206" s="72"/>
      <c r="B206" s="72"/>
      <c r="C206" s="72"/>
      <c r="D206" s="72"/>
      <c r="E206" s="72"/>
      <c r="F206" s="72"/>
      <c r="G206" s="73"/>
      <c r="H206" s="73"/>
      <c r="I206" s="72"/>
      <c r="J206" s="73"/>
      <c r="K206" s="73"/>
      <c r="L206" s="72"/>
      <c r="M206" s="133"/>
      <c r="N206" s="133"/>
      <c r="O206" s="73">
        <f t="shared" si="26"/>
        <v>0</v>
      </c>
      <c r="P206" s="72"/>
      <c r="Q206" s="72"/>
      <c r="R206" s="73"/>
    </row>
    <row r="207" spans="1:19">
      <c r="C207" s="72"/>
      <c r="O207" s="53">
        <f>SUM(C207:N207)</f>
        <v>0</v>
      </c>
      <c r="P207" s="72">
        <f t="shared" si="22"/>
        <v>0</v>
      </c>
      <c r="R207" s="53"/>
    </row>
    <row r="208" spans="1:19">
      <c r="C208" s="72"/>
      <c r="O208" s="53">
        <f>SUM(C208:N208)</f>
        <v>0</v>
      </c>
      <c r="P208" s="72">
        <f t="shared" si="22"/>
        <v>0</v>
      </c>
      <c r="R208" s="53"/>
    </row>
    <row r="209" spans="1:20">
      <c r="C209" s="72"/>
      <c r="O209" s="53"/>
      <c r="P209" s="72">
        <f t="shared" si="22"/>
        <v>0</v>
      </c>
      <c r="R209" s="53"/>
    </row>
    <row r="210" spans="1:20">
      <c r="C210" s="72"/>
      <c r="O210" s="53">
        <f>SUM(C210:N210)</f>
        <v>0</v>
      </c>
      <c r="P210" s="72">
        <f t="shared" si="22"/>
        <v>0</v>
      </c>
      <c r="R210" s="53"/>
      <c r="S210" s="53"/>
    </row>
    <row r="211" spans="1:20">
      <c r="A211" s="2"/>
      <c r="B211" s="190"/>
      <c r="C211" s="2">
        <f>SUM(C191:C210)</f>
        <v>0</v>
      </c>
      <c r="D211" s="2"/>
      <c r="E211" s="2">
        <f>SUM(E191:E210)</f>
        <v>0</v>
      </c>
      <c r="F211" s="2">
        <f>SUM(F191:F210)</f>
        <v>0</v>
      </c>
      <c r="G211" s="3">
        <f>SUM(G191:G210)</f>
        <v>0</v>
      </c>
      <c r="H211" s="3">
        <f>SUM(H191:H210)</f>
        <v>0</v>
      </c>
      <c r="I211" s="2"/>
      <c r="J211" s="3">
        <f>SUM(J191:J210)</f>
        <v>0</v>
      </c>
      <c r="K211" s="3">
        <f>SUM(K191:K210)</f>
        <v>0</v>
      </c>
      <c r="L211" s="2"/>
      <c r="M211" s="175"/>
      <c r="N211" s="175">
        <f>SUM(N191:N210)</f>
        <v>0</v>
      </c>
      <c r="O211" s="3">
        <f>SUM(C211:N211)</f>
        <v>0</v>
      </c>
      <c r="P211" s="176">
        <v>0</v>
      </c>
      <c r="R211" s="53"/>
    </row>
    <row r="212" spans="1:20">
      <c r="O212" s="53">
        <f t="shared" ref="O212:O221" si="27">SUM(B212:N212)</f>
        <v>0</v>
      </c>
      <c r="P212" s="72">
        <f t="shared" si="22"/>
        <v>0</v>
      </c>
      <c r="T212" s="48">
        <f t="shared" ref="T212:T261" si="28">+R212+P212</f>
        <v>0</v>
      </c>
    </row>
    <row r="213" spans="1:20">
      <c r="O213" s="53">
        <f t="shared" si="27"/>
        <v>0</v>
      </c>
      <c r="P213" s="72">
        <f t="shared" si="22"/>
        <v>0</v>
      </c>
      <c r="T213" s="48">
        <f t="shared" si="28"/>
        <v>0</v>
      </c>
    </row>
    <row r="214" spans="1:20">
      <c r="O214" s="53">
        <f t="shared" si="27"/>
        <v>0</v>
      </c>
      <c r="P214" s="72">
        <f t="shared" si="22"/>
        <v>0</v>
      </c>
      <c r="T214" s="48">
        <f t="shared" si="28"/>
        <v>0</v>
      </c>
    </row>
    <row r="215" spans="1:20">
      <c r="O215" s="53">
        <f t="shared" si="27"/>
        <v>0</v>
      </c>
      <c r="P215" s="72">
        <f t="shared" si="22"/>
        <v>0</v>
      </c>
      <c r="T215" s="48">
        <f t="shared" si="28"/>
        <v>0</v>
      </c>
    </row>
    <row r="216" spans="1:20">
      <c r="O216" s="53">
        <f t="shared" si="27"/>
        <v>0</v>
      </c>
      <c r="P216" s="72">
        <f t="shared" si="22"/>
        <v>0</v>
      </c>
      <c r="T216" s="48">
        <f t="shared" si="28"/>
        <v>0</v>
      </c>
    </row>
    <row r="217" spans="1:20">
      <c r="O217" s="53">
        <f t="shared" si="27"/>
        <v>0</v>
      </c>
      <c r="P217" s="72">
        <f t="shared" si="22"/>
        <v>0</v>
      </c>
      <c r="T217" s="48">
        <f t="shared" si="28"/>
        <v>0</v>
      </c>
    </row>
    <row r="218" spans="1:20">
      <c r="O218" s="53">
        <f t="shared" si="27"/>
        <v>0</v>
      </c>
      <c r="P218" s="72">
        <f t="shared" si="22"/>
        <v>0</v>
      </c>
      <c r="T218" s="48">
        <f t="shared" si="28"/>
        <v>0</v>
      </c>
    </row>
    <row r="219" spans="1:20">
      <c r="O219" s="53">
        <f t="shared" si="27"/>
        <v>0</v>
      </c>
      <c r="P219" s="72">
        <f t="shared" si="22"/>
        <v>0</v>
      </c>
      <c r="T219" s="48">
        <f t="shared" si="28"/>
        <v>0</v>
      </c>
    </row>
    <row r="220" spans="1:20">
      <c r="O220" s="53">
        <f t="shared" si="27"/>
        <v>0</v>
      </c>
      <c r="P220" s="72">
        <f t="shared" si="22"/>
        <v>0</v>
      </c>
      <c r="T220" s="48">
        <f t="shared" si="28"/>
        <v>0</v>
      </c>
    </row>
    <row r="221" spans="1:20">
      <c r="O221" s="53">
        <f t="shared" si="27"/>
        <v>0</v>
      </c>
      <c r="P221" s="72">
        <f t="shared" si="22"/>
        <v>0</v>
      </c>
      <c r="T221" s="48">
        <f t="shared" si="28"/>
        <v>0</v>
      </c>
    </row>
    <row r="222" spans="1:20">
      <c r="O222" s="53">
        <f t="shared" ref="O222:O285" si="29">SUM(B222:N222)</f>
        <v>0</v>
      </c>
      <c r="P222" s="72">
        <f t="shared" ref="P222:P285" si="30">-O222</f>
        <v>0</v>
      </c>
      <c r="T222" s="48">
        <f t="shared" si="28"/>
        <v>0</v>
      </c>
    </row>
    <row r="223" spans="1:20">
      <c r="O223" s="53">
        <f t="shared" si="29"/>
        <v>0</v>
      </c>
      <c r="P223" s="72">
        <f t="shared" si="30"/>
        <v>0</v>
      </c>
      <c r="T223" s="48">
        <f t="shared" si="28"/>
        <v>0</v>
      </c>
    </row>
    <row r="224" spans="1:20">
      <c r="O224" s="53">
        <f t="shared" si="29"/>
        <v>0</v>
      </c>
      <c r="P224" s="72">
        <f t="shared" si="30"/>
        <v>0</v>
      </c>
      <c r="T224" s="48">
        <f t="shared" si="28"/>
        <v>0</v>
      </c>
    </row>
    <row r="225" spans="15:20">
      <c r="O225" s="53">
        <f t="shared" si="29"/>
        <v>0</v>
      </c>
      <c r="P225" s="72">
        <f t="shared" si="30"/>
        <v>0</v>
      </c>
      <c r="T225" s="48">
        <f t="shared" si="28"/>
        <v>0</v>
      </c>
    </row>
    <row r="226" spans="15:20">
      <c r="O226" s="53">
        <f t="shared" si="29"/>
        <v>0</v>
      </c>
      <c r="P226" s="72">
        <f t="shared" si="30"/>
        <v>0</v>
      </c>
      <c r="T226" s="48">
        <f t="shared" si="28"/>
        <v>0</v>
      </c>
    </row>
    <row r="227" spans="15:20">
      <c r="O227" s="53">
        <f t="shared" si="29"/>
        <v>0</v>
      </c>
      <c r="P227" s="72">
        <f t="shared" si="30"/>
        <v>0</v>
      </c>
      <c r="T227" s="48">
        <f t="shared" si="28"/>
        <v>0</v>
      </c>
    </row>
    <row r="228" spans="15:20">
      <c r="O228" s="53">
        <f t="shared" si="29"/>
        <v>0</v>
      </c>
      <c r="P228" s="72">
        <f t="shared" si="30"/>
        <v>0</v>
      </c>
      <c r="T228" s="48">
        <f t="shared" si="28"/>
        <v>0</v>
      </c>
    </row>
    <row r="229" spans="15:20">
      <c r="O229" s="53">
        <f t="shared" si="29"/>
        <v>0</v>
      </c>
      <c r="P229" s="72">
        <f t="shared" si="30"/>
        <v>0</v>
      </c>
      <c r="T229" s="48">
        <f t="shared" si="28"/>
        <v>0</v>
      </c>
    </row>
    <row r="230" spans="15:20">
      <c r="O230" s="53">
        <f t="shared" si="29"/>
        <v>0</v>
      </c>
      <c r="P230" s="72">
        <f t="shared" si="30"/>
        <v>0</v>
      </c>
      <c r="T230" s="48">
        <f t="shared" si="28"/>
        <v>0</v>
      </c>
    </row>
    <row r="231" spans="15:20">
      <c r="O231" s="53">
        <f t="shared" si="29"/>
        <v>0</v>
      </c>
      <c r="P231" s="72">
        <f t="shared" si="30"/>
        <v>0</v>
      </c>
      <c r="T231" s="48">
        <f t="shared" si="28"/>
        <v>0</v>
      </c>
    </row>
    <row r="232" spans="15:20">
      <c r="O232" s="53">
        <f t="shared" si="29"/>
        <v>0</v>
      </c>
      <c r="P232" s="72">
        <f t="shared" si="30"/>
        <v>0</v>
      </c>
      <c r="T232" s="48">
        <f t="shared" si="28"/>
        <v>0</v>
      </c>
    </row>
    <row r="233" spans="15:20">
      <c r="O233" s="53">
        <f t="shared" si="29"/>
        <v>0</v>
      </c>
      <c r="P233" s="72">
        <f t="shared" si="30"/>
        <v>0</v>
      </c>
      <c r="T233" s="48">
        <f t="shared" si="28"/>
        <v>0</v>
      </c>
    </row>
    <row r="234" spans="15:20">
      <c r="O234" s="53">
        <f t="shared" si="29"/>
        <v>0</v>
      </c>
      <c r="P234" s="72">
        <f t="shared" si="30"/>
        <v>0</v>
      </c>
      <c r="T234" s="48">
        <f t="shared" si="28"/>
        <v>0</v>
      </c>
    </row>
    <row r="235" spans="15:20">
      <c r="O235" s="53">
        <f t="shared" si="29"/>
        <v>0</v>
      </c>
      <c r="P235" s="72">
        <f t="shared" si="30"/>
        <v>0</v>
      </c>
      <c r="T235" s="48">
        <f t="shared" si="28"/>
        <v>0</v>
      </c>
    </row>
    <row r="236" spans="15:20">
      <c r="O236" s="53">
        <f t="shared" si="29"/>
        <v>0</v>
      </c>
      <c r="P236" s="72">
        <f t="shared" si="30"/>
        <v>0</v>
      </c>
      <c r="T236" s="48">
        <f t="shared" si="28"/>
        <v>0</v>
      </c>
    </row>
    <row r="237" spans="15:20">
      <c r="O237" s="53">
        <f t="shared" si="29"/>
        <v>0</v>
      </c>
      <c r="P237" s="72">
        <f t="shared" si="30"/>
        <v>0</v>
      </c>
      <c r="T237" s="48">
        <f t="shared" si="28"/>
        <v>0</v>
      </c>
    </row>
    <row r="238" spans="15:20">
      <c r="O238" s="53">
        <f t="shared" si="29"/>
        <v>0</v>
      </c>
      <c r="P238" s="72">
        <f t="shared" si="30"/>
        <v>0</v>
      </c>
      <c r="T238" s="48">
        <f t="shared" si="28"/>
        <v>0</v>
      </c>
    </row>
    <row r="239" spans="15:20">
      <c r="O239" s="53">
        <f t="shared" si="29"/>
        <v>0</v>
      </c>
      <c r="P239" s="72">
        <f t="shared" si="30"/>
        <v>0</v>
      </c>
      <c r="T239" s="48">
        <f t="shared" si="28"/>
        <v>0</v>
      </c>
    </row>
    <row r="240" spans="15:20">
      <c r="O240" s="53">
        <f t="shared" si="29"/>
        <v>0</v>
      </c>
      <c r="P240" s="72">
        <f t="shared" si="30"/>
        <v>0</v>
      </c>
      <c r="T240" s="48">
        <f t="shared" si="28"/>
        <v>0</v>
      </c>
    </row>
    <row r="241" spans="15:20">
      <c r="O241" s="53">
        <f t="shared" si="29"/>
        <v>0</v>
      </c>
      <c r="P241" s="72">
        <f t="shared" si="30"/>
        <v>0</v>
      </c>
      <c r="T241" s="48">
        <f t="shared" si="28"/>
        <v>0</v>
      </c>
    </row>
    <row r="242" spans="15:20">
      <c r="O242" s="53">
        <f t="shared" si="29"/>
        <v>0</v>
      </c>
      <c r="P242" s="72">
        <f t="shared" si="30"/>
        <v>0</v>
      </c>
      <c r="T242" s="48">
        <f t="shared" si="28"/>
        <v>0</v>
      </c>
    </row>
    <row r="243" spans="15:20">
      <c r="O243" s="53">
        <f t="shared" si="29"/>
        <v>0</v>
      </c>
      <c r="P243" s="72">
        <f t="shared" si="30"/>
        <v>0</v>
      </c>
      <c r="T243" s="48">
        <f t="shared" si="28"/>
        <v>0</v>
      </c>
    </row>
    <row r="244" spans="15:20">
      <c r="O244" s="53">
        <f t="shared" si="29"/>
        <v>0</v>
      </c>
      <c r="P244" s="72">
        <f t="shared" si="30"/>
        <v>0</v>
      </c>
      <c r="T244" s="48">
        <f t="shared" si="28"/>
        <v>0</v>
      </c>
    </row>
    <row r="245" spans="15:20">
      <c r="O245" s="53">
        <f t="shared" si="29"/>
        <v>0</v>
      </c>
      <c r="P245" s="72">
        <f t="shared" si="30"/>
        <v>0</v>
      </c>
      <c r="T245" s="48">
        <f t="shared" si="28"/>
        <v>0</v>
      </c>
    </row>
    <row r="246" spans="15:20">
      <c r="O246" s="53">
        <f t="shared" si="29"/>
        <v>0</v>
      </c>
      <c r="P246" s="72">
        <f t="shared" si="30"/>
        <v>0</v>
      </c>
      <c r="T246" s="48">
        <f t="shared" si="28"/>
        <v>0</v>
      </c>
    </row>
    <row r="247" spans="15:20">
      <c r="O247" s="53">
        <f t="shared" si="29"/>
        <v>0</v>
      </c>
      <c r="P247" s="72">
        <f t="shared" si="30"/>
        <v>0</v>
      </c>
      <c r="T247" s="48">
        <f t="shared" si="28"/>
        <v>0</v>
      </c>
    </row>
    <row r="248" spans="15:20">
      <c r="O248" s="53">
        <f t="shared" si="29"/>
        <v>0</v>
      </c>
      <c r="P248" s="72">
        <f t="shared" si="30"/>
        <v>0</v>
      </c>
      <c r="T248" s="48">
        <f t="shared" si="28"/>
        <v>0</v>
      </c>
    </row>
    <row r="249" spans="15:20">
      <c r="O249" s="53">
        <f t="shared" si="29"/>
        <v>0</v>
      </c>
      <c r="P249" s="72">
        <f t="shared" si="30"/>
        <v>0</v>
      </c>
      <c r="T249" s="48">
        <f t="shared" si="28"/>
        <v>0</v>
      </c>
    </row>
    <row r="250" spans="15:20">
      <c r="O250" s="53">
        <f t="shared" si="29"/>
        <v>0</v>
      </c>
      <c r="P250" s="72">
        <f t="shared" si="30"/>
        <v>0</v>
      </c>
      <c r="T250" s="48">
        <f t="shared" si="28"/>
        <v>0</v>
      </c>
    </row>
    <row r="251" spans="15:20">
      <c r="O251" s="53">
        <f t="shared" si="29"/>
        <v>0</v>
      </c>
      <c r="P251" s="72">
        <f t="shared" si="30"/>
        <v>0</v>
      </c>
      <c r="T251" s="48">
        <f t="shared" si="28"/>
        <v>0</v>
      </c>
    </row>
    <row r="252" spans="15:20">
      <c r="O252" s="53">
        <f t="shared" si="29"/>
        <v>0</v>
      </c>
      <c r="P252" s="72">
        <f t="shared" si="30"/>
        <v>0</v>
      </c>
      <c r="T252" s="48">
        <f t="shared" si="28"/>
        <v>0</v>
      </c>
    </row>
    <row r="253" spans="15:20">
      <c r="O253" s="53">
        <f t="shared" si="29"/>
        <v>0</v>
      </c>
      <c r="P253" s="72">
        <f t="shared" si="30"/>
        <v>0</v>
      </c>
      <c r="T253" s="48">
        <f t="shared" si="28"/>
        <v>0</v>
      </c>
    </row>
    <row r="254" spans="15:20">
      <c r="O254" s="53">
        <f t="shared" si="29"/>
        <v>0</v>
      </c>
      <c r="P254" s="72">
        <f t="shared" si="30"/>
        <v>0</v>
      </c>
      <c r="T254" s="48">
        <f t="shared" si="28"/>
        <v>0</v>
      </c>
    </row>
    <row r="255" spans="15:20">
      <c r="O255" s="53">
        <f t="shared" si="29"/>
        <v>0</v>
      </c>
      <c r="P255" s="72">
        <f t="shared" si="30"/>
        <v>0</v>
      </c>
      <c r="T255" s="48">
        <f t="shared" si="28"/>
        <v>0</v>
      </c>
    </row>
    <row r="256" spans="15:20">
      <c r="O256" s="53">
        <f t="shared" si="29"/>
        <v>0</v>
      </c>
      <c r="P256" s="72">
        <f t="shared" si="30"/>
        <v>0</v>
      </c>
      <c r="T256" s="48">
        <f t="shared" si="28"/>
        <v>0</v>
      </c>
    </row>
    <row r="257" spans="15:20">
      <c r="O257" s="53">
        <f t="shared" si="29"/>
        <v>0</v>
      </c>
      <c r="P257" s="72">
        <f t="shared" si="30"/>
        <v>0</v>
      </c>
      <c r="T257" s="48">
        <f t="shared" si="28"/>
        <v>0</v>
      </c>
    </row>
    <row r="258" spans="15:20">
      <c r="O258" s="53">
        <f t="shared" si="29"/>
        <v>0</v>
      </c>
      <c r="P258" s="72">
        <f t="shared" si="30"/>
        <v>0</v>
      </c>
      <c r="T258" s="48">
        <f t="shared" si="28"/>
        <v>0</v>
      </c>
    </row>
    <row r="259" spans="15:20">
      <c r="O259" s="53">
        <f t="shared" si="29"/>
        <v>0</v>
      </c>
      <c r="P259" s="72">
        <f t="shared" si="30"/>
        <v>0</v>
      </c>
      <c r="T259" s="48">
        <f t="shared" si="28"/>
        <v>0</v>
      </c>
    </row>
    <row r="260" spans="15:20">
      <c r="O260" s="53">
        <f t="shared" si="29"/>
        <v>0</v>
      </c>
      <c r="P260" s="72">
        <f t="shared" si="30"/>
        <v>0</v>
      </c>
      <c r="T260" s="48">
        <f t="shared" si="28"/>
        <v>0</v>
      </c>
    </row>
    <row r="261" spans="15:20">
      <c r="O261" s="53">
        <f t="shared" si="29"/>
        <v>0</v>
      </c>
      <c r="P261" s="72">
        <f t="shared" si="30"/>
        <v>0</v>
      </c>
      <c r="T261" s="48">
        <f t="shared" si="28"/>
        <v>0</v>
      </c>
    </row>
    <row r="262" spans="15:20">
      <c r="O262" s="53">
        <f t="shared" si="29"/>
        <v>0</v>
      </c>
      <c r="P262" s="72">
        <f t="shared" si="30"/>
        <v>0</v>
      </c>
      <c r="T262" s="48">
        <f t="shared" ref="T262:T325" si="31">+R262+P262</f>
        <v>0</v>
      </c>
    </row>
    <row r="263" spans="15:20">
      <c r="O263" s="53">
        <f t="shared" si="29"/>
        <v>0</v>
      </c>
      <c r="P263" s="72">
        <f t="shared" si="30"/>
        <v>0</v>
      </c>
      <c r="T263" s="48">
        <f t="shared" si="31"/>
        <v>0</v>
      </c>
    </row>
    <row r="264" spans="15:20">
      <c r="O264" s="53">
        <f t="shared" si="29"/>
        <v>0</v>
      </c>
      <c r="P264" s="72">
        <f t="shared" si="30"/>
        <v>0</v>
      </c>
      <c r="T264" s="48">
        <f t="shared" si="31"/>
        <v>0</v>
      </c>
    </row>
    <row r="265" spans="15:20">
      <c r="O265" s="53">
        <f t="shared" si="29"/>
        <v>0</v>
      </c>
      <c r="P265" s="72">
        <f t="shared" si="30"/>
        <v>0</v>
      </c>
      <c r="T265" s="48">
        <f t="shared" si="31"/>
        <v>0</v>
      </c>
    </row>
    <row r="266" spans="15:20">
      <c r="O266" s="53">
        <f t="shared" si="29"/>
        <v>0</v>
      </c>
      <c r="P266" s="72">
        <f t="shared" si="30"/>
        <v>0</v>
      </c>
      <c r="T266" s="48">
        <f t="shared" si="31"/>
        <v>0</v>
      </c>
    </row>
    <row r="267" spans="15:20">
      <c r="O267" s="53">
        <f t="shared" si="29"/>
        <v>0</v>
      </c>
      <c r="P267" s="72">
        <f t="shared" si="30"/>
        <v>0</v>
      </c>
      <c r="T267" s="48">
        <f t="shared" si="31"/>
        <v>0</v>
      </c>
    </row>
    <row r="268" spans="15:20">
      <c r="O268" s="53">
        <f t="shared" si="29"/>
        <v>0</v>
      </c>
      <c r="P268" s="72">
        <f t="shared" si="30"/>
        <v>0</v>
      </c>
      <c r="T268" s="48">
        <f t="shared" si="31"/>
        <v>0</v>
      </c>
    </row>
    <row r="269" spans="15:20">
      <c r="O269" s="53">
        <f t="shared" si="29"/>
        <v>0</v>
      </c>
      <c r="P269" s="72">
        <f t="shared" si="30"/>
        <v>0</v>
      </c>
      <c r="T269" s="48">
        <f t="shared" si="31"/>
        <v>0</v>
      </c>
    </row>
    <row r="270" spans="15:20">
      <c r="O270" s="53">
        <f t="shared" si="29"/>
        <v>0</v>
      </c>
      <c r="P270" s="72">
        <f t="shared" si="30"/>
        <v>0</v>
      </c>
      <c r="T270" s="48">
        <f t="shared" si="31"/>
        <v>0</v>
      </c>
    </row>
    <row r="271" spans="15:20">
      <c r="O271" s="53">
        <f t="shared" si="29"/>
        <v>0</v>
      </c>
      <c r="P271" s="72">
        <f t="shared" si="30"/>
        <v>0</v>
      </c>
      <c r="T271" s="48">
        <f t="shared" si="31"/>
        <v>0</v>
      </c>
    </row>
    <row r="272" spans="15:20">
      <c r="O272" s="53">
        <f t="shared" si="29"/>
        <v>0</v>
      </c>
      <c r="P272" s="72">
        <f t="shared" si="30"/>
        <v>0</v>
      </c>
      <c r="T272" s="48">
        <f t="shared" si="31"/>
        <v>0</v>
      </c>
    </row>
    <row r="273" spans="15:20">
      <c r="O273" s="53">
        <f t="shared" si="29"/>
        <v>0</v>
      </c>
      <c r="P273" s="72">
        <f t="shared" si="30"/>
        <v>0</v>
      </c>
      <c r="T273" s="48">
        <f t="shared" si="31"/>
        <v>0</v>
      </c>
    </row>
    <row r="274" spans="15:20">
      <c r="O274" s="53">
        <f t="shared" si="29"/>
        <v>0</v>
      </c>
      <c r="P274" s="72">
        <f t="shared" si="30"/>
        <v>0</v>
      </c>
      <c r="T274" s="48">
        <f t="shared" si="31"/>
        <v>0</v>
      </c>
    </row>
    <row r="275" spans="15:20">
      <c r="O275" s="53">
        <f t="shared" si="29"/>
        <v>0</v>
      </c>
      <c r="P275" s="72">
        <f t="shared" si="30"/>
        <v>0</v>
      </c>
      <c r="T275" s="48">
        <f t="shared" si="31"/>
        <v>0</v>
      </c>
    </row>
    <row r="276" spans="15:20">
      <c r="O276" s="53">
        <f t="shared" si="29"/>
        <v>0</v>
      </c>
      <c r="P276" s="72">
        <f t="shared" si="30"/>
        <v>0</v>
      </c>
      <c r="T276" s="48">
        <f t="shared" si="31"/>
        <v>0</v>
      </c>
    </row>
    <row r="277" spans="15:20">
      <c r="O277" s="53">
        <f t="shared" si="29"/>
        <v>0</v>
      </c>
      <c r="P277" s="72">
        <f t="shared" si="30"/>
        <v>0</v>
      </c>
      <c r="T277" s="48">
        <f t="shared" si="31"/>
        <v>0</v>
      </c>
    </row>
    <row r="278" spans="15:20">
      <c r="O278" s="53">
        <f t="shared" si="29"/>
        <v>0</v>
      </c>
      <c r="P278" s="72">
        <f t="shared" si="30"/>
        <v>0</v>
      </c>
      <c r="T278" s="48">
        <f t="shared" si="31"/>
        <v>0</v>
      </c>
    </row>
    <row r="279" spans="15:20">
      <c r="O279" s="53">
        <f t="shared" si="29"/>
        <v>0</v>
      </c>
      <c r="P279" s="72">
        <f t="shared" si="30"/>
        <v>0</v>
      </c>
      <c r="T279" s="48">
        <f t="shared" si="31"/>
        <v>0</v>
      </c>
    </row>
    <row r="280" spans="15:20">
      <c r="O280" s="53">
        <f t="shared" si="29"/>
        <v>0</v>
      </c>
      <c r="P280" s="72">
        <f t="shared" si="30"/>
        <v>0</v>
      </c>
      <c r="T280" s="48">
        <f t="shared" si="31"/>
        <v>0</v>
      </c>
    </row>
    <row r="281" spans="15:20">
      <c r="O281" s="53">
        <f t="shared" si="29"/>
        <v>0</v>
      </c>
      <c r="P281" s="72">
        <f t="shared" si="30"/>
        <v>0</v>
      </c>
      <c r="T281" s="48">
        <f t="shared" si="31"/>
        <v>0</v>
      </c>
    </row>
    <row r="282" spans="15:20">
      <c r="O282" s="53">
        <f t="shared" si="29"/>
        <v>0</v>
      </c>
      <c r="P282" s="72">
        <f t="shared" si="30"/>
        <v>0</v>
      </c>
      <c r="T282" s="48">
        <f t="shared" si="31"/>
        <v>0</v>
      </c>
    </row>
    <row r="283" spans="15:20">
      <c r="O283" s="53">
        <f t="shared" si="29"/>
        <v>0</v>
      </c>
      <c r="P283" s="72">
        <f t="shared" si="30"/>
        <v>0</v>
      </c>
      <c r="T283" s="48">
        <f t="shared" si="31"/>
        <v>0</v>
      </c>
    </row>
    <row r="284" spans="15:20">
      <c r="O284" s="53">
        <f t="shared" si="29"/>
        <v>0</v>
      </c>
      <c r="P284" s="72">
        <f t="shared" si="30"/>
        <v>0</v>
      </c>
      <c r="T284" s="48">
        <f t="shared" si="31"/>
        <v>0</v>
      </c>
    </row>
    <row r="285" spans="15:20">
      <c r="O285" s="53">
        <f t="shared" si="29"/>
        <v>0</v>
      </c>
      <c r="P285" s="72">
        <f t="shared" si="30"/>
        <v>0</v>
      </c>
      <c r="T285" s="48">
        <f t="shared" si="31"/>
        <v>0</v>
      </c>
    </row>
    <row r="286" spans="15:20">
      <c r="O286" s="53">
        <f t="shared" ref="O286:O294" si="32">SUM(B286:N286)</f>
        <v>0</v>
      </c>
      <c r="P286" s="72">
        <f t="shared" ref="P286:P349" si="33">-O286</f>
        <v>0</v>
      </c>
      <c r="T286" s="48">
        <f t="shared" si="31"/>
        <v>0</v>
      </c>
    </row>
    <row r="287" spans="15:20">
      <c r="O287" s="53">
        <f t="shared" si="32"/>
        <v>0</v>
      </c>
      <c r="P287" s="72">
        <f t="shared" si="33"/>
        <v>0</v>
      </c>
      <c r="T287" s="48">
        <f t="shared" si="31"/>
        <v>0</v>
      </c>
    </row>
    <row r="288" spans="15:20">
      <c r="O288" s="53">
        <f t="shared" si="32"/>
        <v>0</v>
      </c>
      <c r="P288" s="72">
        <f t="shared" si="33"/>
        <v>0</v>
      </c>
      <c r="T288" s="48">
        <f t="shared" si="31"/>
        <v>0</v>
      </c>
    </row>
    <row r="289" spans="15:20">
      <c r="O289" s="53">
        <f t="shared" si="32"/>
        <v>0</v>
      </c>
      <c r="P289" s="72">
        <f t="shared" si="33"/>
        <v>0</v>
      </c>
      <c r="T289" s="48">
        <f t="shared" si="31"/>
        <v>0</v>
      </c>
    </row>
    <row r="290" spans="15:20">
      <c r="O290" s="53">
        <f t="shared" si="32"/>
        <v>0</v>
      </c>
      <c r="P290" s="72">
        <f t="shared" si="33"/>
        <v>0</v>
      </c>
      <c r="T290" s="48">
        <f t="shared" si="31"/>
        <v>0</v>
      </c>
    </row>
    <row r="291" spans="15:20">
      <c r="O291" s="53">
        <f t="shared" si="32"/>
        <v>0</v>
      </c>
      <c r="P291" s="72">
        <f t="shared" si="33"/>
        <v>0</v>
      </c>
      <c r="T291" s="48">
        <f t="shared" si="31"/>
        <v>0</v>
      </c>
    </row>
    <row r="292" spans="15:20">
      <c r="O292" s="53">
        <f t="shared" si="32"/>
        <v>0</v>
      </c>
      <c r="P292" s="72">
        <f t="shared" si="33"/>
        <v>0</v>
      </c>
      <c r="T292" s="48">
        <f t="shared" si="31"/>
        <v>0</v>
      </c>
    </row>
    <row r="293" spans="15:20">
      <c r="O293" s="53">
        <f t="shared" si="32"/>
        <v>0</v>
      </c>
      <c r="P293" s="72">
        <f t="shared" si="33"/>
        <v>0</v>
      </c>
      <c r="T293" s="48">
        <f t="shared" si="31"/>
        <v>0</v>
      </c>
    </row>
    <row r="294" spans="15:20">
      <c r="O294" s="53">
        <f t="shared" si="32"/>
        <v>0</v>
      </c>
      <c r="P294" s="72">
        <f t="shared" si="33"/>
        <v>0</v>
      </c>
      <c r="T294" s="48">
        <f t="shared" si="31"/>
        <v>0</v>
      </c>
    </row>
    <row r="295" spans="15:20">
      <c r="O295" s="53">
        <f t="shared" ref="O295:O322" si="34">SUM(B295:K295)</f>
        <v>0</v>
      </c>
      <c r="P295" s="72">
        <f t="shared" si="33"/>
        <v>0</v>
      </c>
      <c r="T295" s="48">
        <f t="shared" si="31"/>
        <v>0</v>
      </c>
    </row>
    <row r="296" spans="15:20">
      <c r="O296" s="53">
        <f t="shared" si="34"/>
        <v>0</v>
      </c>
      <c r="P296" s="72">
        <f t="shared" si="33"/>
        <v>0</v>
      </c>
      <c r="T296" s="48">
        <f t="shared" si="31"/>
        <v>0</v>
      </c>
    </row>
    <row r="297" spans="15:20">
      <c r="O297" s="53">
        <f t="shared" si="34"/>
        <v>0</v>
      </c>
      <c r="P297" s="72">
        <f t="shared" si="33"/>
        <v>0</v>
      </c>
      <c r="T297" s="48">
        <f t="shared" si="31"/>
        <v>0</v>
      </c>
    </row>
    <row r="298" spans="15:20">
      <c r="O298" s="53">
        <f t="shared" si="34"/>
        <v>0</v>
      </c>
      <c r="P298" s="72">
        <f t="shared" si="33"/>
        <v>0</v>
      </c>
      <c r="T298" s="48">
        <f t="shared" si="31"/>
        <v>0</v>
      </c>
    </row>
    <row r="299" spans="15:20">
      <c r="O299" s="53">
        <f t="shared" si="34"/>
        <v>0</v>
      </c>
      <c r="P299" s="72">
        <f t="shared" si="33"/>
        <v>0</v>
      </c>
      <c r="T299" s="48">
        <f t="shared" si="31"/>
        <v>0</v>
      </c>
    </row>
    <row r="300" spans="15:20">
      <c r="O300" s="53">
        <f t="shared" si="34"/>
        <v>0</v>
      </c>
      <c r="P300" s="72">
        <f t="shared" si="33"/>
        <v>0</v>
      </c>
      <c r="T300" s="48">
        <f t="shared" si="31"/>
        <v>0</v>
      </c>
    </row>
    <row r="301" spans="15:20">
      <c r="O301" s="53">
        <f t="shared" si="34"/>
        <v>0</v>
      </c>
      <c r="P301" s="72">
        <f t="shared" si="33"/>
        <v>0</v>
      </c>
      <c r="T301" s="48">
        <f t="shared" si="31"/>
        <v>0</v>
      </c>
    </row>
    <row r="302" spans="15:20">
      <c r="O302" s="53">
        <f t="shared" si="34"/>
        <v>0</v>
      </c>
      <c r="P302" s="72">
        <f t="shared" si="33"/>
        <v>0</v>
      </c>
      <c r="T302" s="48">
        <f t="shared" si="31"/>
        <v>0</v>
      </c>
    </row>
    <row r="303" spans="15:20">
      <c r="O303" s="53">
        <f t="shared" si="34"/>
        <v>0</v>
      </c>
      <c r="P303" s="72">
        <f t="shared" si="33"/>
        <v>0</v>
      </c>
      <c r="T303" s="48">
        <f t="shared" si="31"/>
        <v>0</v>
      </c>
    </row>
    <row r="304" spans="15:20">
      <c r="O304" s="53">
        <f t="shared" si="34"/>
        <v>0</v>
      </c>
      <c r="P304" s="72">
        <f t="shared" si="33"/>
        <v>0</v>
      </c>
      <c r="T304" s="48">
        <f t="shared" si="31"/>
        <v>0</v>
      </c>
    </row>
    <row r="305" spans="15:20">
      <c r="O305" s="53">
        <f t="shared" si="34"/>
        <v>0</v>
      </c>
      <c r="P305" s="72">
        <f t="shared" si="33"/>
        <v>0</v>
      </c>
      <c r="T305" s="48">
        <f t="shared" si="31"/>
        <v>0</v>
      </c>
    </row>
    <row r="306" spans="15:20">
      <c r="O306" s="53">
        <f t="shared" si="34"/>
        <v>0</v>
      </c>
      <c r="P306" s="72">
        <f t="shared" si="33"/>
        <v>0</v>
      </c>
      <c r="T306" s="48">
        <f t="shared" si="31"/>
        <v>0</v>
      </c>
    </row>
    <row r="307" spans="15:20">
      <c r="O307" s="53">
        <f t="shared" si="34"/>
        <v>0</v>
      </c>
      <c r="P307" s="72">
        <f t="shared" si="33"/>
        <v>0</v>
      </c>
      <c r="T307" s="48">
        <f t="shared" si="31"/>
        <v>0</v>
      </c>
    </row>
    <row r="308" spans="15:20">
      <c r="O308" s="53">
        <f t="shared" si="34"/>
        <v>0</v>
      </c>
      <c r="P308" s="72">
        <f t="shared" si="33"/>
        <v>0</v>
      </c>
      <c r="T308" s="48">
        <f t="shared" si="31"/>
        <v>0</v>
      </c>
    </row>
    <row r="309" spans="15:20">
      <c r="O309" s="53">
        <f t="shared" si="34"/>
        <v>0</v>
      </c>
      <c r="P309" s="72">
        <f t="shared" si="33"/>
        <v>0</v>
      </c>
      <c r="T309" s="48">
        <f t="shared" si="31"/>
        <v>0</v>
      </c>
    </row>
    <row r="310" spans="15:20">
      <c r="O310" s="53">
        <f t="shared" si="34"/>
        <v>0</v>
      </c>
      <c r="P310" s="72">
        <f t="shared" si="33"/>
        <v>0</v>
      </c>
      <c r="T310" s="48">
        <f t="shared" si="31"/>
        <v>0</v>
      </c>
    </row>
    <row r="311" spans="15:20">
      <c r="O311" s="53">
        <f t="shared" si="34"/>
        <v>0</v>
      </c>
      <c r="P311" s="72">
        <f t="shared" si="33"/>
        <v>0</v>
      </c>
      <c r="T311" s="48">
        <f t="shared" si="31"/>
        <v>0</v>
      </c>
    </row>
    <row r="312" spans="15:20">
      <c r="O312" s="53">
        <f t="shared" si="34"/>
        <v>0</v>
      </c>
      <c r="P312" s="72">
        <f t="shared" si="33"/>
        <v>0</v>
      </c>
      <c r="T312" s="48">
        <f t="shared" si="31"/>
        <v>0</v>
      </c>
    </row>
    <row r="313" spans="15:20">
      <c r="O313" s="53">
        <f t="shared" si="34"/>
        <v>0</v>
      </c>
      <c r="P313" s="72">
        <f t="shared" si="33"/>
        <v>0</v>
      </c>
      <c r="T313" s="48">
        <f t="shared" si="31"/>
        <v>0</v>
      </c>
    </row>
    <row r="314" spans="15:20">
      <c r="O314" s="53">
        <f t="shared" si="34"/>
        <v>0</v>
      </c>
      <c r="P314" s="72">
        <f t="shared" si="33"/>
        <v>0</v>
      </c>
      <c r="T314" s="48">
        <f t="shared" si="31"/>
        <v>0</v>
      </c>
    </row>
    <row r="315" spans="15:20">
      <c r="O315" s="53">
        <f t="shared" si="34"/>
        <v>0</v>
      </c>
      <c r="P315" s="72">
        <f t="shared" si="33"/>
        <v>0</v>
      </c>
      <c r="T315" s="48">
        <f t="shared" si="31"/>
        <v>0</v>
      </c>
    </row>
    <row r="316" spans="15:20">
      <c r="O316" s="48">
        <f t="shared" si="34"/>
        <v>0</v>
      </c>
      <c r="P316" s="72">
        <f t="shared" si="33"/>
        <v>0</v>
      </c>
      <c r="T316" s="48">
        <f t="shared" si="31"/>
        <v>0</v>
      </c>
    </row>
    <row r="317" spans="15:20">
      <c r="O317" s="48">
        <f t="shared" si="34"/>
        <v>0</v>
      </c>
      <c r="P317" s="72">
        <f t="shared" si="33"/>
        <v>0</v>
      </c>
      <c r="T317" s="48">
        <f t="shared" si="31"/>
        <v>0</v>
      </c>
    </row>
    <row r="318" spans="15:20">
      <c r="O318" s="48">
        <f t="shared" si="34"/>
        <v>0</v>
      </c>
      <c r="P318" s="72">
        <f t="shared" si="33"/>
        <v>0</v>
      </c>
      <c r="T318" s="48">
        <f t="shared" si="31"/>
        <v>0</v>
      </c>
    </row>
    <row r="319" spans="15:20">
      <c r="O319" s="48">
        <f t="shared" si="34"/>
        <v>0</v>
      </c>
      <c r="P319" s="72">
        <f t="shared" si="33"/>
        <v>0</v>
      </c>
      <c r="T319" s="48">
        <f t="shared" si="31"/>
        <v>0</v>
      </c>
    </row>
    <row r="320" spans="15:20">
      <c r="O320" s="48">
        <f t="shared" si="34"/>
        <v>0</v>
      </c>
      <c r="P320" s="72">
        <f t="shared" si="33"/>
        <v>0</v>
      </c>
      <c r="T320" s="48">
        <f t="shared" si="31"/>
        <v>0</v>
      </c>
    </row>
    <row r="321" spans="15:20">
      <c r="O321" s="48">
        <f t="shared" si="34"/>
        <v>0</v>
      </c>
      <c r="P321" s="72">
        <f t="shared" si="33"/>
        <v>0</v>
      </c>
      <c r="T321" s="48">
        <f t="shared" si="31"/>
        <v>0</v>
      </c>
    </row>
    <row r="322" spans="15:20">
      <c r="O322" s="48">
        <f t="shared" si="34"/>
        <v>0</v>
      </c>
      <c r="P322" s="72">
        <f t="shared" si="33"/>
        <v>0</v>
      </c>
      <c r="T322" s="48">
        <f t="shared" si="31"/>
        <v>0</v>
      </c>
    </row>
    <row r="323" spans="15:20">
      <c r="O323" s="48">
        <f t="shared" ref="O323:O384" si="35">SUM(B323:N323)</f>
        <v>0</v>
      </c>
      <c r="P323" s="72">
        <f t="shared" si="33"/>
        <v>0</v>
      </c>
      <c r="T323" s="48">
        <f t="shared" si="31"/>
        <v>0</v>
      </c>
    </row>
    <row r="324" spans="15:20">
      <c r="O324" s="48">
        <f t="shared" si="35"/>
        <v>0</v>
      </c>
      <c r="P324" s="72">
        <f t="shared" si="33"/>
        <v>0</v>
      </c>
      <c r="T324" s="48">
        <f t="shared" si="31"/>
        <v>0</v>
      </c>
    </row>
    <row r="325" spans="15:20">
      <c r="O325" s="48">
        <f t="shared" si="35"/>
        <v>0</v>
      </c>
      <c r="P325" s="72">
        <f t="shared" si="33"/>
        <v>0</v>
      </c>
      <c r="T325" s="48">
        <f t="shared" si="31"/>
        <v>0</v>
      </c>
    </row>
    <row r="326" spans="15:20">
      <c r="O326" s="48">
        <f t="shared" si="35"/>
        <v>0</v>
      </c>
      <c r="P326" s="72">
        <f t="shared" si="33"/>
        <v>0</v>
      </c>
      <c r="T326" s="48">
        <f t="shared" ref="T326:T389" si="36">+R326+P326</f>
        <v>0</v>
      </c>
    </row>
    <row r="327" spans="15:20">
      <c r="O327" s="48">
        <f t="shared" si="35"/>
        <v>0</v>
      </c>
      <c r="P327" s="72">
        <f t="shared" si="33"/>
        <v>0</v>
      </c>
      <c r="T327" s="48">
        <f t="shared" si="36"/>
        <v>0</v>
      </c>
    </row>
    <row r="328" spans="15:20">
      <c r="O328" s="48">
        <f t="shared" si="35"/>
        <v>0</v>
      </c>
      <c r="P328" s="72">
        <f t="shared" si="33"/>
        <v>0</v>
      </c>
      <c r="T328" s="48">
        <f t="shared" si="36"/>
        <v>0</v>
      </c>
    </row>
    <row r="329" spans="15:20">
      <c r="O329" s="48">
        <f t="shared" si="35"/>
        <v>0</v>
      </c>
      <c r="P329" s="72">
        <f t="shared" si="33"/>
        <v>0</v>
      </c>
      <c r="T329" s="48">
        <f t="shared" si="36"/>
        <v>0</v>
      </c>
    </row>
    <row r="330" spans="15:20">
      <c r="O330" s="48">
        <f t="shared" si="35"/>
        <v>0</v>
      </c>
      <c r="P330" s="72">
        <f t="shared" si="33"/>
        <v>0</v>
      </c>
      <c r="T330" s="48">
        <f t="shared" si="36"/>
        <v>0</v>
      </c>
    </row>
    <row r="331" spans="15:20">
      <c r="O331" s="48">
        <f t="shared" si="35"/>
        <v>0</v>
      </c>
      <c r="P331" s="72">
        <f t="shared" si="33"/>
        <v>0</v>
      </c>
      <c r="T331" s="48">
        <f t="shared" si="36"/>
        <v>0</v>
      </c>
    </row>
    <row r="332" spans="15:20">
      <c r="O332" s="48">
        <f t="shared" si="35"/>
        <v>0</v>
      </c>
      <c r="P332" s="72">
        <f t="shared" si="33"/>
        <v>0</v>
      </c>
      <c r="T332" s="48">
        <f t="shared" si="36"/>
        <v>0</v>
      </c>
    </row>
    <row r="333" spans="15:20">
      <c r="O333" s="48">
        <f t="shared" si="35"/>
        <v>0</v>
      </c>
      <c r="P333" s="72">
        <f t="shared" si="33"/>
        <v>0</v>
      </c>
      <c r="T333" s="48">
        <f t="shared" si="36"/>
        <v>0</v>
      </c>
    </row>
    <row r="334" spans="15:20">
      <c r="O334" s="48">
        <f t="shared" si="35"/>
        <v>0</v>
      </c>
      <c r="P334" s="72">
        <f t="shared" si="33"/>
        <v>0</v>
      </c>
      <c r="T334" s="48">
        <f t="shared" si="36"/>
        <v>0</v>
      </c>
    </row>
    <row r="335" spans="15:20">
      <c r="O335" s="48">
        <f t="shared" si="35"/>
        <v>0</v>
      </c>
      <c r="P335" s="72">
        <f t="shared" si="33"/>
        <v>0</v>
      </c>
      <c r="T335" s="48">
        <f t="shared" si="36"/>
        <v>0</v>
      </c>
    </row>
    <row r="336" spans="15:20">
      <c r="O336" s="48">
        <f t="shared" si="35"/>
        <v>0</v>
      </c>
      <c r="P336" s="72">
        <f t="shared" si="33"/>
        <v>0</v>
      </c>
      <c r="T336" s="48">
        <f t="shared" si="36"/>
        <v>0</v>
      </c>
    </row>
    <row r="337" spans="15:20">
      <c r="O337" s="48">
        <f t="shared" si="35"/>
        <v>0</v>
      </c>
      <c r="P337" s="72">
        <f t="shared" si="33"/>
        <v>0</v>
      </c>
      <c r="T337" s="48">
        <f t="shared" si="36"/>
        <v>0</v>
      </c>
    </row>
    <row r="338" spans="15:20">
      <c r="O338" s="48">
        <f t="shared" si="35"/>
        <v>0</v>
      </c>
      <c r="P338" s="72">
        <f t="shared" si="33"/>
        <v>0</v>
      </c>
      <c r="T338" s="48">
        <f t="shared" si="36"/>
        <v>0</v>
      </c>
    </row>
    <row r="339" spans="15:20">
      <c r="O339" s="48">
        <f t="shared" si="35"/>
        <v>0</v>
      </c>
      <c r="P339" s="72">
        <f t="shared" si="33"/>
        <v>0</v>
      </c>
      <c r="T339" s="48">
        <f t="shared" si="36"/>
        <v>0</v>
      </c>
    </row>
    <row r="340" spans="15:20">
      <c r="O340" s="48">
        <f t="shared" si="35"/>
        <v>0</v>
      </c>
      <c r="P340" s="72">
        <f t="shared" si="33"/>
        <v>0</v>
      </c>
      <c r="T340" s="48">
        <f t="shared" si="36"/>
        <v>0</v>
      </c>
    </row>
    <row r="341" spans="15:20">
      <c r="O341" s="48">
        <f t="shared" si="35"/>
        <v>0</v>
      </c>
      <c r="P341" s="72">
        <f t="shared" si="33"/>
        <v>0</v>
      </c>
      <c r="T341" s="48">
        <f t="shared" si="36"/>
        <v>0</v>
      </c>
    </row>
    <row r="342" spans="15:20">
      <c r="O342" s="48">
        <f t="shared" si="35"/>
        <v>0</v>
      </c>
      <c r="P342" s="72">
        <f t="shared" si="33"/>
        <v>0</v>
      </c>
      <c r="T342" s="48">
        <f t="shared" si="36"/>
        <v>0</v>
      </c>
    </row>
    <row r="343" spans="15:20">
      <c r="O343" s="48">
        <f t="shared" si="35"/>
        <v>0</v>
      </c>
      <c r="P343" s="72">
        <f t="shared" si="33"/>
        <v>0</v>
      </c>
      <c r="T343" s="48">
        <f t="shared" si="36"/>
        <v>0</v>
      </c>
    </row>
    <row r="344" spans="15:20">
      <c r="O344" s="48">
        <f t="shared" si="35"/>
        <v>0</v>
      </c>
      <c r="P344" s="72">
        <f t="shared" si="33"/>
        <v>0</v>
      </c>
      <c r="T344" s="48">
        <f t="shared" si="36"/>
        <v>0</v>
      </c>
    </row>
    <row r="345" spans="15:20">
      <c r="O345" s="48">
        <f t="shared" si="35"/>
        <v>0</v>
      </c>
      <c r="P345" s="72">
        <f t="shared" si="33"/>
        <v>0</v>
      </c>
      <c r="T345" s="48">
        <f t="shared" si="36"/>
        <v>0</v>
      </c>
    </row>
    <row r="346" spans="15:20">
      <c r="O346" s="48">
        <f t="shared" si="35"/>
        <v>0</v>
      </c>
      <c r="P346" s="72">
        <f t="shared" si="33"/>
        <v>0</v>
      </c>
      <c r="T346" s="48">
        <f t="shared" si="36"/>
        <v>0</v>
      </c>
    </row>
    <row r="347" spans="15:20">
      <c r="O347" s="48">
        <f t="shared" si="35"/>
        <v>0</v>
      </c>
      <c r="P347" s="72">
        <f t="shared" si="33"/>
        <v>0</v>
      </c>
      <c r="T347" s="48">
        <f t="shared" si="36"/>
        <v>0</v>
      </c>
    </row>
    <row r="348" spans="15:20">
      <c r="O348" s="48">
        <f t="shared" si="35"/>
        <v>0</v>
      </c>
      <c r="P348" s="72">
        <f t="shared" si="33"/>
        <v>0</v>
      </c>
      <c r="T348" s="48">
        <f t="shared" si="36"/>
        <v>0</v>
      </c>
    </row>
    <row r="349" spans="15:20">
      <c r="O349" s="48">
        <f t="shared" si="35"/>
        <v>0</v>
      </c>
      <c r="P349" s="72">
        <f t="shared" si="33"/>
        <v>0</v>
      </c>
      <c r="T349" s="48">
        <f t="shared" si="36"/>
        <v>0</v>
      </c>
    </row>
    <row r="350" spans="15:20">
      <c r="O350" s="48">
        <f t="shared" si="35"/>
        <v>0</v>
      </c>
      <c r="P350" s="72">
        <f t="shared" ref="P350:P385" si="37">-O350</f>
        <v>0</v>
      </c>
      <c r="T350" s="48">
        <f t="shared" si="36"/>
        <v>0</v>
      </c>
    </row>
    <row r="351" spans="15:20">
      <c r="O351" s="48">
        <f t="shared" si="35"/>
        <v>0</v>
      </c>
      <c r="P351" s="72">
        <f t="shared" si="37"/>
        <v>0</v>
      </c>
      <c r="T351" s="48">
        <f t="shared" si="36"/>
        <v>0</v>
      </c>
    </row>
    <row r="352" spans="15:20">
      <c r="O352" s="48">
        <f t="shared" si="35"/>
        <v>0</v>
      </c>
      <c r="P352" s="72">
        <f t="shared" si="37"/>
        <v>0</v>
      </c>
      <c r="T352" s="48">
        <f t="shared" si="36"/>
        <v>0</v>
      </c>
    </row>
    <row r="353" spans="15:20">
      <c r="O353" s="48">
        <f t="shared" si="35"/>
        <v>0</v>
      </c>
      <c r="P353" s="72">
        <f t="shared" si="37"/>
        <v>0</v>
      </c>
      <c r="T353" s="48">
        <f t="shared" si="36"/>
        <v>0</v>
      </c>
    </row>
    <row r="354" spans="15:20">
      <c r="O354" s="48">
        <f t="shared" si="35"/>
        <v>0</v>
      </c>
      <c r="P354" s="72">
        <f t="shared" si="37"/>
        <v>0</v>
      </c>
      <c r="T354" s="48">
        <f t="shared" si="36"/>
        <v>0</v>
      </c>
    </row>
    <row r="355" spans="15:20">
      <c r="O355" s="48">
        <f t="shared" si="35"/>
        <v>0</v>
      </c>
      <c r="P355" s="72">
        <f t="shared" si="37"/>
        <v>0</v>
      </c>
      <c r="T355" s="48">
        <f t="shared" si="36"/>
        <v>0</v>
      </c>
    </row>
    <row r="356" spans="15:20">
      <c r="O356" s="48">
        <f t="shared" si="35"/>
        <v>0</v>
      </c>
      <c r="P356" s="72">
        <f t="shared" si="37"/>
        <v>0</v>
      </c>
      <c r="T356" s="48">
        <f t="shared" si="36"/>
        <v>0</v>
      </c>
    </row>
    <row r="357" spans="15:20">
      <c r="O357" s="48">
        <f t="shared" si="35"/>
        <v>0</v>
      </c>
      <c r="P357" s="72">
        <f t="shared" si="37"/>
        <v>0</v>
      </c>
      <c r="T357" s="48">
        <f t="shared" si="36"/>
        <v>0</v>
      </c>
    </row>
    <row r="358" spans="15:20">
      <c r="O358" s="48">
        <f t="shared" si="35"/>
        <v>0</v>
      </c>
      <c r="P358" s="72">
        <f t="shared" si="37"/>
        <v>0</v>
      </c>
      <c r="T358" s="48">
        <f t="shared" si="36"/>
        <v>0</v>
      </c>
    </row>
    <row r="359" spans="15:20">
      <c r="O359" s="48">
        <f t="shared" si="35"/>
        <v>0</v>
      </c>
      <c r="P359" s="72">
        <f t="shared" si="37"/>
        <v>0</v>
      </c>
      <c r="T359" s="48">
        <f t="shared" si="36"/>
        <v>0</v>
      </c>
    </row>
    <row r="360" spans="15:20">
      <c r="O360" s="48">
        <f t="shared" si="35"/>
        <v>0</v>
      </c>
      <c r="P360" s="72">
        <f t="shared" si="37"/>
        <v>0</v>
      </c>
      <c r="T360" s="48">
        <f t="shared" si="36"/>
        <v>0</v>
      </c>
    </row>
    <row r="361" spans="15:20">
      <c r="O361" s="48">
        <f t="shared" si="35"/>
        <v>0</v>
      </c>
      <c r="P361" s="72">
        <f t="shared" si="37"/>
        <v>0</v>
      </c>
      <c r="T361" s="48">
        <f t="shared" si="36"/>
        <v>0</v>
      </c>
    </row>
    <row r="362" spans="15:20">
      <c r="O362" s="48">
        <f t="shared" si="35"/>
        <v>0</v>
      </c>
      <c r="P362" s="72">
        <f t="shared" si="37"/>
        <v>0</v>
      </c>
      <c r="T362" s="48">
        <f t="shared" si="36"/>
        <v>0</v>
      </c>
    </row>
    <row r="363" spans="15:20">
      <c r="O363" s="48">
        <f t="shared" si="35"/>
        <v>0</v>
      </c>
      <c r="P363" s="72">
        <f t="shared" si="37"/>
        <v>0</v>
      </c>
      <c r="T363" s="48">
        <f t="shared" si="36"/>
        <v>0</v>
      </c>
    </row>
    <row r="364" spans="15:20">
      <c r="O364" s="48">
        <f t="shared" si="35"/>
        <v>0</v>
      </c>
      <c r="P364" s="72">
        <f t="shared" si="37"/>
        <v>0</v>
      </c>
      <c r="T364" s="48">
        <f t="shared" si="36"/>
        <v>0</v>
      </c>
    </row>
    <row r="365" spans="15:20">
      <c r="O365" s="48">
        <f t="shared" si="35"/>
        <v>0</v>
      </c>
      <c r="P365" s="72">
        <f t="shared" si="37"/>
        <v>0</v>
      </c>
      <c r="T365" s="48">
        <f t="shared" si="36"/>
        <v>0</v>
      </c>
    </row>
    <row r="366" spans="15:20">
      <c r="O366" s="48">
        <f t="shared" si="35"/>
        <v>0</v>
      </c>
      <c r="P366" s="72">
        <f t="shared" si="37"/>
        <v>0</v>
      </c>
      <c r="T366" s="48">
        <f t="shared" si="36"/>
        <v>0</v>
      </c>
    </row>
    <row r="367" spans="15:20">
      <c r="O367" s="48">
        <f t="shared" si="35"/>
        <v>0</v>
      </c>
      <c r="P367" s="72">
        <f t="shared" si="37"/>
        <v>0</v>
      </c>
      <c r="T367" s="48">
        <f t="shared" si="36"/>
        <v>0</v>
      </c>
    </row>
    <row r="368" spans="15:20">
      <c r="O368" s="48">
        <f t="shared" si="35"/>
        <v>0</v>
      </c>
      <c r="P368" s="72">
        <f t="shared" si="37"/>
        <v>0</v>
      </c>
      <c r="T368" s="48">
        <f t="shared" si="36"/>
        <v>0</v>
      </c>
    </row>
    <row r="369" spans="15:20">
      <c r="O369" s="48">
        <f t="shared" si="35"/>
        <v>0</v>
      </c>
      <c r="P369" s="72">
        <f t="shared" si="37"/>
        <v>0</v>
      </c>
      <c r="T369" s="48">
        <f t="shared" si="36"/>
        <v>0</v>
      </c>
    </row>
    <row r="370" spans="15:20">
      <c r="O370" s="48">
        <f t="shared" si="35"/>
        <v>0</v>
      </c>
      <c r="P370" s="72">
        <f t="shared" si="37"/>
        <v>0</v>
      </c>
      <c r="T370" s="48">
        <f t="shared" si="36"/>
        <v>0</v>
      </c>
    </row>
    <row r="371" spans="15:20">
      <c r="O371" s="48">
        <f t="shared" si="35"/>
        <v>0</v>
      </c>
      <c r="P371" s="72">
        <f t="shared" si="37"/>
        <v>0</v>
      </c>
      <c r="T371" s="48">
        <f t="shared" si="36"/>
        <v>0</v>
      </c>
    </row>
    <row r="372" spans="15:20">
      <c r="O372" s="48">
        <f t="shared" si="35"/>
        <v>0</v>
      </c>
      <c r="P372" s="72">
        <f t="shared" si="37"/>
        <v>0</v>
      </c>
      <c r="T372" s="48">
        <f t="shared" si="36"/>
        <v>0</v>
      </c>
    </row>
    <row r="373" spans="15:20">
      <c r="O373" s="48">
        <f t="shared" si="35"/>
        <v>0</v>
      </c>
      <c r="P373" s="72">
        <f t="shared" si="37"/>
        <v>0</v>
      </c>
      <c r="T373" s="48">
        <f t="shared" si="36"/>
        <v>0</v>
      </c>
    </row>
    <row r="374" spans="15:20">
      <c r="O374" s="48">
        <f t="shared" si="35"/>
        <v>0</v>
      </c>
      <c r="P374" s="72">
        <f t="shared" si="37"/>
        <v>0</v>
      </c>
      <c r="T374" s="48">
        <f t="shared" si="36"/>
        <v>0</v>
      </c>
    </row>
    <row r="375" spans="15:20">
      <c r="O375" s="48">
        <f t="shared" si="35"/>
        <v>0</v>
      </c>
      <c r="P375" s="72">
        <f t="shared" si="37"/>
        <v>0</v>
      </c>
      <c r="T375" s="48">
        <f t="shared" si="36"/>
        <v>0</v>
      </c>
    </row>
    <row r="376" spans="15:20">
      <c r="O376" s="48">
        <f t="shared" si="35"/>
        <v>0</v>
      </c>
      <c r="P376" s="72">
        <f t="shared" si="37"/>
        <v>0</v>
      </c>
      <c r="T376" s="48">
        <f t="shared" si="36"/>
        <v>0</v>
      </c>
    </row>
    <row r="377" spans="15:20">
      <c r="O377" s="48">
        <f t="shared" si="35"/>
        <v>0</v>
      </c>
      <c r="P377" s="72">
        <f t="shared" si="37"/>
        <v>0</v>
      </c>
      <c r="T377" s="48">
        <f t="shared" si="36"/>
        <v>0</v>
      </c>
    </row>
    <row r="378" spans="15:20">
      <c r="O378" s="48">
        <f t="shared" si="35"/>
        <v>0</v>
      </c>
      <c r="P378" s="72">
        <f t="shared" si="37"/>
        <v>0</v>
      </c>
      <c r="T378" s="48">
        <f t="shared" si="36"/>
        <v>0</v>
      </c>
    </row>
    <row r="379" spans="15:20">
      <c r="O379" s="48">
        <f t="shared" si="35"/>
        <v>0</v>
      </c>
      <c r="P379" s="72">
        <f t="shared" si="37"/>
        <v>0</v>
      </c>
      <c r="T379" s="48">
        <f t="shared" si="36"/>
        <v>0</v>
      </c>
    </row>
    <row r="380" spans="15:20">
      <c r="O380" s="48">
        <f t="shared" si="35"/>
        <v>0</v>
      </c>
      <c r="P380" s="72">
        <f t="shared" si="37"/>
        <v>0</v>
      </c>
      <c r="T380" s="48">
        <f t="shared" si="36"/>
        <v>0</v>
      </c>
    </row>
    <row r="381" spans="15:20">
      <c r="O381" s="48">
        <f t="shared" si="35"/>
        <v>0</v>
      </c>
      <c r="P381" s="72">
        <f t="shared" si="37"/>
        <v>0</v>
      </c>
      <c r="T381" s="48">
        <f t="shared" si="36"/>
        <v>0</v>
      </c>
    </row>
    <row r="382" spans="15:20">
      <c r="O382" s="48">
        <f t="shared" si="35"/>
        <v>0</v>
      </c>
      <c r="P382" s="72">
        <f t="shared" si="37"/>
        <v>0</v>
      </c>
      <c r="T382" s="48">
        <f t="shared" si="36"/>
        <v>0</v>
      </c>
    </row>
    <row r="383" spans="15:20">
      <c r="O383" s="48">
        <f t="shared" si="35"/>
        <v>0</v>
      </c>
      <c r="P383" s="72">
        <f t="shared" si="37"/>
        <v>0</v>
      </c>
      <c r="T383" s="48">
        <f t="shared" si="36"/>
        <v>0</v>
      </c>
    </row>
    <row r="384" spans="15:20">
      <c r="O384" s="48">
        <f t="shared" si="35"/>
        <v>0</v>
      </c>
      <c r="P384" s="72">
        <f t="shared" si="37"/>
        <v>0</v>
      </c>
      <c r="T384" s="48">
        <f t="shared" si="36"/>
        <v>0</v>
      </c>
    </row>
    <row r="385" spans="15:20">
      <c r="O385" s="48">
        <f t="shared" ref="O385:O421" si="38">SUM(B385:N385)</f>
        <v>0</v>
      </c>
      <c r="P385" s="72">
        <f t="shared" si="37"/>
        <v>0</v>
      </c>
      <c r="T385" s="48">
        <f t="shared" si="36"/>
        <v>0</v>
      </c>
    </row>
    <row r="386" spans="15:20">
      <c r="O386" s="48">
        <f t="shared" si="38"/>
        <v>0</v>
      </c>
      <c r="T386" s="48">
        <f t="shared" si="36"/>
        <v>0</v>
      </c>
    </row>
    <row r="387" spans="15:20">
      <c r="O387" s="48">
        <f t="shared" si="38"/>
        <v>0</v>
      </c>
      <c r="T387" s="48">
        <f t="shared" si="36"/>
        <v>0</v>
      </c>
    </row>
    <row r="388" spans="15:20">
      <c r="O388" s="48">
        <f t="shared" si="38"/>
        <v>0</v>
      </c>
      <c r="T388" s="48">
        <f t="shared" si="36"/>
        <v>0</v>
      </c>
    </row>
    <row r="389" spans="15:20">
      <c r="O389" s="48">
        <f t="shared" si="38"/>
        <v>0</v>
      </c>
      <c r="T389" s="48">
        <f t="shared" si="36"/>
        <v>0</v>
      </c>
    </row>
    <row r="390" spans="15:20">
      <c r="O390" s="48">
        <f t="shared" si="38"/>
        <v>0</v>
      </c>
      <c r="T390" s="48">
        <f t="shared" ref="T390:T453" si="39">+R390+P390</f>
        <v>0</v>
      </c>
    </row>
    <row r="391" spans="15:20">
      <c r="O391" s="48">
        <f t="shared" si="38"/>
        <v>0</v>
      </c>
      <c r="T391" s="48">
        <f t="shared" si="39"/>
        <v>0</v>
      </c>
    </row>
    <row r="392" spans="15:20">
      <c r="O392" s="48">
        <f t="shared" si="38"/>
        <v>0</v>
      </c>
      <c r="T392" s="48">
        <f t="shared" si="39"/>
        <v>0</v>
      </c>
    </row>
    <row r="393" spans="15:20">
      <c r="O393" s="48">
        <f t="shared" si="38"/>
        <v>0</v>
      </c>
      <c r="T393" s="48">
        <f t="shared" si="39"/>
        <v>0</v>
      </c>
    </row>
    <row r="394" spans="15:20">
      <c r="O394" s="48">
        <f t="shared" si="38"/>
        <v>0</v>
      </c>
      <c r="T394" s="48">
        <f t="shared" si="39"/>
        <v>0</v>
      </c>
    </row>
    <row r="395" spans="15:20">
      <c r="O395" s="48">
        <f t="shared" si="38"/>
        <v>0</v>
      </c>
      <c r="T395" s="48">
        <f t="shared" si="39"/>
        <v>0</v>
      </c>
    </row>
    <row r="396" spans="15:20">
      <c r="O396" s="48">
        <f t="shared" si="38"/>
        <v>0</v>
      </c>
      <c r="T396" s="48">
        <f t="shared" si="39"/>
        <v>0</v>
      </c>
    </row>
    <row r="397" spans="15:20">
      <c r="O397" s="48">
        <f t="shared" si="38"/>
        <v>0</v>
      </c>
      <c r="T397" s="48">
        <f t="shared" si="39"/>
        <v>0</v>
      </c>
    </row>
    <row r="398" spans="15:20">
      <c r="O398" s="48">
        <f t="shared" si="38"/>
        <v>0</v>
      </c>
      <c r="T398" s="48">
        <f t="shared" si="39"/>
        <v>0</v>
      </c>
    </row>
    <row r="399" spans="15:20">
      <c r="O399" s="48">
        <f t="shared" si="38"/>
        <v>0</v>
      </c>
      <c r="T399" s="48">
        <f t="shared" si="39"/>
        <v>0</v>
      </c>
    </row>
    <row r="400" spans="15:20">
      <c r="O400" s="48">
        <f t="shared" si="38"/>
        <v>0</v>
      </c>
      <c r="T400" s="48">
        <f t="shared" si="39"/>
        <v>0</v>
      </c>
    </row>
    <row r="401" spans="15:20">
      <c r="O401" s="48">
        <f t="shared" si="38"/>
        <v>0</v>
      </c>
      <c r="T401" s="48">
        <f t="shared" si="39"/>
        <v>0</v>
      </c>
    </row>
    <row r="402" spans="15:20">
      <c r="O402" s="48">
        <f t="shared" si="38"/>
        <v>0</v>
      </c>
      <c r="T402" s="48">
        <f t="shared" si="39"/>
        <v>0</v>
      </c>
    </row>
    <row r="403" spans="15:20">
      <c r="O403" s="48">
        <f t="shared" si="38"/>
        <v>0</v>
      </c>
      <c r="T403" s="48">
        <f t="shared" si="39"/>
        <v>0</v>
      </c>
    </row>
    <row r="404" spans="15:20">
      <c r="O404" s="48">
        <f t="shared" si="38"/>
        <v>0</v>
      </c>
      <c r="T404" s="48">
        <f t="shared" si="39"/>
        <v>0</v>
      </c>
    </row>
    <row r="405" spans="15:20">
      <c r="O405" s="48">
        <f t="shared" si="38"/>
        <v>0</v>
      </c>
      <c r="T405" s="48">
        <f t="shared" si="39"/>
        <v>0</v>
      </c>
    </row>
    <row r="406" spans="15:20">
      <c r="O406" s="48">
        <f t="shared" si="38"/>
        <v>0</v>
      </c>
      <c r="T406" s="48">
        <f t="shared" si="39"/>
        <v>0</v>
      </c>
    </row>
    <row r="407" spans="15:20">
      <c r="O407" s="48">
        <f t="shared" si="38"/>
        <v>0</v>
      </c>
      <c r="T407" s="48">
        <f t="shared" si="39"/>
        <v>0</v>
      </c>
    </row>
    <row r="408" spans="15:20">
      <c r="O408" s="48">
        <f t="shared" si="38"/>
        <v>0</v>
      </c>
      <c r="T408" s="48">
        <f t="shared" si="39"/>
        <v>0</v>
      </c>
    </row>
    <row r="409" spans="15:20">
      <c r="O409" s="48">
        <f t="shared" si="38"/>
        <v>0</v>
      </c>
      <c r="T409" s="48">
        <f t="shared" si="39"/>
        <v>0</v>
      </c>
    </row>
    <row r="410" spans="15:20">
      <c r="O410" s="48">
        <f t="shared" si="38"/>
        <v>0</v>
      </c>
      <c r="T410" s="48">
        <f t="shared" si="39"/>
        <v>0</v>
      </c>
    </row>
    <row r="411" spans="15:20">
      <c r="O411" s="48">
        <f t="shared" si="38"/>
        <v>0</v>
      </c>
      <c r="T411" s="48">
        <f t="shared" si="39"/>
        <v>0</v>
      </c>
    </row>
    <row r="412" spans="15:20">
      <c r="O412" s="48">
        <f t="shared" si="38"/>
        <v>0</v>
      </c>
      <c r="T412" s="48">
        <f t="shared" si="39"/>
        <v>0</v>
      </c>
    </row>
    <row r="413" spans="15:20">
      <c r="O413" s="48">
        <f t="shared" si="38"/>
        <v>0</v>
      </c>
      <c r="T413" s="48">
        <f t="shared" si="39"/>
        <v>0</v>
      </c>
    </row>
    <row r="414" spans="15:20">
      <c r="O414" s="48">
        <f t="shared" si="38"/>
        <v>0</v>
      </c>
      <c r="T414" s="48">
        <f t="shared" si="39"/>
        <v>0</v>
      </c>
    </row>
    <row r="415" spans="15:20">
      <c r="O415" s="48">
        <f t="shared" si="38"/>
        <v>0</v>
      </c>
      <c r="T415" s="48">
        <f t="shared" si="39"/>
        <v>0</v>
      </c>
    </row>
    <row r="416" spans="15:20">
      <c r="O416" s="48">
        <f t="shared" si="38"/>
        <v>0</v>
      </c>
      <c r="T416" s="48">
        <f t="shared" si="39"/>
        <v>0</v>
      </c>
    </row>
    <row r="417" spans="15:20">
      <c r="O417" s="48">
        <f t="shared" si="38"/>
        <v>0</v>
      </c>
      <c r="T417" s="48">
        <f t="shared" si="39"/>
        <v>0</v>
      </c>
    </row>
    <row r="418" spans="15:20">
      <c r="O418" s="48">
        <f t="shared" si="38"/>
        <v>0</v>
      </c>
      <c r="T418" s="48">
        <f t="shared" si="39"/>
        <v>0</v>
      </c>
    </row>
    <row r="419" spans="15:20">
      <c r="O419" s="48">
        <f t="shared" si="38"/>
        <v>0</v>
      </c>
      <c r="T419" s="48">
        <f t="shared" si="39"/>
        <v>0</v>
      </c>
    </row>
    <row r="420" spans="15:20">
      <c r="O420" s="48">
        <f t="shared" si="38"/>
        <v>0</v>
      </c>
      <c r="T420" s="48">
        <f t="shared" si="39"/>
        <v>0</v>
      </c>
    </row>
    <row r="421" spans="15:20">
      <c r="O421" s="48">
        <f t="shared" si="38"/>
        <v>0</v>
      </c>
      <c r="T421" s="48">
        <f t="shared" si="39"/>
        <v>0</v>
      </c>
    </row>
    <row r="422" spans="15:20">
      <c r="T422" s="48">
        <f t="shared" si="39"/>
        <v>0</v>
      </c>
    </row>
    <row r="423" spans="15:20">
      <c r="T423" s="48">
        <f t="shared" si="39"/>
        <v>0</v>
      </c>
    </row>
    <row r="424" spans="15:20">
      <c r="T424" s="48">
        <f t="shared" si="39"/>
        <v>0</v>
      </c>
    </row>
    <row r="425" spans="15:20">
      <c r="T425" s="48">
        <f t="shared" si="39"/>
        <v>0</v>
      </c>
    </row>
    <row r="426" spans="15:20">
      <c r="T426" s="48">
        <f t="shared" si="39"/>
        <v>0</v>
      </c>
    </row>
    <row r="427" spans="15:20">
      <c r="T427" s="48">
        <f t="shared" si="39"/>
        <v>0</v>
      </c>
    </row>
    <row r="428" spans="15:20">
      <c r="T428" s="48">
        <f t="shared" si="39"/>
        <v>0</v>
      </c>
    </row>
    <row r="429" spans="15:20">
      <c r="T429" s="48">
        <f t="shared" si="39"/>
        <v>0</v>
      </c>
    </row>
    <row r="430" spans="15:20">
      <c r="T430" s="48">
        <f t="shared" si="39"/>
        <v>0</v>
      </c>
    </row>
    <row r="431" spans="15:20">
      <c r="T431" s="48">
        <f t="shared" si="39"/>
        <v>0</v>
      </c>
    </row>
    <row r="432" spans="15:20">
      <c r="T432" s="48">
        <f t="shared" si="39"/>
        <v>0</v>
      </c>
    </row>
    <row r="433" spans="20:20">
      <c r="T433" s="48">
        <f t="shared" si="39"/>
        <v>0</v>
      </c>
    </row>
    <row r="434" spans="20:20">
      <c r="T434" s="48">
        <f t="shared" si="39"/>
        <v>0</v>
      </c>
    </row>
    <row r="435" spans="20:20">
      <c r="T435" s="48">
        <f t="shared" si="39"/>
        <v>0</v>
      </c>
    </row>
    <row r="436" spans="20:20">
      <c r="T436" s="48">
        <f t="shared" si="39"/>
        <v>0</v>
      </c>
    </row>
    <row r="437" spans="20:20">
      <c r="T437" s="48">
        <f t="shared" si="39"/>
        <v>0</v>
      </c>
    </row>
    <row r="438" spans="20:20">
      <c r="T438" s="48">
        <f t="shared" si="39"/>
        <v>0</v>
      </c>
    </row>
    <row r="439" spans="20:20">
      <c r="T439" s="48">
        <f t="shared" si="39"/>
        <v>0</v>
      </c>
    </row>
    <row r="440" spans="20:20">
      <c r="T440" s="48">
        <f t="shared" si="39"/>
        <v>0</v>
      </c>
    </row>
    <row r="441" spans="20:20">
      <c r="T441" s="48">
        <f t="shared" si="39"/>
        <v>0</v>
      </c>
    </row>
    <row r="442" spans="20:20">
      <c r="T442" s="48">
        <f t="shared" si="39"/>
        <v>0</v>
      </c>
    </row>
    <row r="443" spans="20:20">
      <c r="T443" s="48">
        <f t="shared" si="39"/>
        <v>0</v>
      </c>
    </row>
    <row r="444" spans="20:20">
      <c r="T444" s="48">
        <f t="shared" si="39"/>
        <v>0</v>
      </c>
    </row>
    <row r="445" spans="20:20">
      <c r="T445" s="48">
        <f t="shared" si="39"/>
        <v>0</v>
      </c>
    </row>
    <row r="446" spans="20:20">
      <c r="T446" s="48">
        <f t="shared" si="39"/>
        <v>0</v>
      </c>
    </row>
    <row r="447" spans="20:20">
      <c r="T447" s="48">
        <f t="shared" si="39"/>
        <v>0</v>
      </c>
    </row>
    <row r="448" spans="20:20">
      <c r="T448" s="48">
        <f t="shared" si="39"/>
        <v>0</v>
      </c>
    </row>
    <row r="449" spans="20:20">
      <c r="T449" s="48">
        <f t="shared" si="39"/>
        <v>0</v>
      </c>
    </row>
    <row r="450" spans="20:20">
      <c r="T450" s="48">
        <f t="shared" si="39"/>
        <v>0</v>
      </c>
    </row>
    <row r="451" spans="20:20">
      <c r="T451" s="48">
        <f t="shared" si="39"/>
        <v>0</v>
      </c>
    </row>
    <row r="452" spans="20:20">
      <c r="T452" s="48">
        <f t="shared" si="39"/>
        <v>0</v>
      </c>
    </row>
    <row r="453" spans="20:20">
      <c r="T453" s="48">
        <f t="shared" si="39"/>
        <v>0</v>
      </c>
    </row>
    <row r="454" spans="20:20">
      <c r="T454" s="48">
        <f t="shared" ref="T454:T517" si="40">+R454+P454</f>
        <v>0</v>
      </c>
    </row>
    <row r="455" spans="20:20">
      <c r="T455" s="48">
        <f t="shared" si="40"/>
        <v>0</v>
      </c>
    </row>
    <row r="456" spans="20:20">
      <c r="T456" s="48">
        <f t="shared" si="40"/>
        <v>0</v>
      </c>
    </row>
    <row r="457" spans="20:20">
      <c r="T457" s="48">
        <f t="shared" si="40"/>
        <v>0</v>
      </c>
    </row>
    <row r="458" spans="20:20">
      <c r="T458" s="48">
        <f t="shared" si="40"/>
        <v>0</v>
      </c>
    </row>
    <row r="459" spans="20:20">
      <c r="T459" s="48">
        <f t="shared" si="40"/>
        <v>0</v>
      </c>
    </row>
    <row r="460" spans="20:20">
      <c r="T460" s="48">
        <f t="shared" si="40"/>
        <v>0</v>
      </c>
    </row>
    <row r="461" spans="20:20">
      <c r="T461" s="48">
        <f t="shared" si="40"/>
        <v>0</v>
      </c>
    </row>
    <row r="462" spans="20:20">
      <c r="T462" s="48">
        <f t="shared" si="40"/>
        <v>0</v>
      </c>
    </row>
    <row r="463" spans="20:20">
      <c r="T463" s="48">
        <f t="shared" si="40"/>
        <v>0</v>
      </c>
    </row>
    <row r="464" spans="20:20">
      <c r="T464" s="48">
        <f t="shared" si="40"/>
        <v>0</v>
      </c>
    </row>
    <row r="465" spans="20:20">
      <c r="T465" s="48">
        <f t="shared" si="40"/>
        <v>0</v>
      </c>
    </row>
    <row r="466" spans="20:20">
      <c r="T466" s="48">
        <f t="shared" si="40"/>
        <v>0</v>
      </c>
    </row>
    <row r="467" spans="20:20">
      <c r="T467" s="48">
        <f t="shared" si="40"/>
        <v>0</v>
      </c>
    </row>
    <row r="468" spans="20:20">
      <c r="T468" s="48">
        <f t="shared" si="40"/>
        <v>0</v>
      </c>
    </row>
    <row r="469" spans="20:20">
      <c r="T469" s="48">
        <f t="shared" si="40"/>
        <v>0</v>
      </c>
    </row>
    <row r="470" spans="20:20">
      <c r="T470" s="48">
        <f t="shared" si="40"/>
        <v>0</v>
      </c>
    </row>
    <row r="471" spans="20:20">
      <c r="T471" s="48">
        <f t="shared" si="40"/>
        <v>0</v>
      </c>
    </row>
    <row r="472" spans="20:20">
      <c r="T472" s="48">
        <f t="shared" si="40"/>
        <v>0</v>
      </c>
    </row>
    <row r="473" spans="20:20">
      <c r="T473" s="48">
        <f t="shared" si="40"/>
        <v>0</v>
      </c>
    </row>
    <row r="474" spans="20:20">
      <c r="T474" s="48">
        <f t="shared" si="40"/>
        <v>0</v>
      </c>
    </row>
    <row r="475" spans="20:20">
      <c r="T475" s="48">
        <f t="shared" si="40"/>
        <v>0</v>
      </c>
    </row>
    <row r="476" spans="20:20">
      <c r="T476" s="48">
        <f t="shared" si="40"/>
        <v>0</v>
      </c>
    </row>
    <row r="477" spans="20:20">
      <c r="T477" s="48">
        <f t="shared" si="40"/>
        <v>0</v>
      </c>
    </row>
    <row r="478" spans="20:20">
      <c r="T478" s="48">
        <f t="shared" si="40"/>
        <v>0</v>
      </c>
    </row>
    <row r="479" spans="20:20">
      <c r="T479" s="48">
        <f t="shared" si="40"/>
        <v>0</v>
      </c>
    </row>
    <row r="480" spans="20:20">
      <c r="T480" s="48">
        <f t="shared" si="40"/>
        <v>0</v>
      </c>
    </row>
    <row r="481" spans="20:20">
      <c r="T481" s="48">
        <f t="shared" si="40"/>
        <v>0</v>
      </c>
    </row>
    <row r="482" spans="20:20">
      <c r="T482" s="48">
        <f t="shared" si="40"/>
        <v>0</v>
      </c>
    </row>
    <row r="483" spans="20:20">
      <c r="T483" s="48">
        <f t="shared" si="40"/>
        <v>0</v>
      </c>
    </row>
    <row r="484" spans="20:20">
      <c r="T484" s="48">
        <f t="shared" si="40"/>
        <v>0</v>
      </c>
    </row>
    <row r="485" spans="20:20">
      <c r="T485" s="48">
        <f t="shared" si="40"/>
        <v>0</v>
      </c>
    </row>
    <row r="486" spans="20:20">
      <c r="T486" s="48">
        <f t="shared" si="40"/>
        <v>0</v>
      </c>
    </row>
    <row r="487" spans="20:20">
      <c r="T487" s="48">
        <f t="shared" si="40"/>
        <v>0</v>
      </c>
    </row>
    <row r="488" spans="20:20">
      <c r="T488" s="48">
        <f t="shared" si="40"/>
        <v>0</v>
      </c>
    </row>
    <row r="489" spans="20:20">
      <c r="T489" s="48">
        <f t="shared" si="40"/>
        <v>0</v>
      </c>
    </row>
    <row r="490" spans="20:20">
      <c r="T490" s="48">
        <f t="shared" si="40"/>
        <v>0</v>
      </c>
    </row>
    <row r="491" spans="20:20">
      <c r="T491" s="48">
        <f t="shared" si="40"/>
        <v>0</v>
      </c>
    </row>
    <row r="492" spans="20:20">
      <c r="T492" s="48">
        <f t="shared" si="40"/>
        <v>0</v>
      </c>
    </row>
    <row r="493" spans="20:20">
      <c r="T493" s="48">
        <f t="shared" si="40"/>
        <v>0</v>
      </c>
    </row>
    <row r="494" spans="20:20">
      <c r="T494" s="48">
        <f t="shared" si="40"/>
        <v>0</v>
      </c>
    </row>
    <row r="495" spans="20:20">
      <c r="T495" s="48">
        <f t="shared" si="40"/>
        <v>0</v>
      </c>
    </row>
    <row r="496" spans="20:20">
      <c r="T496" s="48">
        <f t="shared" si="40"/>
        <v>0</v>
      </c>
    </row>
    <row r="497" spans="20:20">
      <c r="T497" s="48">
        <f t="shared" si="40"/>
        <v>0</v>
      </c>
    </row>
    <row r="498" spans="20:20">
      <c r="T498" s="48">
        <f t="shared" si="40"/>
        <v>0</v>
      </c>
    </row>
    <row r="499" spans="20:20">
      <c r="T499" s="48">
        <f t="shared" si="40"/>
        <v>0</v>
      </c>
    </row>
    <row r="500" spans="20:20">
      <c r="T500" s="48">
        <f t="shared" si="40"/>
        <v>0</v>
      </c>
    </row>
    <row r="501" spans="20:20">
      <c r="T501" s="48">
        <f t="shared" si="40"/>
        <v>0</v>
      </c>
    </row>
    <row r="502" spans="20:20">
      <c r="T502" s="48">
        <f t="shared" si="40"/>
        <v>0</v>
      </c>
    </row>
    <row r="503" spans="20:20">
      <c r="T503" s="48">
        <f t="shared" si="40"/>
        <v>0</v>
      </c>
    </row>
    <row r="504" spans="20:20">
      <c r="T504" s="48">
        <f t="shared" si="40"/>
        <v>0</v>
      </c>
    </row>
    <row r="505" spans="20:20">
      <c r="T505" s="48">
        <f t="shared" si="40"/>
        <v>0</v>
      </c>
    </row>
    <row r="506" spans="20:20">
      <c r="T506" s="48">
        <f t="shared" si="40"/>
        <v>0</v>
      </c>
    </row>
    <row r="507" spans="20:20">
      <c r="T507" s="48">
        <f t="shared" si="40"/>
        <v>0</v>
      </c>
    </row>
    <row r="508" spans="20:20">
      <c r="T508" s="48">
        <f t="shared" si="40"/>
        <v>0</v>
      </c>
    </row>
    <row r="509" spans="20:20">
      <c r="T509" s="48">
        <f t="shared" si="40"/>
        <v>0</v>
      </c>
    </row>
    <row r="510" spans="20:20">
      <c r="T510" s="48">
        <f t="shared" si="40"/>
        <v>0</v>
      </c>
    </row>
    <row r="511" spans="20:20">
      <c r="T511" s="48">
        <f t="shared" si="40"/>
        <v>0</v>
      </c>
    </row>
    <row r="512" spans="20:20">
      <c r="T512" s="48">
        <f t="shared" si="40"/>
        <v>0</v>
      </c>
    </row>
    <row r="513" spans="20:20">
      <c r="T513" s="48">
        <f t="shared" si="40"/>
        <v>0</v>
      </c>
    </row>
    <row r="514" spans="20:20">
      <c r="T514" s="48">
        <f t="shared" si="40"/>
        <v>0</v>
      </c>
    </row>
    <row r="515" spans="20:20">
      <c r="T515" s="48">
        <f t="shared" si="40"/>
        <v>0</v>
      </c>
    </row>
    <row r="516" spans="20:20">
      <c r="T516" s="48">
        <f t="shared" si="40"/>
        <v>0</v>
      </c>
    </row>
    <row r="517" spans="20:20">
      <c r="T517" s="48">
        <f t="shared" si="40"/>
        <v>0</v>
      </c>
    </row>
    <row r="518" spans="20:20">
      <c r="T518" s="48">
        <f t="shared" ref="T518:T581" si="41">+R518+P518</f>
        <v>0</v>
      </c>
    </row>
    <row r="519" spans="20:20">
      <c r="T519" s="48">
        <f t="shared" si="41"/>
        <v>0</v>
      </c>
    </row>
    <row r="520" spans="20:20">
      <c r="T520" s="48">
        <f t="shared" si="41"/>
        <v>0</v>
      </c>
    </row>
    <row r="521" spans="20:20">
      <c r="T521" s="48">
        <f t="shared" si="41"/>
        <v>0</v>
      </c>
    </row>
    <row r="522" spans="20:20">
      <c r="T522" s="48">
        <f t="shared" si="41"/>
        <v>0</v>
      </c>
    </row>
    <row r="523" spans="20:20">
      <c r="T523" s="48">
        <f t="shared" si="41"/>
        <v>0</v>
      </c>
    </row>
    <row r="524" spans="20:20">
      <c r="T524" s="48">
        <f t="shared" si="41"/>
        <v>0</v>
      </c>
    </row>
    <row r="525" spans="20:20">
      <c r="T525" s="48">
        <f t="shared" si="41"/>
        <v>0</v>
      </c>
    </row>
    <row r="526" spans="20:20">
      <c r="T526" s="48">
        <f t="shared" si="41"/>
        <v>0</v>
      </c>
    </row>
    <row r="527" spans="20:20">
      <c r="T527" s="48">
        <f t="shared" si="41"/>
        <v>0</v>
      </c>
    </row>
    <row r="528" spans="20:20">
      <c r="T528" s="48">
        <f t="shared" si="41"/>
        <v>0</v>
      </c>
    </row>
    <row r="529" spans="20:20">
      <c r="T529" s="48">
        <f t="shared" si="41"/>
        <v>0</v>
      </c>
    </row>
    <row r="530" spans="20:20">
      <c r="T530" s="48">
        <f t="shared" si="41"/>
        <v>0</v>
      </c>
    </row>
    <row r="531" spans="20:20">
      <c r="T531" s="48">
        <f t="shared" si="41"/>
        <v>0</v>
      </c>
    </row>
    <row r="532" spans="20:20">
      <c r="T532" s="48">
        <f t="shared" si="41"/>
        <v>0</v>
      </c>
    </row>
    <row r="533" spans="20:20">
      <c r="T533" s="48">
        <f t="shared" si="41"/>
        <v>0</v>
      </c>
    </row>
    <row r="534" spans="20:20">
      <c r="T534" s="48">
        <f t="shared" si="41"/>
        <v>0</v>
      </c>
    </row>
    <row r="535" spans="20:20">
      <c r="T535" s="48">
        <f t="shared" si="41"/>
        <v>0</v>
      </c>
    </row>
    <row r="536" spans="20:20">
      <c r="T536" s="48">
        <f t="shared" si="41"/>
        <v>0</v>
      </c>
    </row>
    <row r="537" spans="20:20">
      <c r="T537" s="48">
        <f t="shared" si="41"/>
        <v>0</v>
      </c>
    </row>
    <row r="538" spans="20:20">
      <c r="T538" s="48">
        <f t="shared" si="41"/>
        <v>0</v>
      </c>
    </row>
    <row r="539" spans="20:20">
      <c r="T539" s="48">
        <f t="shared" si="41"/>
        <v>0</v>
      </c>
    </row>
    <row r="540" spans="20:20">
      <c r="T540" s="48">
        <f t="shared" si="41"/>
        <v>0</v>
      </c>
    </row>
    <row r="541" spans="20:20">
      <c r="T541" s="48">
        <f t="shared" si="41"/>
        <v>0</v>
      </c>
    </row>
    <row r="542" spans="20:20">
      <c r="T542" s="48">
        <f t="shared" si="41"/>
        <v>0</v>
      </c>
    </row>
    <row r="543" spans="20:20">
      <c r="T543" s="48">
        <f t="shared" si="41"/>
        <v>0</v>
      </c>
    </row>
    <row r="544" spans="20:20">
      <c r="T544" s="48">
        <f t="shared" si="41"/>
        <v>0</v>
      </c>
    </row>
    <row r="545" spans="20:20">
      <c r="T545" s="48">
        <f t="shared" si="41"/>
        <v>0</v>
      </c>
    </row>
    <row r="546" spans="20:20">
      <c r="T546" s="48">
        <f t="shared" si="41"/>
        <v>0</v>
      </c>
    </row>
    <row r="547" spans="20:20">
      <c r="T547" s="48">
        <f t="shared" si="41"/>
        <v>0</v>
      </c>
    </row>
    <row r="548" spans="20:20">
      <c r="T548" s="48">
        <f t="shared" si="41"/>
        <v>0</v>
      </c>
    </row>
    <row r="549" spans="20:20">
      <c r="T549" s="48">
        <f t="shared" si="41"/>
        <v>0</v>
      </c>
    </row>
    <row r="550" spans="20:20">
      <c r="T550" s="48">
        <f t="shared" si="41"/>
        <v>0</v>
      </c>
    </row>
    <row r="551" spans="20:20">
      <c r="T551" s="48">
        <f t="shared" si="41"/>
        <v>0</v>
      </c>
    </row>
    <row r="552" spans="20:20">
      <c r="T552" s="48">
        <f t="shared" si="41"/>
        <v>0</v>
      </c>
    </row>
    <row r="553" spans="20:20">
      <c r="T553" s="48">
        <f t="shared" si="41"/>
        <v>0</v>
      </c>
    </row>
    <row r="554" spans="20:20">
      <c r="T554" s="48">
        <f t="shared" si="41"/>
        <v>0</v>
      </c>
    </row>
    <row r="555" spans="20:20">
      <c r="T555" s="48">
        <f t="shared" si="41"/>
        <v>0</v>
      </c>
    </row>
    <row r="556" spans="20:20">
      <c r="T556" s="48">
        <f t="shared" si="41"/>
        <v>0</v>
      </c>
    </row>
    <row r="557" spans="20:20">
      <c r="T557" s="48">
        <f t="shared" si="41"/>
        <v>0</v>
      </c>
    </row>
    <row r="558" spans="20:20">
      <c r="T558" s="48">
        <f t="shared" si="41"/>
        <v>0</v>
      </c>
    </row>
    <row r="559" spans="20:20">
      <c r="T559" s="48">
        <f t="shared" si="41"/>
        <v>0</v>
      </c>
    </row>
    <row r="560" spans="20:20">
      <c r="T560" s="48">
        <f t="shared" si="41"/>
        <v>0</v>
      </c>
    </row>
    <row r="561" spans="20:20">
      <c r="T561" s="48">
        <f t="shared" si="41"/>
        <v>0</v>
      </c>
    </row>
    <row r="562" spans="20:20">
      <c r="T562" s="48">
        <f t="shared" si="41"/>
        <v>0</v>
      </c>
    </row>
    <row r="563" spans="20:20">
      <c r="T563" s="48">
        <f t="shared" si="41"/>
        <v>0</v>
      </c>
    </row>
    <row r="564" spans="20:20">
      <c r="T564" s="48">
        <f t="shared" si="41"/>
        <v>0</v>
      </c>
    </row>
    <row r="565" spans="20:20">
      <c r="T565" s="48">
        <f t="shared" si="41"/>
        <v>0</v>
      </c>
    </row>
    <row r="566" spans="20:20">
      <c r="T566" s="48">
        <f t="shared" si="41"/>
        <v>0</v>
      </c>
    </row>
    <row r="567" spans="20:20">
      <c r="T567" s="48">
        <f t="shared" si="41"/>
        <v>0</v>
      </c>
    </row>
    <row r="568" spans="20:20">
      <c r="T568" s="48">
        <f t="shared" si="41"/>
        <v>0</v>
      </c>
    </row>
    <row r="569" spans="20:20">
      <c r="T569" s="48">
        <f t="shared" si="41"/>
        <v>0</v>
      </c>
    </row>
    <row r="570" spans="20:20">
      <c r="T570" s="48">
        <f t="shared" si="41"/>
        <v>0</v>
      </c>
    </row>
    <row r="571" spans="20:20">
      <c r="T571" s="48">
        <f t="shared" si="41"/>
        <v>0</v>
      </c>
    </row>
    <row r="572" spans="20:20">
      <c r="T572" s="48">
        <f t="shared" si="41"/>
        <v>0</v>
      </c>
    </row>
    <row r="573" spans="20:20">
      <c r="T573" s="48">
        <f t="shared" si="41"/>
        <v>0</v>
      </c>
    </row>
    <row r="574" spans="20:20">
      <c r="T574" s="48">
        <f t="shared" si="41"/>
        <v>0</v>
      </c>
    </row>
    <row r="575" spans="20:20">
      <c r="T575" s="48">
        <f t="shared" si="41"/>
        <v>0</v>
      </c>
    </row>
    <row r="576" spans="20:20">
      <c r="T576" s="48">
        <f t="shared" si="41"/>
        <v>0</v>
      </c>
    </row>
    <row r="577" spans="20:20">
      <c r="T577" s="48">
        <f t="shared" si="41"/>
        <v>0</v>
      </c>
    </row>
    <row r="578" spans="20:20">
      <c r="T578" s="48">
        <f t="shared" si="41"/>
        <v>0</v>
      </c>
    </row>
    <row r="579" spans="20:20">
      <c r="T579" s="48">
        <f t="shared" si="41"/>
        <v>0</v>
      </c>
    </row>
    <row r="580" spans="20:20">
      <c r="T580" s="48">
        <f t="shared" si="41"/>
        <v>0</v>
      </c>
    </row>
    <row r="581" spans="20:20">
      <c r="T581" s="48">
        <f t="shared" si="41"/>
        <v>0</v>
      </c>
    </row>
    <row r="582" spans="20:20">
      <c r="T582" s="48">
        <f t="shared" ref="T582:T625" si="42">+R582+P582</f>
        <v>0</v>
      </c>
    </row>
    <row r="583" spans="20:20">
      <c r="T583" s="48">
        <f t="shared" si="42"/>
        <v>0</v>
      </c>
    </row>
    <row r="584" spans="20:20">
      <c r="T584" s="48">
        <f t="shared" si="42"/>
        <v>0</v>
      </c>
    </row>
    <row r="585" spans="20:20">
      <c r="T585" s="48">
        <f t="shared" si="42"/>
        <v>0</v>
      </c>
    </row>
    <row r="586" spans="20:20">
      <c r="T586" s="48">
        <f t="shared" si="42"/>
        <v>0</v>
      </c>
    </row>
    <row r="587" spans="20:20">
      <c r="T587" s="48">
        <f t="shared" si="42"/>
        <v>0</v>
      </c>
    </row>
    <row r="588" spans="20:20">
      <c r="T588" s="48">
        <f t="shared" si="42"/>
        <v>0</v>
      </c>
    </row>
    <row r="589" spans="20:20">
      <c r="T589" s="48">
        <f t="shared" si="42"/>
        <v>0</v>
      </c>
    </row>
    <row r="590" spans="20:20">
      <c r="T590" s="48">
        <f t="shared" si="42"/>
        <v>0</v>
      </c>
    </row>
    <row r="591" spans="20:20">
      <c r="T591" s="48">
        <f t="shared" si="42"/>
        <v>0</v>
      </c>
    </row>
    <row r="592" spans="20:20">
      <c r="T592" s="48">
        <f t="shared" si="42"/>
        <v>0</v>
      </c>
    </row>
    <row r="593" spans="20:20">
      <c r="T593" s="48">
        <f t="shared" si="42"/>
        <v>0</v>
      </c>
    </row>
    <row r="594" spans="20:20">
      <c r="T594" s="48">
        <f t="shared" si="42"/>
        <v>0</v>
      </c>
    </row>
    <row r="595" spans="20:20">
      <c r="T595" s="48">
        <f t="shared" si="42"/>
        <v>0</v>
      </c>
    </row>
    <row r="596" spans="20:20">
      <c r="T596" s="48">
        <f t="shared" si="42"/>
        <v>0</v>
      </c>
    </row>
    <row r="597" spans="20:20">
      <c r="T597" s="48">
        <f t="shared" si="42"/>
        <v>0</v>
      </c>
    </row>
    <row r="598" spans="20:20">
      <c r="T598" s="48">
        <f t="shared" si="42"/>
        <v>0</v>
      </c>
    </row>
    <row r="599" spans="20:20">
      <c r="T599" s="48">
        <f t="shared" si="42"/>
        <v>0</v>
      </c>
    </row>
    <row r="600" spans="20:20">
      <c r="T600" s="48">
        <f t="shared" si="42"/>
        <v>0</v>
      </c>
    </row>
    <row r="601" spans="20:20">
      <c r="T601" s="48">
        <f t="shared" si="42"/>
        <v>0</v>
      </c>
    </row>
    <row r="602" spans="20:20">
      <c r="T602" s="48">
        <f t="shared" si="42"/>
        <v>0</v>
      </c>
    </row>
    <row r="603" spans="20:20">
      <c r="T603" s="48">
        <f t="shared" si="42"/>
        <v>0</v>
      </c>
    </row>
    <row r="604" spans="20:20">
      <c r="T604" s="48">
        <f t="shared" si="42"/>
        <v>0</v>
      </c>
    </row>
    <row r="605" spans="20:20">
      <c r="T605" s="48">
        <f t="shared" si="42"/>
        <v>0</v>
      </c>
    </row>
    <row r="606" spans="20:20">
      <c r="T606" s="48">
        <f t="shared" si="42"/>
        <v>0</v>
      </c>
    </row>
    <row r="607" spans="20:20">
      <c r="T607" s="48">
        <f t="shared" si="42"/>
        <v>0</v>
      </c>
    </row>
    <row r="608" spans="20:20">
      <c r="T608" s="48">
        <f t="shared" si="42"/>
        <v>0</v>
      </c>
    </row>
    <row r="609" spans="20:20">
      <c r="T609" s="48">
        <f t="shared" si="42"/>
        <v>0</v>
      </c>
    </row>
    <row r="610" spans="20:20">
      <c r="T610" s="48">
        <f t="shared" si="42"/>
        <v>0</v>
      </c>
    </row>
    <row r="611" spans="20:20">
      <c r="T611" s="48">
        <f t="shared" si="42"/>
        <v>0</v>
      </c>
    </row>
    <row r="612" spans="20:20">
      <c r="T612" s="48">
        <f t="shared" si="42"/>
        <v>0</v>
      </c>
    </row>
    <row r="613" spans="20:20">
      <c r="T613" s="48">
        <f t="shared" si="42"/>
        <v>0</v>
      </c>
    </row>
    <row r="614" spans="20:20">
      <c r="T614" s="48">
        <f t="shared" si="42"/>
        <v>0</v>
      </c>
    </row>
    <row r="615" spans="20:20">
      <c r="T615" s="48">
        <f t="shared" si="42"/>
        <v>0</v>
      </c>
    </row>
    <row r="616" spans="20:20">
      <c r="T616" s="48">
        <f t="shared" si="42"/>
        <v>0</v>
      </c>
    </row>
    <row r="617" spans="20:20">
      <c r="T617" s="48">
        <f t="shared" si="42"/>
        <v>0</v>
      </c>
    </row>
    <row r="618" spans="20:20">
      <c r="T618" s="48">
        <f t="shared" si="42"/>
        <v>0</v>
      </c>
    </row>
    <row r="619" spans="20:20">
      <c r="T619" s="48">
        <f t="shared" si="42"/>
        <v>0</v>
      </c>
    </row>
    <row r="620" spans="20:20">
      <c r="T620" s="48">
        <f t="shared" si="42"/>
        <v>0</v>
      </c>
    </row>
    <row r="621" spans="20:20">
      <c r="T621" s="48">
        <f t="shared" si="42"/>
        <v>0</v>
      </c>
    </row>
    <row r="622" spans="20:20">
      <c r="T622" s="48">
        <f t="shared" si="42"/>
        <v>0</v>
      </c>
    </row>
    <row r="623" spans="20:20">
      <c r="T623" s="48">
        <f t="shared" si="42"/>
        <v>0</v>
      </c>
    </row>
    <row r="624" spans="20:20">
      <c r="T624" s="48">
        <f t="shared" si="42"/>
        <v>0</v>
      </c>
    </row>
    <row r="625" spans="20:20">
      <c r="T625" s="48">
        <f t="shared" si="42"/>
        <v>0</v>
      </c>
    </row>
  </sheetData>
  <sortState ref="R113:S132">
    <sortCondition ref="R122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48"/>
  <sheetViews>
    <sheetView workbookViewId="0">
      <selection activeCell="L8" sqref="L8"/>
    </sheetView>
  </sheetViews>
  <sheetFormatPr defaultRowHeight="15"/>
  <cols>
    <col min="1" max="1" width="45.28515625" customWidth="1"/>
    <col min="2" max="2" width="4.7109375" customWidth="1"/>
    <col min="6" max="6" width="18.28515625" customWidth="1"/>
    <col min="7" max="7" width="27" customWidth="1"/>
    <col min="10" max="10" width="12.7109375" customWidth="1"/>
    <col min="11" max="11" width="12.5703125" customWidth="1"/>
    <col min="12" max="12" width="17.85546875" customWidth="1"/>
    <col min="17" max="17" width="18.5703125" customWidth="1"/>
  </cols>
  <sheetData>
    <row r="1" spans="1:20">
      <c r="A1" t="s">
        <v>97</v>
      </c>
      <c r="J1" t="s">
        <v>46</v>
      </c>
      <c r="K1" t="s">
        <v>199</v>
      </c>
      <c r="L1" t="s">
        <v>200</v>
      </c>
      <c r="R1" t="s">
        <v>199</v>
      </c>
      <c r="S1" t="s">
        <v>200</v>
      </c>
      <c r="T1" t="s">
        <v>173</v>
      </c>
    </row>
    <row r="2" spans="1:20">
      <c r="A2" t="s">
        <v>567</v>
      </c>
      <c r="K2">
        <v>57.5</v>
      </c>
      <c r="L2">
        <v>41.25</v>
      </c>
      <c r="Q2" t="s">
        <v>206</v>
      </c>
    </row>
    <row r="3" spans="1:20">
      <c r="I3" t="s">
        <v>726</v>
      </c>
      <c r="K3">
        <v>-35</v>
      </c>
      <c r="L3">
        <v>-30</v>
      </c>
      <c r="Q3" t="s">
        <v>207</v>
      </c>
      <c r="R3">
        <v>49.2</v>
      </c>
      <c r="T3" s="4">
        <v>41951</v>
      </c>
    </row>
    <row r="4" spans="1:20">
      <c r="K4">
        <f>SUM(K2:K3)</f>
        <v>22.5</v>
      </c>
      <c r="L4">
        <f>SUM(L2:L3)</f>
        <v>11.25</v>
      </c>
      <c r="S4">
        <v>48.5</v>
      </c>
      <c r="T4" s="4">
        <v>41944</v>
      </c>
    </row>
    <row r="7" spans="1:20">
      <c r="A7" t="s">
        <v>333</v>
      </c>
    </row>
    <row r="8" spans="1:20">
      <c r="F8">
        <v>8932176</v>
      </c>
      <c r="G8" t="s">
        <v>472</v>
      </c>
    </row>
    <row r="11" spans="1:20">
      <c r="A11" t="s">
        <v>212</v>
      </c>
    </row>
    <row r="12" spans="1:20">
      <c r="A12" t="s">
        <v>196</v>
      </c>
    </row>
    <row r="13" spans="1:20">
      <c r="A13" t="s">
        <v>158</v>
      </c>
    </row>
    <row r="14" spans="1:20">
      <c r="A14" t="s">
        <v>159</v>
      </c>
    </row>
    <row r="17" spans="1:10">
      <c r="A17" s="6"/>
      <c r="E17" t="s">
        <v>270</v>
      </c>
      <c r="F17" t="s">
        <v>230</v>
      </c>
      <c r="G17">
        <v>980827</v>
      </c>
    </row>
    <row r="18" spans="1:10">
      <c r="E18">
        <v>0</v>
      </c>
      <c r="F18" t="s">
        <v>230</v>
      </c>
      <c r="G18">
        <v>980828</v>
      </c>
    </row>
    <row r="22" spans="1:10">
      <c r="F22" t="s">
        <v>336</v>
      </c>
    </row>
    <row r="23" spans="1:10">
      <c r="F23" t="s">
        <v>335</v>
      </c>
    </row>
    <row r="28" spans="1:10">
      <c r="F28" t="s">
        <v>214</v>
      </c>
    </row>
    <row r="29" spans="1:10">
      <c r="F29" t="s">
        <v>213</v>
      </c>
    </row>
    <row r="30" spans="1:10">
      <c r="J30" t="s">
        <v>320</v>
      </c>
    </row>
    <row r="31" spans="1:10">
      <c r="A31" t="s">
        <v>236</v>
      </c>
    </row>
    <row r="36" spans="6:15">
      <c r="F36" t="s">
        <v>239</v>
      </c>
      <c r="G36">
        <v>1861</v>
      </c>
    </row>
    <row r="38" spans="6:15">
      <c r="J38" t="s">
        <v>301</v>
      </c>
      <c r="K38" t="s">
        <v>170</v>
      </c>
      <c r="L38" t="s">
        <v>184</v>
      </c>
      <c r="M38" t="s">
        <v>300</v>
      </c>
      <c r="N38" t="s">
        <v>44</v>
      </c>
    </row>
    <row r="39" spans="6:15">
      <c r="L39" t="s">
        <v>302</v>
      </c>
      <c r="N39">
        <v>2013</v>
      </c>
    </row>
    <row r="40" spans="6:15">
      <c r="F40" t="s">
        <v>315</v>
      </c>
      <c r="J40" t="s">
        <v>303</v>
      </c>
      <c r="N40">
        <v>2014</v>
      </c>
    </row>
    <row r="41" spans="6:15">
      <c r="J41" t="s">
        <v>304</v>
      </c>
      <c r="N41">
        <v>2017</v>
      </c>
    </row>
    <row r="42" spans="6:15">
      <c r="K42" t="s">
        <v>305</v>
      </c>
      <c r="M42">
        <v>115</v>
      </c>
      <c r="N42" t="s">
        <v>306</v>
      </c>
      <c r="O42" t="s">
        <v>273</v>
      </c>
    </row>
    <row r="43" spans="6:15">
      <c r="K43" t="s">
        <v>307</v>
      </c>
      <c r="N43" t="s">
        <v>308</v>
      </c>
      <c r="O43" t="s">
        <v>299</v>
      </c>
    </row>
    <row r="44" spans="6:15">
      <c r="K44" t="s">
        <v>309</v>
      </c>
      <c r="N44" t="s">
        <v>308</v>
      </c>
      <c r="O44" t="s">
        <v>299</v>
      </c>
    </row>
    <row r="45" spans="6:15">
      <c r="L45" t="s">
        <v>310</v>
      </c>
      <c r="M45">
        <v>125</v>
      </c>
      <c r="N45" t="s">
        <v>311</v>
      </c>
    </row>
    <row r="46" spans="6:15">
      <c r="F46" t="s">
        <v>313</v>
      </c>
    </row>
    <row r="47" spans="6:15">
      <c r="F47" t="s">
        <v>314</v>
      </c>
    </row>
    <row r="48" spans="6:15">
      <c r="F48">
        <v>338669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102"/>
  <sheetViews>
    <sheetView workbookViewId="0">
      <pane ySplit="3" topLeftCell="A80" activePane="bottomLeft" state="frozen"/>
      <selection pane="bottomLeft" activeCell="F97" sqref="F97"/>
    </sheetView>
  </sheetViews>
  <sheetFormatPr defaultRowHeight="15"/>
  <cols>
    <col min="1" max="1" width="13.140625" style="48" customWidth="1"/>
    <col min="2" max="2" width="12.5703125" style="48" customWidth="1"/>
    <col min="3" max="3" width="10.42578125" style="53" customWidth="1"/>
    <col min="4" max="4" width="6" style="48" customWidth="1"/>
    <col min="5" max="5" width="14" style="48" customWidth="1"/>
    <col min="6" max="6" width="13.85546875" style="48" customWidth="1"/>
    <col min="7" max="7" width="10.42578125" style="48" customWidth="1"/>
    <col min="8" max="8" width="8.140625" style="48" customWidth="1"/>
    <col min="9" max="9" width="7.42578125" style="48" customWidth="1"/>
    <col min="10" max="10" width="11.28515625" style="48" customWidth="1"/>
    <col min="11" max="11" width="9.140625" style="48"/>
    <col min="12" max="12" width="7.7109375" style="48" customWidth="1"/>
    <col min="13" max="13" width="12.85546875" style="48" customWidth="1"/>
    <col min="14" max="17" width="9.140625" style="48"/>
    <col min="18" max="18" width="11.7109375" style="48" customWidth="1"/>
    <col min="19" max="16384" width="9.140625" style="48"/>
  </cols>
  <sheetData>
    <row r="1" spans="1:26">
      <c r="A1" s="48">
        <v>2021</v>
      </c>
      <c r="C1" s="92" t="s">
        <v>258</v>
      </c>
      <c r="D1" s="109" t="s">
        <v>167</v>
      </c>
      <c r="E1" s="109" t="s">
        <v>104</v>
      </c>
      <c r="F1" s="109" t="s">
        <v>105</v>
      </c>
      <c r="G1" s="48" t="s">
        <v>115</v>
      </c>
      <c r="H1" s="48" t="s">
        <v>237</v>
      </c>
      <c r="I1" s="48" t="s">
        <v>116</v>
      </c>
      <c r="J1" s="109" t="s">
        <v>147</v>
      </c>
      <c r="K1" s="109" t="s">
        <v>148</v>
      </c>
      <c r="L1" s="109" t="s">
        <v>157</v>
      </c>
      <c r="M1" s="109" t="s">
        <v>177</v>
      </c>
      <c r="N1" s="109" t="s">
        <v>175</v>
      </c>
      <c r="O1" s="109" t="s">
        <v>193</v>
      </c>
      <c r="P1" s="48" t="s">
        <v>94</v>
      </c>
      <c r="Q1" s="74" t="s">
        <v>242</v>
      </c>
      <c r="R1" s="48" t="s">
        <v>244</v>
      </c>
    </row>
    <row r="2" spans="1:26">
      <c r="A2" s="48" t="s">
        <v>117</v>
      </c>
      <c r="C2" s="53">
        <f>SUM(C3:C304)</f>
        <v>928.56000000000074</v>
      </c>
      <c r="D2" s="48" t="s">
        <v>149</v>
      </c>
      <c r="E2" s="53">
        <f>SUM(E3:E304)</f>
        <v>53764.929999999978</v>
      </c>
      <c r="F2" s="53">
        <f>SUM(F3:F205)</f>
        <v>62954.279999999984</v>
      </c>
      <c r="G2" s="53">
        <f>SUM(G3:G207)</f>
        <v>0</v>
      </c>
      <c r="H2" s="48">
        <f>SUM(H3:H205)</f>
        <v>3770.0699999999997</v>
      </c>
      <c r="I2" s="48">
        <f>SUM(I3:I105)</f>
        <v>3.7300000000000004</v>
      </c>
      <c r="J2" s="53">
        <f>SUM(J4:J205)</f>
        <v>130.65</v>
      </c>
      <c r="K2" s="53">
        <f>SUM(K3:K205)</f>
        <v>32</v>
      </c>
      <c r="L2" s="53">
        <f>SUM(L4:L205)</f>
        <v>162</v>
      </c>
      <c r="M2" s="53">
        <f>SUM(M4:M205)+M3</f>
        <v>0</v>
      </c>
      <c r="N2" s="48">
        <f>SUM(N4:N201)</f>
        <v>0</v>
      </c>
      <c r="O2" s="109" t="s">
        <v>191</v>
      </c>
      <c r="P2" s="48" t="s">
        <v>175</v>
      </c>
      <c r="Q2" s="74" t="s">
        <v>243</v>
      </c>
      <c r="R2" s="48" t="s">
        <v>245</v>
      </c>
    </row>
    <row r="3" spans="1:26">
      <c r="A3" s="48" t="s">
        <v>113</v>
      </c>
      <c r="B3" s="48" t="s">
        <v>45</v>
      </c>
      <c r="D3" s="48" t="s">
        <v>150</v>
      </c>
      <c r="E3" s="48" t="s">
        <v>325</v>
      </c>
      <c r="F3" s="48" t="s">
        <v>325</v>
      </c>
      <c r="G3" s="48">
        <v>0</v>
      </c>
      <c r="H3" s="48" t="s">
        <v>241</v>
      </c>
      <c r="J3" s="48" t="s">
        <v>174</v>
      </c>
      <c r="N3" s="27" t="s">
        <v>52</v>
      </c>
      <c r="O3" s="53">
        <f>SUM(O4:O204)</f>
        <v>441.45000000000016</v>
      </c>
      <c r="P3" s="53">
        <f>+N2+O3</f>
        <v>441.45000000000016</v>
      </c>
      <c r="Q3" s="48">
        <f>SUM(Q4:Q204)</f>
        <v>0</v>
      </c>
      <c r="R3" s="48">
        <f>SUM(R4:R204)</f>
        <v>0</v>
      </c>
    </row>
    <row r="4" spans="1:26">
      <c r="A4" s="275" t="s">
        <v>221</v>
      </c>
      <c r="B4" s="46" t="s">
        <v>338</v>
      </c>
      <c r="C4" s="276">
        <v>18924.830000000002</v>
      </c>
      <c r="D4" s="275"/>
      <c r="E4" s="275">
        <v>43811.360000000001</v>
      </c>
      <c r="F4" s="275">
        <v>44137.78</v>
      </c>
      <c r="G4" s="275"/>
      <c r="H4" s="275"/>
      <c r="I4" s="275"/>
      <c r="J4" s="275"/>
      <c r="K4" s="275"/>
      <c r="L4" s="275"/>
      <c r="M4" s="275"/>
      <c r="N4" s="275"/>
      <c r="O4" s="276">
        <v>384.4</v>
      </c>
      <c r="P4" s="276"/>
      <c r="Q4" s="275"/>
    </row>
    <row r="5" spans="1:26">
      <c r="A5" s="281" t="s">
        <v>342</v>
      </c>
      <c r="B5" s="298" t="s">
        <v>340</v>
      </c>
      <c r="C5" s="276"/>
      <c r="D5" s="275"/>
      <c r="E5" s="275"/>
      <c r="F5" s="275">
        <v>122.05</v>
      </c>
      <c r="G5" s="275"/>
      <c r="H5" s="275">
        <v>122.05</v>
      </c>
      <c r="I5" s="275"/>
      <c r="J5" s="275"/>
      <c r="K5" s="275">
        <v>6</v>
      </c>
      <c r="L5" s="275"/>
      <c r="M5" s="275"/>
      <c r="N5" s="275"/>
      <c r="O5" s="276"/>
      <c r="P5" s="276"/>
      <c r="Q5" s="275"/>
    </row>
    <row r="6" spans="1:26">
      <c r="A6" s="275" t="s">
        <v>342</v>
      </c>
      <c r="B6" s="46" t="s">
        <v>341</v>
      </c>
      <c r="C6" s="276"/>
      <c r="D6" s="275"/>
      <c r="E6" s="275"/>
      <c r="F6" s="275">
        <v>751.41</v>
      </c>
      <c r="G6" s="275"/>
      <c r="H6" s="275">
        <v>751.41</v>
      </c>
      <c r="I6" s="275"/>
      <c r="J6" s="275"/>
      <c r="K6" s="275"/>
      <c r="L6" s="275"/>
      <c r="M6" s="275"/>
      <c r="N6" s="275"/>
      <c r="O6" s="276"/>
      <c r="P6" s="276"/>
      <c r="Q6" s="275"/>
    </row>
    <row r="7" spans="1:26">
      <c r="A7" s="275" t="s">
        <v>354</v>
      </c>
      <c r="B7" s="46" t="s">
        <v>245</v>
      </c>
      <c r="C7" s="276">
        <v>1.76</v>
      </c>
      <c r="D7" s="275" t="s">
        <v>237</v>
      </c>
      <c r="E7" s="275"/>
      <c r="F7" s="275"/>
      <c r="G7" s="275"/>
      <c r="H7" s="275"/>
      <c r="I7" s="275">
        <v>1.76</v>
      </c>
      <c r="J7" s="275">
        <v>3.29</v>
      </c>
      <c r="K7" s="275"/>
      <c r="L7" s="275"/>
      <c r="M7" s="275">
        <v>3.29</v>
      </c>
      <c r="N7" s="275"/>
      <c r="O7" s="276"/>
      <c r="P7" s="276"/>
      <c r="Q7" s="275">
        <v>3.29</v>
      </c>
    </row>
    <row r="8" spans="1:26">
      <c r="A8" s="275" t="s">
        <v>357</v>
      </c>
      <c r="B8" s="46" t="s">
        <v>360</v>
      </c>
      <c r="C8" s="276"/>
      <c r="D8" s="275"/>
      <c r="E8" s="275">
        <v>62.18</v>
      </c>
      <c r="F8" s="275"/>
      <c r="G8" s="275"/>
      <c r="H8" s="275">
        <v>62.18</v>
      </c>
      <c r="I8" s="275"/>
      <c r="J8" s="275">
        <v>17.66</v>
      </c>
      <c r="K8" s="275"/>
      <c r="L8" s="275"/>
      <c r="M8" s="275">
        <v>17.66</v>
      </c>
      <c r="N8" s="275"/>
      <c r="O8" s="276"/>
      <c r="P8" s="276"/>
      <c r="Q8" s="275"/>
      <c r="R8" s="48">
        <v>17.66</v>
      </c>
    </row>
    <row r="9" spans="1:26">
      <c r="A9" s="275" t="s">
        <v>357</v>
      </c>
      <c r="B9" s="46" t="s">
        <v>361</v>
      </c>
      <c r="C9" s="276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6">
        <v>-54.9</v>
      </c>
      <c r="P9" s="276"/>
      <c r="Q9" s="275"/>
      <c r="R9" s="74"/>
      <c r="S9" s="74"/>
      <c r="T9" s="74"/>
      <c r="U9" s="74"/>
      <c r="V9" s="74"/>
      <c r="W9" s="74"/>
      <c r="X9" s="74"/>
      <c r="Y9" s="74"/>
      <c r="Z9" s="74"/>
    </row>
    <row r="10" spans="1:26">
      <c r="A10" s="275"/>
      <c r="B10" s="46"/>
      <c r="C10" s="276"/>
      <c r="D10" s="275"/>
      <c r="E10" s="275"/>
      <c r="F10" s="275"/>
      <c r="G10" s="275"/>
      <c r="H10" s="275"/>
      <c r="I10" s="275"/>
      <c r="J10" s="275">
        <v>2.72</v>
      </c>
      <c r="K10" s="275"/>
      <c r="L10" s="275"/>
      <c r="M10" s="275">
        <v>2.72</v>
      </c>
      <c r="N10" s="275"/>
      <c r="O10" s="276"/>
      <c r="P10" s="276"/>
      <c r="Q10" s="275">
        <v>2.72</v>
      </c>
    </row>
    <row r="11" spans="1:26">
      <c r="A11" s="168" t="s">
        <v>400</v>
      </c>
      <c r="B11" s="31"/>
      <c r="C11" s="169">
        <v>-10000</v>
      </c>
      <c r="D11" s="104"/>
      <c r="E11" s="104"/>
      <c r="F11" s="104">
        <v>10000</v>
      </c>
      <c r="G11" s="104"/>
      <c r="H11" s="104"/>
      <c r="I11" s="104"/>
      <c r="J11" s="104"/>
      <c r="K11" s="104"/>
      <c r="L11" s="104"/>
      <c r="M11" s="104"/>
      <c r="N11" s="104"/>
      <c r="O11" s="169"/>
      <c r="P11" s="169"/>
      <c r="Q11" s="104"/>
    </row>
    <row r="12" spans="1:26">
      <c r="A12" s="104" t="s">
        <v>400</v>
      </c>
      <c r="B12" s="31"/>
      <c r="C12" s="169">
        <v>-8000</v>
      </c>
      <c r="D12" s="104"/>
      <c r="E12" s="104">
        <v>8000</v>
      </c>
      <c r="F12" s="104"/>
      <c r="G12" s="104"/>
      <c r="H12" s="104"/>
      <c r="I12" s="104"/>
      <c r="J12" s="104"/>
      <c r="K12" s="104"/>
      <c r="L12" s="104"/>
      <c r="M12" s="104"/>
      <c r="N12" s="104"/>
      <c r="O12" s="169"/>
      <c r="P12" s="169"/>
      <c r="Q12" s="104"/>
      <c r="R12" s="77"/>
    </row>
    <row r="13" spans="1:26">
      <c r="A13" s="168" t="s">
        <v>400</v>
      </c>
      <c r="B13" s="299" t="s">
        <v>423</v>
      </c>
      <c r="C13" s="169"/>
      <c r="D13" s="104"/>
      <c r="E13" s="104">
        <v>2000</v>
      </c>
      <c r="F13" s="104"/>
      <c r="G13" s="104"/>
      <c r="H13" s="104"/>
      <c r="I13" s="104"/>
      <c r="J13" s="104">
        <v>9.5500000000000007</v>
      </c>
      <c r="K13" s="104"/>
      <c r="L13" s="104"/>
      <c r="M13" s="104">
        <v>9.5500000000000007</v>
      </c>
      <c r="N13" s="104"/>
      <c r="O13" s="169"/>
      <c r="P13" s="169"/>
      <c r="Q13" s="104"/>
      <c r="R13" s="77">
        <v>9.5500000000000007</v>
      </c>
    </row>
    <row r="14" spans="1:26">
      <c r="A14" s="104" t="s">
        <v>405</v>
      </c>
      <c r="B14" s="31"/>
      <c r="C14" s="169"/>
      <c r="D14" s="104"/>
      <c r="E14" s="104">
        <v>28.79</v>
      </c>
      <c r="F14" s="104"/>
      <c r="G14" s="104"/>
      <c r="H14" s="104">
        <v>28.79</v>
      </c>
      <c r="I14" s="104"/>
      <c r="J14" s="104"/>
      <c r="K14" s="104"/>
      <c r="L14" s="104"/>
      <c r="M14" s="104"/>
      <c r="N14" s="104"/>
      <c r="O14" s="169"/>
      <c r="P14" s="169"/>
      <c r="Q14" s="104"/>
      <c r="R14" s="77"/>
    </row>
    <row r="15" spans="1:26">
      <c r="A15" s="104"/>
      <c r="B15" s="31"/>
      <c r="C15" s="169">
        <v>0.8</v>
      </c>
      <c r="D15" s="104"/>
      <c r="E15" s="104"/>
      <c r="F15" s="104">
        <v>14.5</v>
      </c>
      <c r="G15" s="104"/>
      <c r="H15" s="104">
        <v>14.5</v>
      </c>
      <c r="I15" s="104">
        <v>0.8</v>
      </c>
      <c r="J15" s="104"/>
      <c r="K15" s="104"/>
      <c r="L15" s="104"/>
      <c r="M15" s="104"/>
      <c r="N15" s="104"/>
      <c r="O15" s="169"/>
      <c r="P15" s="169"/>
      <c r="Q15" s="104"/>
      <c r="R15" s="77"/>
    </row>
    <row r="16" spans="1:26">
      <c r="A16" s="104" t="s">
        <v>422</v>
      </c>
      <c r="B16" s="31"/>
      <c r="C16" s="169"/>
      <c r="D16" s="104"/>
      <c r="E16" s="104"/>
      <c r="F16" s="104">
        <v>-224.67</v>
      </c>
      <c r="G16" s="104"/>
      <c r="H16" s="104">
        <v>-224.67</v>
      </c>
      <c r="I16" s="104"/>
      <c r="J16" s="104"/>
      <c r="K16" s="104"/>
      <c r="L16" s="104"/>
      <c r="M16" s="104"/>
      <c r="N16" s="104"/>
      <c r="O16" s="169"/>
      <c r="P16" s="169"/>
      <c r="Q16" s="104"/>
      <c r="R16" s="77"/>
    </row>
    <row r="17" spans="1:24">
      <c r="A17" s="104"/>
      <c r="B17" s="31"/>
      <c r="C17" s="169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69"/>
      <c r="P17" s="169"/>
      <c r="Q17" s="104"/>
      <c r="R17" s="119"/>
    </row>
    <row r="18" spans="1:24">
      <c r="A18" s="119" t="s">
        <v>441</v>
      </c>
      <c r="B18" s="33"/>
      <c r="C18" s="120"/>
      <c r="D18" s="119"/>
      <c r="E18" s="119"/>
      <c r="F18" s="119">
        <v>204.44</v>
      </c>
      <c r="G18" s="119"/>
      <c r="H18" s="119">
        <v>204.44</v>
      </c>
      <c r="I18" s="119"/>
      <c r="J18" s="119">
        <v>8.6300000000000008</v>
      </c>
      <c r="K18" s="119"/>
      <c r="L18" s="119"/>
      <c r="M18" s="119">
        <v>8.6300000000000008</v>
      </c>
      <c r="N18" s="119"/>
      <c r="O18" s="120"/>
      <c r="P18" s="120"/>
      <c r="Q18" s="119"/>
      <c r="R18" s="119">
        <v>8.6300000000000008</v>
      </c>
    </row>
    <row r="19" spans="1:24">
      <c r="A19" s="119" t="s">
        <v>450</v>
      </c>
      <c r="B19" s="33"/>
      <c r="C19" s="120"/>
      <c r="D19" s="119"/>
      <c r="E19" s="119"/>
      <c r="F19" s="119">
        <v>217.75</v>
      </c>
      <c r="G19" s="119"/>
      <c r="H19" s="119">
        <v>217.75</v>
      </c>
      <c r="I19" s="119"/>
      <c r="J19" s="119"/>
      <c r="K19" s="119"/>
      <c r="L19" s="119"/>
      <c r="M19" s="119"/>
      <c r="N19" s="119"/>
      <c r="O19" s="120"/>
      <c r="P19" s="120"/>
      <c r="Q19" s="119"/>
      <c r="R19" s="119"/>
    </row>
    <row r="20" spans="1:24">
      <c r="A20" s="60" t="s">
        <v>453</v>
      </c>
      <c r="B20" s="27"/>
      <c r="E20" s="48">
        <v>-22.66</v>
      </c>
      <c r="H20" s="104">
        <v>-22.66</v>
      </c>
      <c r="J20" s="48">
        <v>5.0199999999999996</v>
      </c>
      <c r="M20" s="48">
        <v>5.0199999999999996</v>
      </c>
      <c r="O20" s="53">
        <v>-54.9</v>
      </c>
      <c r="P20" s="53"/>
      <c r="Q20" s="48">
        <v>5.0199999999999996</v>
      </c>
    </row>
    <row r="21" spans="1:24">
      <c r="A21" s="60"/>
      <c r="B21" s="27"/>
      <c r="O21" s="53"/>
      <c r="P21" s="53"/>
    </row>
    <row r="22" spans="1:24">
      <c r="B22" s="27"/>
      <c r="O22" s="53"/>
      <c r="P22" s="53"/>
    </row>
    <row r="23" spans="1:24">
      <c r="A23" s="136" t="s">
        <v>512</v>
      </c>
      <c r="B23" s="300"/>
      <c r="C23" s="90"/>
      <c r="D23" s="74"/>
      <c r="E23" s="74"/>
      <c r="F23" s="74"/>
      <c r="G23" s="74"/>
      <c r="H23" s="74"/>
      <c r="I23" s="74"/>
      <c r="J23" s="74"/>
      <c r="K23" s="74">
        <v>16</v>
      </c>
      <c r="L23" s="74"/>
      <c r="M23" s="74"/>
      <c r="N23" s="74"/>
      <c r="O23" s="90"/>
      <c r="P23" s="90"/>
      <c r="Q23" s="74"/>
      <c r="R23" s="74"/>
    </row>
    <row r="24" spans="1:24">
      <c r="A24" s="136" t="s">
        <v>473</v>
      </c>
      <c r="B24" s="28" t="s">
        <v>477</v>
      </c>
      <c r="C24" s="90">
        <v>5000</v>
      </c>
      <c r="D24" s="74"/>
      <c r="E24" s="74">
        <v>66.36</v>
      </c>
      <c r="F24" s="74"/>
      <c r="G24" s="74"/>
      <c r="H24" s="74">
        <v>66.36</v>
      </c>
      <c r="I24" s="74"/>
      <c r="J24" s="74"/>
      <c r="K24" s="74"/>
      <c r="L24" s="74"/>
      <c r="M24" s="74"/>
      <c r="N24" s="74"/>
      <c r="O24" s="90"/>
      <c r="P24" s="90"/>
      <c r="Q24" s="74"/>
      <c r="R24" s="74"/>
    </row>
    <row r="25" spans="1:24">
      <c r="A25" s="136">
        <v>44286</v>
      </c>
      <c r="B25" s="300"/>
      <c r="C25" s="90">
        <v>0.3</v>
      </c>
      <c r="D25" s="74"/>
      <c r="E25" s="74"/>
      <c r="F25" s="74"/>
      <c r="G25" s="74"/>
      <c r="H25" s="74"/>
      <c r="I25" s="90">
        <v>0.3</v>
      </c>
      <c r="J25" s="74"/>
      <c r="K25" s="74"/>
      <c r="L25" s="74"/>
      <c r="M25" s="74"/>
      <c r="N25" s="74"/>
      <c r="O25" s="90"/>
      <c r="P25" s="90"/>
      <c r="Q25" s="74"/>
      <c r="R25" s="74"/>
    </row>
    <row r="26" spans="1:24">
      <c r="A26" s="136" t="s">
        <v>494</v>
      </c>
      <c r="B26" s="28"/>
      <c r="C26" s="90"/>
      <c r="D26" s="74"/>
      <c r="E26" s="74"/>
      <c r="F26" s="74">
        <v>411.28</v>
      </c>
      <c r="G26" s="74"/>
      <c r="H26" s="74">
        <v>411.28</v>
      </c>
      <c r="I26" s="74"/>
      <c r="J26" s="74"/>
      <c r="K26" s="74"/>
      <c r="L26" s="74"/>
      <c r="M26" s="74"/>
      <c r="N26" s="74"/>
      <c r="O26" s="90"/>
      <c r="P26" s="90"/>
      <c r="Q26" s="74"/>
      <c r="R26" s="74"/>
    </row>
    <row r="27" spans="1:24">
      <c r="A27" s="136" t="s">
        <v>494</v>
      </c>
      <c r="B27" s="300"/>
      <c r="C27" s="90"/>
      <c r="D27" s="74"/>
      <c r="E27" s="74">
        <v>29.65</v>
      </c>
      <c r="F27" s="74"/>
      <c r="G27" s="74"/>
      <c r="H27" s="74">
        <v>29.65</v>
      </c>
      <c r="I27" s="74"/>
      <c r="J27" s="74"/>
      <c r="K27" s="74"/>
      <c r="L27" s="74"/>
      <c r="M27" s="74"/>
      <c r="N27" s="74"/>
      <c r="O27" s="90"/>
      <c r="P27" s="90"/>
      <c r="Q27" s="74"/>
      <c r="R27" s="74"/>
    </row>
    <row r="28" spans="1:24">
      <c r="A28" s="136" t="s">
        <v>500</v>
      </c>
      <c r="B28" s="300"/>
      <c r="C28" s="90"/>
      <c r="D28" s="74"/>
      <c r="E28" s="74"/>
      <c r="F28" s="74">
        <v>6.17</v>
      </c>
      <c r="G28" s="74"/>
      <c r="H28" s="74">
        <v>6.17</v>
      </c>
      <c r="I28" s="74"/>
      <c r="J28" s="74"/>
      <c r="K28" s="74"/>
      <c r="L28" s="74"/>
      <c r="M28" s="74"/>
      <c r="N28" s="74"/>
      <c r="O28" s="90"/>
      <c r="P28" s="90"/>
      <c r="Q28" s="74"/>
      <c r="R28" s="74"/>
    </row>
    <row r="29" spans="1:24">
      <c r="A29" s="74" t="s">
        <v>500</v>
      </c>
      <c r="B29" s="300"/>
      <c r="C29" s="90"/>
      <c r="D29" s="74"/>
      <c r="E29" s="74"/>
      <c r="F29" s="74">
        <v>189.64</v>
      </c>
      <c r="G29" s="74"/>
      <c r="H29" s="74">
        <v>189.64</v>
      </c>
      <c r="I29" s="74"/>
      <c r="J29" s="74"/>
      <c r="K29" s="74"/>
      <c r="L29" s="74"/>
      <c r="M29" s="74"/>
      <c r="N29" s="74"/>
      <c r="O29" s="90"/>
      <c r="P29" s="90"/>
      <c r="Q29" s="74"/>
      <c r="R29" s="74"/>
      <c r="S29" s="74"/>
      <c r="T29" s="74"/>
      <c r="U29" s="74"/>
      <c r="V29" s="74"/>
      <c r="W29" s="74"/>
      <c r="X29" s="74"/>
    </row>
    <row r="30" spans="1:24">
      <c r="A30" s="74" t="s">
        <v>501</v>
      </c>
      <c r="B30" s="300"/>
      <c r="C30" s="90"/>
      <c r="D30" s="74"/>
      <c r="E30" s="74"/>
      <c r="F30" s="74">
        <v>16.12</v>
      </c>
      <c r="G30" s="74"/>
      <c r="H30" s="74">
        <v>16.12</v>
      </c>
      <c r="I30" s="74"/>
      <c r="J30" s="74"/>
      <c r="K30" s="74"/>
      <c r="L30" s="74"/>
      <c r="M30" s="74"/>
      <c r="N30" s="74"/>
      <c r="O30" s="90"/>
      <c r="P30" s="90"/>
      <c r="Q30" s="74"/>
      <c r="R30" s="74"/>
      <c r="S30" s="74"/>
      <c r="T30" s="74"/>
      <c r="U30" s="74"/>
      <c r="V30" s="74"/>
      <c r="W30" s="74"/>
      <c r="X30" s="74"/>
    </row>
    <row r="31" spans="1:24">
      <c r="A31" s="136" t="s">
        <v>507</v>
      </c>
      <c r="B31" s="300"/>
      <c r="C31" s="90"/>
      <c r="D31" s="74"/>
      <c r="E31" s="90">
        <v>32.5</v>
      </c>
      <c r="F31" s="74"/>
      <c r="G31" s="74"/>
      <c r="H31" s="90">
        <v>32.5</v>
      </c>
      <c r="I31" s="74"/>
      <c r="J31" s="74">
        <v>3.53</v>
      </c>
      <c r="K31" s="74"/>
      <c r="L31" s="74"/>
      <c r="M31" s="74">
        <v>3.53</v>
      </c>
      <c r="N31" s="74"/>
      <c r="O31" s="90"/>
      <c r="P31" s="90"/>
      <c r="Q31" s="74">
        <v>3.53</v>
      </c>
      <c r="R31" s="74"/>
      <c r="S31" s="74"/>
      <c r="T31" s="74"/>
      <c r="U31" s="74"/>
      <c r="V31" s="74"/>
      <c r="W31" s="74"/>
      <c r="X31" s="74"/>
    </row>
    <row r="32" spans="1:24">
      <c r="A32" s="74" t="s">
        <v>507</v>
      </c>
      <c r="B32" s="300"/>
      <c r="C32" s="90">
        <v>0.22</v>
      </c>
      <c r="D32" s="74"/>
      <c r="E32" s="74"/>
      <c r="F32" s="74"/>
      <c r="G32" s="74"/>
      <c r="H32" s="90"/>
      <c r="I32" s="74">
        <v>0.22</v>
      </c>
      <c r="J32" s="90">
        <v>7.9</v>
      </c>
      <c r="K32" s="90"/>
      <c r="L32" s="90"/>
      <c r="M32" s="90">
        <v>7.9</v>
      </c>
      <c r="N32" s="90"/>
      <c r="O32" s="90"/>
      <c r="P32" s="90"/>
      <c r="Q32" s="90"/>
      <c r="R32" s="90">
        <v>7.9</v>
      </c>
      <c r="S32" s="74"/>
      <c r="T32" s="74"/>
      <c r="U32" s="74"/>
      <c r="V32" s="74"/>
      <c r="W32" s="74"/>
      <c r="X32" s="74"/>
    </row>
    <row r="33" spans="1:32">
      <c r="A33" s="146" t="s">
        <v>508</v>
      </c>
      <c r="B33" s="41"/>
      <c r="C33" s="88"/>
      <c r="D33" s="77"/>
      <c r="E33" s="77"/>
      <c r="F33" s="77">
        <v>-226.96</v>
      </c>
      <c r="G33" s="77"/>
      <c r="H33" s="88">
        <v>-226.96</v>
      </c>
      <c r="I33" s="77"/>
      <c r="J33" s="77"/>
      <c r="K33" s="77"/>
      <c r="L33" s="77"/>
      <c r="M33" s="77"/>
      <c r="N33" s="77"/>
      <c r="O33" s="88"/>
      <c r="P33" s="88"/>
      <c r="Q33" s="77"/>
      <c r="R33" s="77"/>
      <c r="S33" s="74"/>
      <c r="T33" s="74"/>
      <c r="U33" s="74"/>
      <c r="V33" s="74"/>
      <c r="W33" s="74"/>
      <c r="X33" s="74"/>
    </row>
    <row r="34" spans="1:32">
      <c r="A34" s="146" t="s">
        <v>521</v>
      </c>
      <c r="B34" s="301"/>
      <c r="C34" s="88"/>
      <c r="D34" s="77"/>
      <c r="E34" s="77"/>
      <c r="F34" s="77">
        <v>120.42</v>
      </c>
      <c r="G34" s="77"/>
      <c r="H34" s="88">
        <v>120.42</v>
      </c>
      <c r="I34" s="77"/>
      <c r="J34" s="77"/>
      <c r="K34" s="77"/>
      <c r="L34" s="77"/>
      <c r="M34" s="77"/>
      <c r="N34" s="77"/>
      <c r="O34" s="88">
        <v>-109.8</v>
      </c>
      <c r="P34" s="88"/>
      <c r="Q34" s="77"/>
      <c r="R34" s="77"/>
      <c r="S34" s="74"/>
      <c r="T34" s="74"/>
      <c r="U34" s="74"/>
      <c r="V34" s="74"/>
      <c r="W34" s="74"/>
      <c r="X34" s="74"/>
    </row>
    <row r="35" spans="1:32">
      <c r="A35" s="77"/>
      <c r="B35" s="301"/>
      <c r="C35" s="88"/>
      <c r="D35" s="77"/>
      <c r="E35" s="77">
        <v>-6.91</v>
      </c>
      <c r="F35" s="77"/>
      <c r="G35" s="77"/>
      <c r="H35" s="88">
        <v>-6.91</v>
      </c>
      <c r="I35" s="77"/>
      <c r="J35" s="77"/>
      <c r="K35" s="77"/>
      <c r="L35" s="77"/>
      <c r="M35" s="77"/>
      <c r="N35" s="77"/>
      <c r="O35" s="88"/>
      <c r="P35" s="88"/>
      <c r="Q35" s="77"/>
      <c r="R35" s="77"/>
    </row>
    <row r="36" spans="1:32">
      <c r="A36" s="77" t="s">
        <v>523</v>
      </c>
      <c r="B36" s="301" t="s">
        <v>527</v>
      </c>
      <c r="C36" s="88"/>
      <c r="D36" s="77"/>
      <c r="E36" s="77"/>
      <c r="F36" s="88">
        <v>-50.8</v>
      </c>
      <c r="G36" s="77"/>
      <c r="H36" s="88">
        <v>-50.8</v>
      </c>
      <c r="I36" s="77"/>
      <c r="J36" s="77"/>
      <c r="K36" s="77"/>
      <c r="L36" s="77">
        <v>10</v>
      </c>
      <c r="M36" s="77"/>
      <c r="N36" s="77"/>
      <c r="O36" s="88"/>
      <c r="P36" s="88"/>
      <c r="Q36" s="77"/>
      <c r="R36" s="77"/>
    </row>
    <row r="37" spans="1:32">
      <c r="A37" s="146"/>
      <c r="B37" s="301"/>
      <c r="C37" s="88"/>
      <c r="D37" s="77"/>
      <c r="E37" s="77"/>
      <c r="F37" s="88"/>
      <c r="G37" s="77"/>
      <c r="H37" s="88"/>
      <c r="I37" s="77"/>
      <c r="J37" s="77">
        <v>7.03</v>
      </c>
      <c r="K37" s="77"/>
      <c r="L37" s="77"/>
      <c r="M37" s="77">
        <v>7.03</v>
      </c>
      <c r="N37" s="77"/>
      <c r="O37" s="88"/>
      <c r="P37" s="88"/>
      <c r="Q37" s="77"/>
      <c r="R37" s="77">
        <v>7.03</v>
      </c>
    </row>
    <row r="38" spans="1:32">
      <c r="A38" s="146"/>
      <c r="B38" s="301"/>
      <c r="C38" s="88"/>
      <c r="D38" s="77"/>
      <c r="E38" s="77"/>
      <c r="F38" s="88"/>
      <c r="G38" s="77"/>
      <c r="H38" s="88"/>
      <c r="I38" s="77"/>
      <c r="J38" s="77"/>
      <c r="K38" s="77">
        <v>6</v>
      </c>
      <c r="L38" s="77"/>
      <c r="M38" s="77"/>
      <c r="N38" s="77"/>
      <c r="O38" s="88"/>
      <c r="P38" s="88"/>
      <c r="Q38" s="77"/>
      <c r="R38" s="77"/>
    </row>
    <row r="39" spans="1:32">
      <c r="A39" s="77" t="s">
        <v>548</v>
      </c>
      <c r="B39" s="41" t="s">
        <v>549</v>
      </c>
      <c r="C39" s="88"/>
      <c r="D39" s="77"/>
      <c r="E39" s="77"/>
      <c r="F39" s="88"/>
      <c r="G39" s="77"/>
      <c r="H39" s="88"/>
      <c r="I39" s="77"/>
      <c r="J39" s="77"/>
      <c r="K39" s="77"/>
      <c r="L39" s="77">
        <v>9</v>
      </c>
      <c r="M39" s="77"/>
      <c r="N39" s="77"/>
      <c r="O39" s="88"/>
      <c r="P39" s="88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</row>
    <row r="40" spans="1:32">
      <c r="A40" s="77" t="s">
        <v>546</v>
      </c>
      <c r="B40" s="41" t="s">
        <v>556</v>
      </c>
      <c r="C40" s="88"/>
      <c r="D40" s="77"/>
      <c r="E40" s="88">
        <v>31.2</v>
      </c>
      <c r="F40" s="88"/>
      <c r="G40" s="77"/>
      <c r="H40" s="88">
        <v>31.2</v>
      </c>
      <c r="I40" s="77"/>
      <c r="J40" s="77"/>
      <c r="K40" s="77"/>
      <c r="L40" s="77"/>
      <c r="M40" s="77"/>
      <c r="N40" s="77"/>
      <c r="O40" s="88"/>
      <c r="P40" s="88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</row>
    <row r="41" spans="1:32">
      <c r="A41" s="77"/>
      <c r="B41" s="301"/>
      <c r="C41" s="88"/>
      <c r="D41" s="77"/>
      <c r="E41" s="88"/>
      <c r="F41" s="88"/>
      <c r="G41" s="77"/>
      <c r="H41" s="88"/>
      <c r="I41" s="77"/>
      <c r="J41" s="77"/>
      <c r="K41" s="77"/>
      <c r="L41" s="77"/>
      <c r="M41" s="77"/>
      <c r="N41" s="77"/>
      <c r="O41" s="88"/>
      <c r="P41" s="88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</row>
    <row r="42" spans="1:32">
      <c r="A42" s="77" t="s">
        <v>559</v>
      </c>
      <c r="B42" s="301"/>
      <c r="C42" s="88"/>
      <c r="D42" s="77"/>
      <c r="E42" s="88"/>
      <c r="F42" s="88">
        <v>112.6</v>
      </c>
      <c r="G42" s="77"/>
      <c r="H42" s="88">
        <v>112.6</v>
      </c>
      <c r="I42" s="77"/>
      <c r="J42" s="77"/>
      <c r="K42" s="77"/>
      <c r="L42" s="77"/>
      <c r="M42" s="77"/>
      <c r="N42" s="77"/>
      <c r="O42" s="88"/>
      <c r="P42" s="88"/>
      <c r="Q42" s="77"/>
      <c r="R42" s="77"/>
      <c r="S42" s="77">
        <f>SUM(S4:S41)</f>
        <v>0</v>
      </c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</row>
    <row r="43" spans="1:32">
      <c r="A43" s="77" t="s">
        <v>565</v>
      </c>
      <c r="B43" s="301" t="s">
        <v>566</v>
      </c>
      <c r="C43" s="88"/>
      <c r="D43" s="77"/>
      <c r="E43" s="88"/>
      <c r="F43" s="88"/>
      <c r="G43" s="77"/>
      <c r="H43" s="88"/>
      <c r="I43" s="77"/>
      <c r="J43" s="77"/>
      <c r="K43" s="77"/>
      <c r="L43" s="77"/>
      <c r="M43" s="77"/>
      <c r="N43" s="77"/>
      <c r="O43" s="88">
        <v>-109.8</v>
      </c>
      <c r="P43" s="88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</row>
    <row r="44" spans="1:32">
      <c r="A44" s="77" t="s">
        <v>569</v>
      </c>
      <c r="B44" s="301"/>
      <c r="C44" s="88">
        <v>0.25</v>
      </c>
      <c r="D44" s="77"/>
      <c r="E44" s="88">
        <v>43</v>
      </c>
      <c r="F44" s="88"/>
      <c r="G44" s="77"/>
      <c r="H44" s="88">
        <v>43</v>
      </c>
      <c r="I44" s="77">
        <v>0.25</v>
      </c>
      <c r="J44" s="77">
        <v>3.48</v>
      </c>
      <c r="K44" s="77"/>
      <c r="L44" s="77"/>
      <c r="M44" s="77">
        <v>3.48</v>
      </c>
      <c r="N44" s="77"/>
      <c r="O44" s="88"/>
      <c r="P44" s="88"/>
      <c r="Q44" s="77">
        <v>3.48</v>
      </c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</row>
    <row r="45" spans="1:32">
      <c r="A45" s="146" t="s">
        <v>573</v>
      </c>
      <c r="B45" s="77"/>
      <c r="C45" s="88"/>
      <c r="D45" s="77"/>
      <c r="E45" s="77"/>
      <c r="F45" s="88">
        <v>135.04</v>
      </c>
      <c r="G45" s="77"/>
      <c r="H45" s="88">
        <v>135.04</v>
      </c>
      <c r="I45" s="77"/>
      <c r="J45" s="77"/>
      <c r="K45" s="77"/>
      <c r="L45" s="77"/>
      <c r="M45" s="77"/>
      <c r="N45" s="77"/>
      <c r="O45" s="88"/>
      <c r="P45" s="88"/>
      <c r="Q45" s="77"/>
      <c r="R45" s="77"/>
    </row>
    <row r="46" spans="1:32">
      <c r="A46" s="77" t="s">
        <v>579</v>
      </c>
      <c r="B46" s="146"/>
      <c r="C46" s="88"/>
      <c r="D46" s="77"/>
      <c r="E46" s="77">
        <v>39.880000000000003</v>
      </c>
      <c r="F46" s="88"/>
      <c r="G46" s="77"/>
      <c r="H46" s="88">
        <v>39.880000000000003</v>
      </c>
      <c r="I46" s="77"/>
      <c r="J46" s="77">
        <v>4.78</v>
      </c>
      <c r="K46" s="77"/>
      <c r="L46" s="77"/>
      <c r="M46" s="77">
        <v>4.78</v>
      </c>
      <c r="N46" s="77"/>
      <c r="O46" s="88"/>
      <c r="P46" s="88"/>
      <c r="Q46" s="77"/>
      <c r="R46" s="77">
        <v>4.78</v>
      </c>
    </row>
    <row r="47" spans="1:32">
      <c r="A47" s="77"/>
      <c r="B47" s="146"/>
      <c r="C47" s="88"/>
      <c r="D47" s="77"/>
      <c r="E47" s="77">
        <v>18.95</v>
      </c>
      <c r="F47" s="88"/>
      <c r="G47" s="77"/>
      <c r="H47" s="88">
        <v>18.95</v>
      </c>
      <c r="I47" s="77"/>
      <c r="J47" s="77"/>
      <c r="K47" s="77"/>
      <c r="L47" s="77"/>
      <c r="M47" s="77"/>
      <c r="N47" s="77"/>
      <c r="O47" s="88"/>
      <c r="P47" s="88"/>
      <c r="Q47" s="77"/>
      <c r="R47" s="77"/>
    </row>
    <row r="48" spans="1:32">
      <c r="A48" s="146" t="s">
        <v>587</v>
      </c>
      <c r="B48" s="146"/>
      <c r="C48" s="88"/>
      <c r="D48" s="77"/>
      <c r="E48" s="77"/>
      <c r="F48" s="88">
        <v>-64.55</v>
      </c>
      <c r="G48" s="77"/>
      <c r="H48" s="88">
        <v>-64.55</v>
      </c>
      <c r="I48" s="77"/>
      <c r="J48" s="77"/>
      <c r="K48" s="77"/>
      <c r="L48" s="77"/>
      <c r="M48" s="77"/>
      <c r="N48" s="77"/>
      <c r="O48" s="88"/>
      <c r="P48" s="88"/>
      <c r="Q48" s="77"/>
      <c r="R48" s="77"/>
    </row>
    <row r="49" spans="1:18">
      <c r="A49" s="146" t="s">
        <v>588</v>
      </c>
      <c r="B49" s="146"/>
      <c r="C49" s="88"/>
      <c r="D49" s="77"/>
      <c r="E49" s="77"/>
      <c r="F49" s="88">
        <v>69.319999999999993</v>
      </c>
      <c r="G49" s="77"/>
      <c r="H49" s="88">
        <v>69.319999999999993</v>
      </c>
      <c r="I49" s="77"/>
      <c r="J49" s="77"/>
      <c r="K49" s="77"/>
      <c r="L49" s="77"/>
      <c r="M49" s="77"/>
      <c r="N49" s="77"/>
      <c r="O49" s="88"/>
      <c r="P49" s="88"/>
      <c r="Q49" s="77"/>
      <c r="R49" s="77"/>
    </row>
    <row r="50" spans="1:18">
      <c r="A50" s="146" t="s">
        <v>582</v>
      </c>
      <c r="B50" s="146"/>
      <c r="C50" s="88">
        <v>-5000</v>
      </c>
      <c r="D50" s="77"/>
      <c r="E50" s="77"/>
      <c r="F50" s="88">
        <v>5000</v>
      </c>
      <c r="G50" s="77"/>
      <c r="H50" s="88"/>
      <c r="M50" s="77"/>
      <c r="O50" s="53"/>
      <c r="P50" s="53"/>
    </row>
    <row r="51" spans="1:18">
      <c r="A51" s="146" t="s">
        <v>592</v>
      </c>
      <c r="B51" s="146"/>
      <c r="C51" s="88"/>
      <c r="D51" s="77"/>
      <c r="E51" s="77"/>
      <c r="F51" s="88">
        <v>229.8</v>
      </c>
      <c r="G51" s="77"/>
      <c r="H51" s="88">
        <v>229.8</v>
      </c>
      <c r="M51" s="77"/>
      <c r="O51" s="53"/>
      <c r="P51" s="53"/>
    </row>
    <row r="52" spans="1:18">
      <c r="A52" s="348" t="s">
        <v>604</v>
      </c>
      <c r="B52" s="60"/>
      <c r="E52" s="48">
        <v>61.14</v>
      </c>
      <c r="F52" s="53"/>
      <c r="H52" s="53">
        <v>61.14</v>
      </c>
      <c r="O52" s="53"/>
      <c r="P52" s="53"/>
    </row>
    <row r="53" spans="1:18">
      <c r="A53" s="136" t="s">
        <v>606</v>
      </c>
      <c r="B53" s="136" t="s">
        <v>144</v>
      </c>
      <c r="C53" s="90"/>
      <c r="D53" s="74"/>
      <c r="E53" s="74"/>
      <c r="F53" s="90"/>
      <c r="G53" s="74"/>
      <c r="H53" s="90"/>
      <c r="I53" s="74"/>
      <c r="J53" s="74"/>
      <c r="K53" s="74"/>
      <c r="L53" s="74"/>
      <c r="M53" s="74"/>
      <c r="N53" s="74"/>
      <c r="O53" s="90">
        <v>-55</v>
      </c>
      <c r="P53" s="90"/>
      <c r="Q53" s="74"/>
      <c r="R53" s="74"/>
    </row>
    <row r="54" spans="1:18">
      <c r="A54" s="136" t="s">
        <v>619</v>
      </c>
      <c r="B54" s="74"/>
      <c r="C54" s="90">
        <v>0.2</v>
      </c>
      <c r="D54" s="74"/>
      <c r="E54" s="74"/>
      <c r="F54" s="90"/>
      <c r="G54" s="74"/>
      <c r="H54" s="90"/>
      <c r="I54" s="74">
        <v>0.2</v>
      </c>
      <c r="J54" s="74"/>
      <c r="K54" s="74"/>
      <c r="L54" s="74"/>
      <c r="M54" s="74"/>
      <c r="N54" s="74"/>
      <c r="O54" s="90"/>
      <c r="P54" s="90"/>
      <c r="Q54" s="74"/>
      <c r="R54" s="74"/>
    </row>
    <row r="55" spans="1:18">
      <c r="A55" s="136" t="s">
        <v>621</v>
      </c>
      <c r="B55" s="136"/>
      <c r="C55" s="90"/>
      <c r="D55" s="74"/>
      <c r="E55" s="74"/>
      <c r="F55" s="90">
        <v>596.74</v>
      </c>
      <c r="G55" s="74"/>
      <c r="H55" s="90">
        <v>596.74</v>
      </c>
      <c r="I55" s="74"/>
      <c r="J55" s="74"/>
      <c r="K55" s="74"/>
      <c r="L55" s="74"/>
      <c r="M55" s="74"/>
      <c r="N55" s="74"/>
      <c r="O55" s="90"/>
      <c r="P55" s="90"/>
      <c r="Q55" s="74"/>
      <c r="R55" s="74"/>
    </row>
    <row r="56" spans="1:18">
      <c r="A56" s="74">
        <v>19</v>
      </c>
      <c r="B56" s="136"/>
      <c r="C56" s="90"/>
      <c r="D56" s="74"/>
      <c r="E56" s="74"/>
      <c r="F56" s="90"/>
      <c r="G56" s="74"/>
      <c r="H56" s="90"/>
      <c r="I56" s="74"/>
      <c r="J56" s="74"/>
      <c r="K56" s="74"/>
      <c r="L56" s="74"/>
      <c r="M56" s="74"/>
      <c r="N56" s="74"/>
      <c r="O56" s="90">
        <v>756.7</v>
      </c>
      <c r="P56" s="90"/>
      <c r="Q56" s="74"/>
      <c r="R56" s="74"/>
    </row>
    <row r="57" spans="1:18">
      <c r="A57" s="136" t="s">
        <v>631</v>
      </c>
      <c r="B57" s="136"/>
      <c r="C57" s="90"/>
      <c r="D57" s="74"/>
      <c r="E57" s="74">
        <v>33.200000000000003</v>
      </c>
      <c r="F57" s="90"/>
      <c r="G57" s="74"/>
      <c r="H57" s="90">
        <v>33.200000000000003</v>
      </c>
      <c r="I57" s="74"/>
      <c r="J57" s="74">
        <v>12.66</v>
      </c>
      <c r="K57" s="74"/>
      <c r="M57" s="48">
        <v>12.66</v>
      </c>
      <c r="O57" s="53"/>
      <c r="P57" s="53"/>
      <c r="R57" s="48">
        <v>12.66</v>
      </c>
    </row>
    <row r="58" spans="1:18">
      <c r="A58" s="136" t="s">
        <v>631</v>
      </c>
      <c r="B58" s="136"/>
      <c r="C58" s="90"/>
      <c r="D58" s="74"/>
      <c r="E58" s="74"/>
      <c r="F58" s="90">
        <v>137.09</v>
      </c>
      <c r="G58" s="74"/>
      <c r="H58" s="90">
        <v>137.09</v>
      </c>
      <c r="I58" s="74"/>
      <c r="J58" s="74">
        <v>7.54</v>
      </c>
      <c r="K58" s="74"/>
      <c r="M58" s="48">
        <v>7.54</v>
      </c>
      <c r="O58" s="53"/>
      <c r="P58" s="53"/>
      <c r="Q58" s="48">
        <v>7.54</v>
      </c>
    </row>
    <row r="59" spans="1:18">
      <c r="A59" s="136" t="s">
        <v>631</v>
      </c>
      <c r="B59" s="74"/>
      <c r="C59" s="90"/>
      <c r="D59" s="74"/>
      <c r="E59" s="74">
        <v>11.17</v>
      </c>
      <c r="F59" s="90"/>
      <c r="G59" s="74"/>
      <c r="H59" s="90">
        <v>11.17</v>
      </c>
      <c r="I59" s="74"/>
      <c r="J59" s="74"/>
      <c r="K59" s="74"/>
      <c r="O59" s="53"/>
      <c r="P59" s="53"/>
    </row>
    <row r="60" spans="1:18">
      <c r="A60" s="136" t="s">
        <v>641</v>
      </c>
      <c r="B60" s="74" t="s">
        <v>643</v>
      </c>
      <c r="C60" s="90"/>
      <c r="D60" s="74"/>
      <c r="E60" s="74"/>
      <c r="F60" s="90"/>
      <c r="G60" s="74"/>
      <c r="H60" s="90"/>
      <c r="I60" s="74"/>
      <c r="J60" s="74"/>
      <c r="K60" s="74"/>
      <c r="L60" s="48">
        <v>20</v>
      </c>
      <c r="O60" s="53"/>
      <c r="P60" s="53"/>
    </row>
    <row r="61" spans="1:18">
      <c r="A61" s="136" t="s">
        <v>644</v>
      </c>
      <c r="D61" s="74"/>
      <c r="E61" s="74"/>
      <c r="F61" s="90">
        <v>-58.62</v>
      </c>
      <c r="G61" s="74"/>
      <c r="H61" s="90">
        <v>-58.62</v>
      </c>
      <c r="J61" s="48">
        <v>1.45</v>
      </c>
      <c r="M61" s="48">
        <v>1.45</v>
      </c>
      <c r="O61" s="53"/>
      <c r="P61" s="53"/>
      <c r="R61" s="48">
        <v>1.45</v>
      </c>
    </row>
    <row r="62" spans="1:18">
      <c r="A62" s="352" t="s">
        <v>647</v>
      </c>
      <c r="B62" s="82"/>
      <c r="C62" s="353">
        <v>0.04</v>
      </c>
      <c r="D62" s="82"/>
      <c r="E62" s="82">
        <v>6.43</v>
      </c>
      <c r="F62" s="353"/>
      <c r="G62" s="82"/>
      <c r="H62" s="353">
        <v>6.43</v>
      </c>
      <c r="I62" s="82">
        <v>0.04</v>
      </c>
      <c r="J62" s="82"/>
      <c r="K62" s="82"/>
      <c r="L62" s="82"/>
      <c r="M62" s="82"/>
      <c r="N62" s="82"/>
      <c r="O62" s="353"/>
      <c r="P62" s="353"/>
      <c r="Q62" s="82"/>
      <c r="R62" s="82"/>
    </row>
    <row r="63" spans="1:18">
      <c r="A63" s="352" t="s">
        <v>653</v>
      </c>
      <c r="B63" s="82" t="s">
        <v>658</v>
      </c>
      <c r="C63" s="353"/>
      <c r="D63" s="82"/>
      <c r="E63" s="82">
        <v>13.59</v>
      </c>
      <c r="F63" s="353"/>
      <c r="G63" s="82"/>
      <c r="H63" s="353">
        <v>13.59</v>
      </c>
      <c r="I63" s="82"/>
      <c r="J63" s="82"/>
      <c r="K63" s="82"/>
      <c r="L63" s="82">
        <v>40</v>
      </c>
      <c r="M63" s="82"/>
      <c r="N63" s="82"/>
      <c r="O63" s="353"/>
      <c r="P63" s="353"/>
      <c r="Q63" s="82"/>
      <c r="R63" s="82"/>
    </row>
    <row r="64" spans="1:18">
      <c r="A64" s="82" t="s">
        <v>666</v>
      </c>
      <c r="B64" s="82" t="s">
        <v>659</v>
      </c>
      <c r="C64" s="353"/>
      <c r="D64" s="82"/>
      <c r="E64" s="82"/>
      <c r="F64" s="353"/>
      <c r="G64" s="82"/>
      <c r="H64" s="353"/>
      <c r="I64" s="82"/>
      <c r="J64" s="82"/>
      <c r="K64" s="82"/>
      <c r="L64" s="353">
        <v>23</v>
      </c>
      <c r="M64" s="82"/>
      <c r="N64" s="82"/>
      <c r="O64" s="353"/>
      <c r="P64" s="353"/>
      <c r="Q64" s="82"/>
      <c r="R64" s="82"/>
    </row>
    <row r="65" spans="1:26">
      <c r="A65" s="82" t="s">
        <v>665</v>
      </c>
      <c r="B65" s="82"/>
      <c r="C65" s="353"/>
      <c r="D65" s="82"/>
      <c r="E65" s="82">
        <v>29.56</v>
      </c>
      <c r="F65" s="353"/>
      <c r="G65" s="82"/>
      <c r="H65" s="353">
        <v>29.56</v>
      </c>
      <c r="I65" s="82"/>
      <c r="J65" s="82"/>
      <c r="K65" s="82"/>
      <c r="L65" s="82"/>
      <c r="M65" s="82"/>
      <c r="N65" s="82"/>
      <c r="O65" s="353"/>
      <c r="P65" s="353"/>
      <c r="Q65" s="82"/>
      <c r="R65" s="82"/>
    </row>
    <row r="66" spans="1:26">
      <c r="A66" s="115" t="s">
        <v>663</v>
      </c>
      <c r="B66" s="115"/>
      <c r="C66" s="189"/>
      <c r="D66" s="115"/>
      <c r="E66" s="115"/>
      <c r="F66" s="189">
        <v>347.04</v>
      </c>
      <c r="G66" s="115"/>
      <c r="H66" s="189">
        <v>347.04</v>
      </c>
      <c r="I66" s="115"/>
      <c r="J66" s="115"/>
      <c r="K66" s="115"/>
      <c r="L66" s="115"/>
      <c r="M66" s="115"/>
      <c r="N66" s="115"/>
      <c r="O66" s="189"/>
      <c r="P66" s="189"/>
      <c r="Q66" s="115"/>
    </row>
    <row r="67" spans="1:26">
      <c r="A67" s="115"/>
      <c r="B67" s="115"/>
      <c r="C67" s="189"/>
      <c r="D67" s="115"/>
      <c r="E67" s="115"/>
      <c r="F67" s="189">
        <v>237.27</v>
      </c>
      <c r="G67" s="115"/>
      <c r="H67" s="189">
        <v>237.27</v>
      </c>
      <c r="I67" s="115"/>
      <c r="J67" s="115"/>
      <c r="K67" s="115"/>
      <c r="L67" s="115"/>
      <c r="M67" s="115"/>
      <c r="N67" s="115"/>
      <c r="O67" s="189"/>
      <c r="P67" s="189"/>
      <c r="Q67" s="115"/>
      <c r="R67" s="112"/>
      <c r="S67" s="112"/>
      <c r="T67" s="112"/>
      <c r="U67" s="112"/>
      <c r="V67" s="112"/>
      <c r="W67" s="112"/>
      <c r="X67" s="112"/>
      <c r="Y67" s="112"/>
      <c r="Z67" s="112"/>
    </row>
    <row r="68" spans="1:26">
      <c r="A68" s="115" t="s">
        <v>678</v>
      </c>
      <c r="B68" s="115"/>
      <c r="C68" s="189"/>
      <c r="D68" s="115"/>
      <c r="E68" s="115">
        <v>21.08</v>
      </c>
      <c r="F68" s="189"/>
      <c r="G68" s="115"/>
      <c r="H68" s="189">
        <v>21.08</v>
      </c>
      <c r="I68" s="115"/>
      <c r="J68" s="115">
        <v>4.62</v>
      </c>
      <c r="K68" s="115"/>
      <c r="L68" s="115"/>
      <c r="M68" s="115">
        <v>4.62</v>
      </c>
      <c r="N68" s="115"/>
      <c r="O68" s="189"/>
      <c r="P68" s="189"/>
      <c r="Q68" s="115">
        <v>4.62</v>
      </c>
    </row>
    <row r="69" spans="1:26">
      <c r="A69" s="115" t="s">
        <v>686</v>
      </c>
      <c r="B69" s="115"/>
      <c r="C69" s="189"/>
      <c r="D69" s="115"/>
      <c r="E69" s="115"/>
      <c r="F69" s="189">
        <v>145.32</v>
      </c>
      <c r="G69" s="115"/>
      <c r="H69" s="189">
        <v>145.32</v>
      </c>
      <c r="I69" s="115"/>
      <c r="J69" s="115"/>
      <c r="K69" s="115"/>
      <c r="L69" s="115"/>
      <c r="M69" s="115"/>
      <c r="N69" s="115"/>
      <c r="O69" s="189"/>
      <c r="P69" s="189"/>
      <c r="Q69" s="115"/>
    </row>
    <row r="70" spans="1:26">
      <c r="A70" s="48" t="s">
        <v>700</v>
      </c>
      <c r="F70" s="53">
        <v>-70.17</v>
      </c>
      <c r="H70" s="53">
        <v>-70.17</v>
      </c>
      <c r="O70" s="53"/>
      <c r="P70" s="53"/>
    </row>
    <row r="71" spans="1:26">
      <c r="A71" s="115" t="s">
        <v>704</v>
      </c>
      <c r="C71" s="53">
        <v>0.04</v>
      </c>
      <c r="F71" s="53">
        <v>13.29</v>
      </c>
      <c r="H71" s="53">
        <v>13.29</v>
      </c>
      <c r="I71" s="48">
        <v>0.04</v>
      </c>
      <c r="J71" s="53">
        <v>7.52</v>
      </c>
      <c r="M71" s="48">
        <v>7.52</v>
      </c>
      <c r="O71" s="53"/>
      <c r="P71" s="53"/>
      <c r="R71" s="48">
        <v>7.52</v>
      </c>
    </row>
    <row r="72" spans="1:26">
      <c r="A72" s="60" t="s">
        <v>709</v>
      </c>
      <c r="B72" s="60"/>
      <c r="F72" s="53">
        <v>-348.58</v>
      </c>
      <c r="H72" s="53">
        <v>-348.58</v>
      </c>
      <c r="O72" s="53">
        <v>-63.05</v>
      </c>
      <c r="P72" s="53"/>
    </row>
    <row r="73" spans="1:26">
      <c r="A73" s="115" t="s">
        <v>710</v>
      </c>
      <c r="F73" s="53"/>
      <c r="H73" s="53"/>
      <c r="O73" s="53">
        <v>-63.05</v>
      </c>
      <c r="P73" s="53"/>
    </row>
    <row r="74" spans="1:26">
      <c r="A74" s="115" t="s">
        <v>715</v>
      </c>
      <c r="E74" s="48">
        <v>-147.38</v>
      </c>
      <c r="F74" s="53"/>
      <c r="H74" s="53">
        <v>-147.38</v>
      </c>
      <c r="J74" s="48">
        <v>4.08</v>
      </c>
      <c r="M74" s="48">
        <v>4.08</v>
      </c>
      <c r="O74" s="53"/>
      <c r="P74" s="53"/>
      <c r="Q74" s="48">
        <v>4.08</v>
      </c>
    </row>
    <row r="75" spans="1:26">
      <c r="F75" s="53">
        <v>-1117.51</v>
      </c>
      <c r="H75" s="53">
        <v>-1117.51</v>
      </c>
      <c r="O75" s="53"/>
      <c r="P75" s="53"/>
    </row>
    <row r="76" spans="1:26">
      <c r="A76" s="74" t="s">
        <v>737</v>
      </c>
      <c r="B76" s="74"/>
      <c r="C76" s="90"/>
      <c r="D76" s="74"/>
      <c r="E76" s="74"/>
      <c r="F76" s="90"/>
      <c r="G76" s="74"/>
      <c r="H76" s="90"/>
      <c r="I76" s="74"/>
      <c r="J76" s="74"/>
      <c r="K76" s="74">
        <v>4</v>
      </c>
      <c r="L76" s="74">
        <v>10</v>
      </c>
      <c r="M76" s="74"/>
      <c r="N76" s="74"/>
      <c r="O76" s="90">
        <v>-63.05</v>
      </c>
      <c r="P76" s="90"/>
      <c r="Q76" s="74"/>
    </row>
    <row r="77" spans="1:26">
      <c r="A77" s="136">
        <v>44489</v>
      </c>
      <c r="B77" s="74"/>
      <c r="C77" s="90"/>
      <c r="D77" s="74"/>
      <c r="E77" s="74">
        <v>60.2</v>
      </c>
      <c r="F77" s="90"/>
      <c r="G77" s="74"/>
      <c r="H77" s="90">
        <v>60.2</v>
      </c>
      <c r="I77" s="74"/>
      <c r="J77" s="74">
        <v>5.61</v>
      </c>
      <c r="K77" s="74"/>
      <c r="L77" s="74"/>
      <c r="M77" s="74">
        <v>5.61</v>
      </c>
      <c r="N77" s="74"/>
      <c r="O77" s="90"/>
      <c r="P77" s="90"/>
      <c r="Q77" s="74"/>
      <c r="R77" s="48">
        <v>5.61</v>
      </c>
    </row>
    <row r="78" spans="1:26">
      <c r="A78" s="136">
        <v>44487</v>
      </c>
      <c r="B78" s="74"/>
      <c r="C78" s="90"/>
      <c r="D78" s="74"/>
      <c r="E78" s="74"/>
      <c r="F78" s="90">
        <v>327.07</v>
      </c>
      <c r="G78" s="74"/>
      <c r="H78" s="90">
        <v>327.07</v>
      </c>
      <c r="I78" s="74"/>
      <c r="J78" s="74"/>
      <c r="K78" s="74"/>
      <c r="L78" s="74"/>
      <c r="M78" s="74"/>
      <c r="N78" s="74"/>
      <c r="O78" s="90"/>
      <c r="P78" s="90"/>
      <c r="Q78" s="74"/>
    </row>
    <row r="79" spans="1:26">
      <c r="A79" s="136" t="s">
        <v>751</v>
      </c>
      <c r="B79" s="136"/>
      <c r="C79" s="90"/>
      <c r="D79" s="74"/>
      <c r="E79" s="74">
        <v>19.420000000000002</v>
      </c>
      <c r="F79" s="90"/>
      <c r="G79" s="74"/>
      <c r="H79" s="90">
        <v>19.420000000000002</v>
      </c>
      <c r="I79" s="74"/>
      <c r="J79" s="74"/>
      <c r="K79" s="74"/>
      <c r="L79" s="74"/>
      <c r="M79" s="74"/>
      <c r="N79" s="74"/>
      <c r="O79" s="90"/>
      <c r="P79" s="90"/>
      <c r="Q79" s="74"/>
    </row>
    <row r="80" spans="1:26">
      <c r="A80" s="77"/>
      <c r="B80" s="77"/>
      <c r="C80" s="88"/>
      <c r="D80" s="77"/>
      <c r="E80" s="77"/>
      <c r="F80" s="88"/>
      <c r="G80" s="77"/>
      <c r="H80" s="88"/>
      <c r="I80" s="77"/>
      <c r="J80" s="77"/>
      <c r="K80" s="77"/>
      <c r="L80" s="77"/>
      <c r="M80" s="77"/>
      <c r="N80" s="77"/>
      <c r="O80" s="77"/>
      <c r="P80" s="77"/>
      <c r="Q80" s="77"/>
      <c r="R80" s="77"/>
    </row>
    <row r="81" spans="1:18">
      <c r="A81" s="146">
        <v>44503</v>
      </c>
      <c r="B81" s="77"/>
      <c r="C81" s="88"/>
      <c r="D81" s="77"/>
      <c r="E81" s="77"/>
      <c r="F81" s="88">
        <v>351.42</v>
      </c>
      <c r="G81" s="77"/>
      <c r="H81" s="88">
        <v>351.42</v>
      </c>
      <c r="I81" s="77"/>
      <c r="J81" s="77">
        <v>8.4600000000000009</v>
      </c>
      <c r="K81" s="77"/>
      <c r="L81" s="77"/>
      <c r="M81" s="77">
        <v>8.4600000000000009</v>
      </c>
      <c r="N81" s="77"/>
      <c r="O81" s="77"/>
      <c r="P81" s="77"/>
      <c r="Q81" s="77"/>
      <c r="R81" s="77">
        <v>8.4600000000000009</v>
      </c>
    </row>
    <row r="82" spans="1:18">
      <c r="A82" s="77"/>
      <c r="B82" s="77" t="s">
        <v>762</v>
      </c>
      <c r="C82" s="88"/>
      <c r="D82" s="77"/>
      <c r="E82" s="77">
        <v>59.9</v>
      </c>
      <c r="F82" s="77"/>
      <c r="G82" s="77"/>
      <c r="H82" s="88">
        <v>59.9</v>
      </c>
      <c r="I82" s="77"/>
      <c r="J82" s="77"/>
      <c r="K82" s="77"/>
      <c r="L82" s="77"/>
      <c r="M82" s="77"/>
      <c r="N82" s="77"/>
      <c r="O82" s="77"/>
      <c r="P82" s="77"/>
      <c r="Q82" s="77"/>
      <c r="R82" s="77">
        <v>-91.25</v>
      </c>
    </row>
    <row r="83" spans="1:18">
      <c r="A83" s="146"/>
      <c r="B83" s="77"/>
      <c r="C83" s="88"/>
      <c r="D83" s="77"/>
      <c r="E83" s="77">
        <v>-29.36</v>
      </c>
      <c r="F83" s="77"/>
      <c r="G83" s="77"/>
      <c r="H83" s="88">
        <v>-29.36</v>
      </c>
      <c r="I83" s="77"/>
      <c r="J83" s="77"/>
      <c r="K83" s="77"/>
      <c r="L83" s="77"/>
      <c r="M83" s="77"/>
      <c r="N83" s="77"/>
      <c r="O83" s="77"/>
      <c r="P83" s="77"/>
      <c r="Q83" s="77"/>
      <c r="R83" s="77"/>
    </row>
    <row r="84" spans="1:18">
      <c r="A84" s="77"/>
      <c r="B84" s="77" t="s">
        <v>781</v>
      </c>
      <c r="C84" s="88"/>
      <c r="D84" s="77"/>
      <c r="E84" s="77">
        <v>-47.61</v>
      </c>
      <c r="F84" s="77"/>
      <c r="G84" s="77"/>
      <c r="H84" s="88">
        <v>-47.61</v>
      </c>
      <c r="I84" s="77"/>
      <c r="J84" s="77"/>
      <c r="K84" s="77"/>
      <c r="L84" s="77"/>
      <c r="M84" s="77">
        <v>-91.25</v>
      </c>
      <c r="N84" s="77"/>
      <c r="O84" s="77"/>
      <c r="P84" s="77"/>
      <c r="Q84" s="77"/>
      <c r="R84" s="77"/>
    </row>
    <row r="85" spans="1:18">
      <c r="A85" s="60"/>
      <c r="B85" s="48" t="s">
        <v>781</v>
      </c>
      <c r="F85" s="48">
        <v>-586.29</v>
      </c>
      <c r="H85" s="88">
        <v>-586.29</v>
      </c>
    </row>
    <row r="86" spans="1:18">
      <c r="B86" s="48" t="s">
        <v>779</v>
      </c>
      <c r="C86" s="53">
        <v>0.12</v>
      </c>
      <c r="F86" s="48">
        <v>514.59</v>
      </c>
      <c r="H86" s="88">
        <v>514.59</v>
      </c>
      <c r="I86" s="48">
        <v>0.12</v>
      </c>
    </row>
    <row r="87" spans="1:18">
      <c r="B87" s="77" t="s">
        <v>779</v>
      </c>
      <c r="E87" s="77">
        <v>27.77</v>
      </c>
      <c r="H87" s="88">
        <v>27.77</v>
      </c>
    </row>
    <row r="88" spans="1:18">
      <c r="B88" s="48" t="s">
        <v>784</v>
      </c>
      <c r="E88" s="77">
        <v>-65.88</v>
      </c>
      <c r="H88" s="88">
        <v>-65.88</v>
      </c>
      <c r="J88" s="77">
        <v>5.12</v>
      </c>
      <c r="M88" s="48">
        <v>5.12</v>
      </c>
      <c r="Q88" s="48">
        <v>5.12</v>
      </c>
    </row>
    <row r="89" spans="1:18">
      <c r="B89" s="48" t="s">
        <v>779</v>
      </c>
      <c r="C89" s="53" t="s">
        <v>789</v>
      </c>
      <c r="E89" s="77"/>
      <c r="H89" s="88"/>
      <c r="J89" s="77"/>
      <c r="M89" s="48">
        <v>-39.4</v>
      </c>
      <c r="Q89" s="48">
        <v>-39.4</v>
      </c>
    </row>
    <row r="90" spans="1:18">
      <c r="A90" s="48" t="s">
        <v>295</v>
      </c>
      <c r="H90" s="88"/>
      <c r="J90" s="77"/>
      <c r="O90" s="48">
        <v>-63.05</v>
      </c>
    </row>
    <row r="91" spans="1:18">
      <c r="L91" s="48" t="s">
        <v>818</v>
      </c>
    </row>
    <row r="92" spans="1:18">
      <c r="A92" s="74" t="s">
        <v>809</v>
      </c>
      <c r="B92" s="74"/>
      <c r="C92" s="90"/>
      <c r="D92" s="74"/>
      <c r="E92" s="74">
        <v>122.29</v>
      </c>
      <c r="F92" s="74"/>
      <c r="G92" s="74"/>
      <c r="H92" s="74">
        <v>122.29</v>
      </c>
      <c r="I92" s="74"/>
      <c r="J92" s="74"/>
      <c r="K92" s="74"/>
      <c r="L92" s="74" t="s">
        <v>819</v>
      </c>
      <c r="M92" s="74"/>
      <c r="N92" s="74"/>
      <c r="O92" s="74">
        <v>-63.05</v>
      </c>
      <c r="P92" s="74"/>
      <c r="Q92" s="74"/>
      <c r="R92" s="74"/>
    </row>
    <row r="93" spans="1:18">
      <c r="A93" s="74" t="s">
        <v>810</v>
      </c>
      <c r="B93" s="74"/>
      <c r="C93" s="90"/>
      <c r="D93" s="74"/>
      <c r="E93" s="74"/>
      <c r="F93" s="74">
        <v>569.45000000000005</v>
      </c>
      <c r="G93" s="74"/>
      <c r="H93" s="74">
        <v>569.45000000000005</v>
      </c>
      <c r="I93" s="74"/>
      <c r="J93" s="74"/>
      <c r="K93" s="74"/>
      <c r="L93" s="74">
        <v>50</v>
      </c>
      <c r="M93" s="74"/>
      <c r="N93" s="74"/>
      <c r="O93" s="74"/>
      <c r="P93" s="74"/>
      <c r="Q93" s="74"/>
      <c r="R93" s="74"/>
    </row>
    <row r="94" spans="1:18">
      <c r="A94" s="74" t="s">
        <v>822</v>
      </c>
      <c r="B94" s="74"/>
      <c r="C94" s="90"/>
      <c r="D94" s="74"/>
      <c r="E94" s="74">
        <v>35.57</v>
      </c>
      <c r="F94" s="74"/>
      <c r="G94" s="74"/>
      <c r="H94" s="74">
        <v>35.57</v>
      </c>
      <c r="I94" s="74"/>
      <c r="J94" s="74"/>
      <c r="K94" s="74"/>
      <c r="L94" s="74"/>
      <c r="M94" s="74"/>
      <c r="N94" s="74"/>
      <c r="O94" s="74"/>
      <c r="P94" s="74"/>
      <c r="Q94" s="74"/>
      <c r="R94" s="74"/>
    </row>
    <row r="95" spans="1:18">
      <c r="A95" s="74" t="s">
        <v>823</v>
      </c>
      <c r="B95" s="74"/>
      <c r="C95" s="90"/>
      <c r="D95" s="74"/>
      <c r="E95" s="74"/>
      <c r="F95" s="74">
        <v>430.62</v>
      </c>
      <c r="G95" s="74"/>
      <c r="H95" s="74">
        <v>430.62</v>
      </c>
      <c r="I95" s="74"/>
      <c r="J95" s="74"/>
      <c r="K95" s="74"/>
      <c r="L95" s="74"/>
      <c r="M95" s="74"/>
      <c r="N95" s="74"/>
      <c r="O95" s="74"/>
      <c r="P95" s="74"/>
      <c r="Q95" s="74"/>
      <c r="R95" s="74"/>
    </row>
    <row r="96" spans="1:18">
      <c r="A96" s="74" t="s">
        <v>825</v>
      </c>
      <c r="B96" s="74"/>
      <c r="C96" s="90"/>
      <c r="D96" s="74"/>
      <c r="E96" s="74"/>
      <c r="F96" s="74">
        <v>294.20999999999998</v>
      </c>
      <c r="G96" s="74"/>
      <c r="H96" s="74">
        <v>294.20999999999998</v>
      </c>
      <c r="I96" s="74"/>
      <c r="J96" s="74"/>
      <c r="K96" s="74"/>
      <c r="L96" s="74"/>
      <c r="M96" s="74"/>
      <c r="N96" s="74"/>
      <c r="O96" s="74"/>
      <c r="P96" s="74"/>
      <c r="Q96" s="74"/>
      <c r="R96" s="74"/>
    </row>
    <row r="97" spans="1:18">
      <c r="A97" s="74"/>
      <c r="B97" s="74"/>
      <c r="C97" s="90"/>
      <c r="D97" s="74"/>
      <c r="E97" s="74">
        <v>-580.46</v>
      </c>
      <c r="F97" s="74"/>
      <c r="G97" s="74"/>
      <c r="H97" s="74">
        <v>-580.46</v>
      </c>
      <c r="I97" s="74"/>
      <c r="J97" s="74"/>
      <c r="K97" s="74"/>
      <c r="L97" s="74"/>
      <c r="M97" s="74"/>
      <c r="N97" s="74"/>
      <c r="O97" s="74"/>
      <c r="P97" s="74"/>
      <c r="Q97" s="74"/>
      <c r="R97" s="74"/>
    </row>
    <row r="98" spans="1:18">
      <c r="A98" s="74"/>
      <c r="B98" s="74"/>
      <c r="C98" s="90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</row>
    <row r="99" spans="1:18">
      <c r="A99" s="74"/>
      <c r="B99" s="74"/>
      <c r="C99" s="90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</row>
    <row r="100" spans="1:18">
      <c r="A100" s="74"/>
      <c r="B100" s="74"/>
      <c r="C100" s="90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</row>
    <row r="101" spans="1:18">
      <c r="A101" s="74"/>
      <c r="B101" s="74"/>
      <c r="C101" s="90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</row>
    <row r="102" spans="1:18">
      <c r="A102" s="74"/>
      <c r="B102" s="74"/>
      <c r="C102" s="90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U309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5"/>
  <cols>
    <col min="1" max="1" width="16.7109375" customWidth="1"/>
    <col min="2" max="2" width="18.7109375" customWidth="1"/>
    <col min="5" max="5" width="12.28515625" customWidth="1"/>
    <col min="8" max="8" width="11.85546875" customWidth="1"/>
    <col min="10" max="10" width="9.140625" style="1"/>
    <col min="11" max="11" width="31" customWidth="1"/>
    <col min="14" max="14" width="9.140625" style="1"/>
  </cols>
  <sheetData>
    <row r="1" spans="1:20">
      <c r="A1" t="s">
        <v>205</v>
      </c>
      <c r="C1" t="s">
        <v>255</v>
      </c>
      <c r="D1" t="s">
        <v>139</v>
      </c>
      <c r="E1" t="s">
        <v>48</v>
      </c>
      <c r="F1" t="s">
        <v>216</v>
      </c>
      <c r="G1" t="s">
        <v>217</v>
      </c>
      <c r="H1" t="s">
        <v>49</v>
      </c>
      <c r="I1" t="s">
        <v>252</v>
      </c>
      <c r="J1" s="1" t="s">
        <v>94</v>
      </c>
      <c r="K1" t="s">
        <v>50</v>
      </c>
      <c r="L1" t="s">
        <v>106</v>
      </c>
      <c r="M1" t="s">
        <v>277</v>
      </c>
      <c r="N1" s="1" t="s">
        <v>88</v>
      </c>
      <c r="O1" t="s">
        <v>94</v>
      </c>
      <c r="P1" t="s">
        <v>205</v>
      </c>
      <c r="R1" t="s">
        <v>44</v>
      </c>
      <c r="S1" t="s">
        <v>209</v>
      </c>
      <c r="T1" t="s">
        <v>210</v>
      </c>
    </row>
    <row r="2" spans="1:20">
      <c r="A2" t="s">
        <v>339</v>
      </c>
      <c r="M2">
        <v>0</v>
      </c>
      <c r="N2" s="1">
        <v>0</v>
      </c>
      <c r="O2">
        <f>SUM(L2:N2)</f>
        <v>0</v>
      </c>
      <c r="P2" t="s">
        <v>187</v>
      </c>
    </row>
    <row r="3" spans="1:20">
      <c r="L3">
        <v>0</v>
      </c>
      <c r="M3">
        <v>0</v>
      </c>
      <c r="O3">
        <f t="shared" ref="O3:O13" si="0">SUM(L3:N3)</f>
        <v>0</v>
      </c>
      <c r="P3" t="s">
        <v>253</v>
      </c>
      <c r="S3" t="s">
        <v>200</v>
      </c>
      <c r="T3">
        <v>46.3</v>
      </c>
    </row>
    <row r="4" spans="1:20">
      <c r="A4" s="4"/>
      <c r="O4">
        <f t="shared" si="0"/>
        <v>0</v>
      </c>
      <c r="P4" t="s">
        <v>289</v>
      </c>
      <c r="R4" s="4"/>
      <c r="S4" t="s">
        <v>211</v>
      </c>
      <c r="T4">
        <v>-39.549999999999997</v>
      </c>
    </row>
    <row r="5" spans="1:20">
      <c r="A5" t="s">
        <v>44</v>
      </c>
      <c r="B5" t="s">
        <v>835</v>
      </c>
      <c r="O5">
        <f t="shared" si="0"/>
        <v>0</v>
      </c>
      <c r="P5" t="s">
        <v>290</v>
      </c>
      <c r="S5" t="s">
        <v>200</v>
      </c>
      <c r="T5">
        <f>SUM(T3:T4)</f>
        <v>6.75</v>
      </c>
    </row>
    <row r="6" spans="1:20">
      <c r="A6" s="4"/>
      <c r="B6">
        <v>20.86</v>
      </c>
      <c r="O6">
        <f t="shared" si="0"/>
        <v>0</v>
      </c>
      <c r="P6" t="s">
        <v>279</v>
      </c>
    </row>
    <row r="7" spans="1:20">
      <c r="B7">
        <v>33.76</v>
      </c>
      <c r="O7">
        <f t="shared" si="0"/>
        <v>0</v>
      </c>
      <c r="P7" t="s">
        <v>284</v>
      </c>
    </row>
    <row r="8" spans="1:20">
      <c r="A8" s="4"/>
      <c r="B8">
        <v>30.19</v>
      </c>
      <c r="O8">
        <f t="shared" si="0"/>
        <v>0</v>
      </c>
      <c r="P8" t="s">
        <v>291</v>
      </c>
    </row>
    <row r="9" spans="1:20">
      <c r="A9" s="4"/>
      <c r="B9" s="1">
        <v>17.2</v>
      </c>
      <c r="O9">
        <f t="shared" si="0"/>
        <v>0</v>
      </c>
      <c r="P9" t="s">
        <v>292</v>
      </c>
    </row>
    <row r="10" spans="1:20">
      <c r="A10" s="4"/>
      <c r="B10">
        <v>5.38</v>
      </c>
      <c r="O10">
        <f t="shared" si="0"/>
        <v>0</v>
      </c>
      <c r="P10" t="s">
        <v>293</v>
      </c>
    </row>
    <row r="11" spans="1:20">
      <c r="B11">
        <v>22.74</v>
      </c>
      <c r="O11">
        <f t="shared" si="0"/>
        <v>0</v>
      </c>
      <c r="P11" t="s">
        <v>294</v>
      </c>
    </row>
    <row r="12" spans="1:20">
      <c r="B12">
        <v>11.54</v>
      </c>
      <c r="O12">
        <f t="shared" si="0"/>
        <v>0</v>
      </c>
      <c r="P12" t="s">
        <v>295</v>
      </c>
    </row>
    <row r="13" spans="1:20">
      <c r="B13">
        <v>37.22</v>
      </c>
      <c r="O13">
        <f t="shared" si="0"/>
        <v>0</v>
      </c>
      <c r="P13" t="s">
        <v>296</v>
      </c>
    </row>
    <row r="14" spans="1:20">
      <c r="B14">
        <v>11.54</v>
      </c>
    </row>
    <row r="15" spans="1:20">
      <c r="B15">
        <v>11.54</v>
      </c>
    </row>
    <row r="16" spans="1:20">
      <c r="B16">
        <v>11.54</v>
      </c>
    </row>
    <row r="17" spans="1:18">
      <c r="A17" s="11"/>
      <c r="B17" s="11">
        <f>SUM(B6:B16)</f>
        <v>213.50999999999996</v>
      </c>
      <c r="C17" s="11"/>
      <c r="D17" s="11"/>
      <c r="E17" s="11"/>
      <c r="F17" s="11"/>
      <c r="G17" s="11"/>
      <c r="H17" s="11"/>
      <c r="I17" s="11"/>
      <c r="J17" s="17"/>
      <c r="K17" s="11"/>
      <c r="L17" s="11"/>
      <c r="M17" s="11"/>
      <c r="N17" s="17"/>
      <c r="O17" s="11"/>
      <c r="P17" s="11"/>
      <c r="Q17" s="11"/>
    </row>
    <row r="18" spans="1:18">
      <c r="A18" s="4"/>
      <c r="B18" s="4"/>
    </row>
    <row r="19" spans="1:18">
      <c r="A19" s="4"/>
    </row>
    <row r="21" spans="1:18">
      <c r="R21" s="16"/>
    </row>
    <row r="34" spans="1:20">
      <c r="C34" s="2"/>
      <c r="D34" s="2"/>
      <c r="E34" s="2"/>
      <c r="F34" s="2"/>
      <c r="G34" s="2"/>
      <c r="H34" s="2"/>
      <c r="I34" s="2"/>
      <c r="J34" s="3"/>
      <c r="K34" s="2"/>
      <c r="L34" s="2"/>
      <c r="M34" s="2"/>
      <c r="N34" s="3"/>
      <c r="O34" s="2"/>
      <c r="P34" s="2"/>
    </row>
    <row r="42" spans="1:20">
      <c r="T42">
        <v>328.13</v>
      </c>
    </row>
    <row r="43" spans="1:20">
      <c r="T43">
        <v>-370.5</v>
      </c>
    </row>
    <row r="44" spans="1:20">
      <c r="T44">
        <f>SUM(T42:T43)</f>
        <v>-42.370000000000005</v>
      </c>
    </row>
    <row r="47" spans="1:20">
      <c r="C47" s="12"/>
      <c r="D47" s="12"/>
      <c r="E47" s="12"/>
      <c r="F47" s="12"/>
      <c r="G47" s="12"/>
      <c r="H47" s="12"/>
      <c r="I47" s="12"/>
      <c r="J47" s="13"/>
      <c r="K47" s="12"/>
      <c r="L47" s="12"/>
      <c r="M47" s="12"/>
      <c r="N47" s="13"/>
      <c r="O47" s="12"/>
      <c r="P47" s="12"/>
    </row>
    <row r="48" spans="1:20">
      <c r="A48" s="4"/>
      <c r="B48" s="4"/>
    </row>
    <row r="63" spans="3:16">
      <c r="C63" s="7"/>
      <c r="D63" s="7"/>
      <c r="E63" s="7"/>
      <c r="F63" s="7"/>
      <c r="G63" s="7"/>
      <c r="H63" s="7"/>
      <c r="I63" s="7"/>
      <c r="J63" s="14"/>
      <c r="K63" s="7"/>
      <c r="L63" s="7"/>
      <c r="M63" s="7"/>
      <c r="N63" s="14"/>
      <c r="O63" s="7"/>
      <c r="P63" s="7"/>
    </row>
    <row r="68" spans="1:21">
      <c r="J68"/>
      <c r="N68"/>
    </row>
    <row r="70" spans="1:21">
      <c r="A70" s="2"/>
      <c r="B70" s="2"/>
      <c r="C70" s="2"/>
      <c r="D70" s="22"/>
      <c r="E70" s="22"/>
      <c r="F70" s="22"/>
      <c r="G70" s="22"/>
      <c r="H70" s="22"/>
      <c r="I70" s="22"/>
      <c r="J70" s="3"/>
      <c r="K70" s="2"/>
      <c r="L70" s="2"/>
      <c r="M70" s="2"/>
      <c r="N70" s="3"/>
      <c r="O70" s="2"/>
      <c r="P70" s="2">
        <f t="shared" ref="P70:P71" si="1">SUM(C70:O70)</f>
        <v>0</v>
      </c>
      <c r="Q70" s="2"/>
      <c r="R70" s="2"/>
      <c r="S70" s="2"/>
      <c r="T70" s="2"/>
      <c r="U70" s="2"/>
    </row>
    <row r="71" spans="1:21">
      <c r="A71" s="2"/>
      <c r="B71" s="2"/>
      <c r="C71" s="2"/>
      <c r="D71" s="2"/>
      <c r="E71" s="2"/>
      <c r="F71" s="2"/>
      <c r="G71" s="2"/>
      <c r="H71" s="2"/>
      <c r="I71" s="2"/>
      <c r="J71" s="3"/>
      <c r="K71" s="2"/>
      <c r="L71" s="2"/>
      <c r="M71" s="2"/>
      <c r="N71" s="3"/>
      <c r="O71" s="2"/>
      <c r="P71" s="2">
        <f t="shared" si="1"/>
        <v>0</v>
      </c>
      <c r="Q71" s="2"/>
      <c r="R71" s="2"/>
      <c r="S71" s="2"/>
      <c r="T71" s="2"/>
      <c r="U71" s="2"/>
    </row>
    <row r="72" spans="1:21">
      <c r="A72" s="15"/>
      <c r="B72" s="15"/>
      <c r="C72" s="15"/>
      <c r="D72" s="15"/>
      <c r="E72" s="15"/>
      <c r="G72" s="4"/>
    </row>
    <row r="74" spans="1:21">
      <c r="A74" s="15"/>
      <c r="B74" s="15"/>
      <c r="C74" s="15"/>
      <c r="D74" s="15"/>
      <c r="E74" s="15"/>
      <c r="F74" s="15"/>
      <c r="G74" s="15"/>
      <c r="H74" s="15"/>
    </row>
    <row r="90" spans="1:1">
      <c r="A90" s="20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9" spans="1:1">
      <c r="A99" s="4"/>
    </row>
    <row r="101" spans="1:1">
      <c r="A101" s="4"/>
    </row>
    <row r="134" spans="16:16">
      <c r="P134">
        <f t="shared" ref="P134:P150" si="2">SUM(C134:O134)</f>
        <v>0</v>
      </c>
    </row>
    <row r="135" spans="16:16">
      <c r="P135">
        <f t="shared" si="2"/>
        <v>0</v>
      </c>
    </row>
    <row r="136" spans="16:16">
      <c r="P136">
        <f t="shared" si="2"/>
        <v>0</v>
      </c>
    </row>
    <row r="137" spans="16:16">
      <c r="P137">
        <f t="shared" si="2"/>
        <v>0</v>
      </c>
    </row>
    <row r="138" spans="16:16">
      <c r="P138">
        <f t="shared" si="2"/>
        <v>0</v>
      </c>
    </row>
    <row r="139" spans="16:16">
      <c r="P139">
        <f t="shared" si="2"/>
        <v>0</v>
      </c>
    </row>
    <row r="140" spans="16:16">
      <c r="P140">
        <f t="shared" si="2"/>
        <v>0</v>
      </c>
    </row>
    <row r="141" spans="16:16">
      <c r="P141">
        <f t="shared" si="2"/>
        <v>0</v>
      </c>
    </row>
    <row r="142" spans="16:16">
      <c r="P142">
        <f t="shared" si="2"/>
        <v>0</v>
      </c>
    </row>
    <row r="143" spans="16:16">
      <c r="P143">
        <f t="shared" si="2"/>
        <v>0</v>
      </c>
    </row>
    <row r="144" spans="16:16">
      <c r="P144">
        <f t="shared" si="2"/>
        <v>0</v>
      </c>
    </row>
    <row r="145" spans="16:16">
      <c r="P145">
        <f t="shared" si="2"/>
        <v>0</v>
      </c>
    </row>
    <row r="146" spans="16:16">
      <c r="P146">
        <f t="shared" si="2"/>
        <v>0</v>
      </c>
    </row>
    <row r="147" spans="16:16">
      <c r="P147">
        <f t="shared" si="2"/>
        <v>0</v>
      </c>
    </row>
    <row r="148" spans="16:16">
      <c r="P148">
        <f t="shared" si="2"/>
        <v>0</v>
      </c>
    </row>
    <row r="149" spans="16:16">
      <c r="P149">
        <f t="shared" si="2"/>
        <v>0</v>
      </c>
    </row>
    <row r="150" spans="16:16">
      <c r="P150">
        <f t="shared" si="2"/>
        <v>0</v>
      </c>
    </row>
    <row r="151" spans="16:16">
      <c r="P151">
        <f t="shared" ref="P151:P214" si="3">SUM(C151:O151)</f>
        <v>0</v>
      </c>
    </row>
    <row r="152" spans="16:16">
      <c r="P152">
        <f t="shared" si="3"/>
        <v>0</v>
      </c>
    </row>
    <row r="153" spans="16:16">
      <c r="P153">
        <f t="shared" si="3"/>
        <v>0</v>
      </c>
    </row>
    <row r="154" spans="16:16">
      <c r="P154">
        <f t="shared" si="3"/>
        <v>0</v>
      </c>
    </row>
    <row r="155" spans="16:16">
      <c r="P155">
        <f t="shared" si="3"/>
        <v>0</v>
      </c>
    </row>
    <row r="156" spans="16:16">
      <c r="P156">
        <f t="shared" si="3"/>
        <v>0</v>
      </c>
    </row>
    <row r="157" spans="16:16">
      <c r="P157">
        <f t="shared" si="3"/>
        <v>0</v>
      </c>
    </row>
    <row r="158" spans="16:16">
      <c r="P158">
        <f t="shared" si="3"/>
        <v>0</v>
      </c>
    </row>
    <row r="159" spans="16:16">
      <c r="P159">
        <f t="shared" si="3"/>
        <v>0</v>
      </c>
    </row>
    <row r="160" spans="16:16">
      <c r="P160">
        <f t="shared" si="3"/>
        <v>0</v>
      </c>
    </row>
    <row r="161" spans="16:16">
      <c r="P161">
        <f t="shared" si="3"/>
        <v>0</v>
      </c>
    </row>
    <row r="162" spans="16:16">
      <c r="P162">
        <f t="shared" si="3"/>
        <v>0</v>
      </c>
    </row>
    <row r="163" spans="16:16">
      <c r="P163">
        <f t="shared" si="3"/>
        <v>0</v>
      </c>
    </row>
    <row r="164" spans="16:16">
      <c r="P164">
        <f t="shared" si="3"/>
        <v>0</v>
      </c>
    </row>
    <row r="165" spans="16:16">
      <c r="P165">
        <f t="shared" si="3"/>
        <v>0</v>
      </c>
    </row>
    <row r="166" spans="16:16">
      <c r="P166">
        <f t="shared" si="3"/>
        <v>0</v>
      </c>
    </row>
    <row r="167" spans="16:16">
      <c r="P167">
        <f t="shared" si="3"/>
        <v>0</v>
      </c>
    </row>
    <row r="168" spans="16:16">
      <c r="P168">
        <f t="shared" si="3"/>
        <v>0</v>
      </c>
    </row>
    <row r="169" spans="16:16">
      <c r="P169">
        <f t="shared" si="3"/>
        <v>0</v>
      </c>
    </row>
    <row r="170" spans="16:16">
      <c r="P170">
        <f t="shared" si="3"/>
        <v>0</v>
      </c>
    </row>
    <row r="171" spans="16:16">
      <c r="P171">
        <f t="shared" si="3"/>
        <v>0</v>
      </c>
    </row>
    <row r="172" spans="16:16">
      <c r="P172">
        <f t="shared" si="3"/>
        <v>0</v>
      </c>
    </row>
    <row r="173" spans="16:16">
      <c r="P173">
        <f t="shared" si="3"/>
        <v>0</v>
      </c>
    </row>
    <row r="174" spans="16:16">
      <c r="P174">
        <f t="shared" si="3"/>
        <v>0</v>
      </c>
    </row>
    <row r="175" spans="16:16">
      <c r="P175">
        <f t="shared" si="3"/>
        <v>0</v>
      </c>
    </row>
    <row r="176" spans="16:16">
      <c r="P176">
        <f t="shared" si="3"/>
        <v>0</v>
      </c>
    </row>
    <row r="177" spans="16:16">
      <c r="P177">
        <f t="shared" si="3"/>
        <v>0</v>
      </c>
    </row>
    <row r="178" spans="16:16">
      <c r="P178">
        <f t="shared" si="3"/>
        <v>0</v>
      </c>
    </row>
    <row r="179" spans="16:16">
      <c r="P179">
        <f t="shared" si="3"/>
        <v>0</v>
      </c>
    </row>
    <row r="180" spans="16:16">
      <c r="P180">
        <f t="shared" si="3"/>
        <v>0</v>
      </c>
    </row>
    <row r="181" spans="16:16">
      <c r="P181">
        <f t="shared" si="3"/>
        <v>0</v>
      </c>
    </row>
    <row r="182" spans="16:16">
      <c r="P182">
        <f t="shared" si="3"/>
        <v>0</v>
      </c>
    </row>
    <row r="183" spans="16:16">
      <c r="P183">
        <f t="shared" si="3"/>
        <v>0</v>
      </c>
    </row>
    <row r="184" spans="16:16">
      <c r="P184">
        <f t="shared" si="3"/>
        <v>0</v>
      </c>
    </row>
    <row r="185" spans="16:16">
      <c r="P185">
        <f t="shared" si="3"/>
        <v>0</v>
      </c>
    </row>
    <row r="186" spans="16:16">
      <c r="P186">
        <f t="shared" si="3"/>
        <v>0</v>
      </c>
    </row>
    <row r="187" spans="16:16">
      <c r="P187">
        <f t="shared" si="3"/>
        <v>0</v>
      </c>
    </row>
    <row r="188" spans="16:16">
      <c r="P188">
        <f t="shared" si="3"/>
        <v>0</v>
      </c>
    </row>
    <row r="189" spans="16:16">
      <c r="P189">
        <f t="shared" si="3"/>
        <v>0</v>
      </c>
    </row>
    <row r="190" spans="16:16">
      <c r="P190">
        <f t="shared" si="3"/>
        <v>0</v>
      </c>
    </row>
    <row r="191" spans="16:16">
      <c r="P191">
        <f t="shared" si="3"/>
        <v>0</v>
      </c>
    </row>
    <row r="192" spans="16:16">
      <c r="P192">
        <f t="shared" si="3"/>
        <v>0</v>
      </c>
    </row>
    <row r="193" spans="16:16">
      <c r="P193">
        <f t="shared" si="3"/>
        <v>0</v>
      </c>
    </row>
    <row r="194" spans="16:16">
      <c r="P194">
        <f t="shared" si="3"/>
        <v>0</v>
      </c>
    </row>
    <row r="195" spans="16:16">
      <c r="P195">
        <f t="shared" si="3"/>
        <v>0</v>
      </c>
    </row>
    <row r="196" spans="16:16">
      <c r="P196">
        <f t="shared" si="3"/>
        <v>0</v>
      </c>
    </row>
    <row r="197" spans="16:16">
      <c r="P197">
        <f t="shared" si="3"/>
        <v>0</v>
      </c>
    </row>
    <row r="198" spans="16:16">
      <c r="P198">
        <f t="shared" si="3"/>
        <v>0</v>
      </c>
    </row>
    <row r="199" spans="16:16">
      <c r="P199">
        <f t="shared" si="3"/>
        <v>0</v>
      </c>
    </row>
    <row r="200" spans="16:16">
      <c r="P200">
        <f t="shared" si="3"/>
        <v>0</v>
      </c>
    </row>
    <row r="201" spans="16:16">
      <c r="P201">
        <f t="shared" si="3"/>
        <v>0</v>
      </c>
    </row>
    <row r="202" spans="16:16">
      <c r="P202">
        <f t="shared" si="3"/>
        <v>0</v>
      </c>
    </row>
    <row r="203" spans="16:16">
      <c r="P203">
        <f t="shared" si="3"/>
        <v>0</v>
      </c>
    </row>
    <row r="204" spans="16:16">
      <c r="P204">
        <f t="shared" si="3"/>
        <v>0</v>
      </c>
    </row>
    <row r="205" spans="16:16">
      <c r="P205">
        <f t="shared" si="3"/>
        <v>0</v>
      </c>
    </row>
    <row r="206" spans="16:16">
      <c r="P206">
        <f t="shared" si="3"/>
        <v>0</v>
      </c>
    </row>
    <row r="207" spans="16:16">
      <c r="P207">
        <f t="shared" si="3"/>
        <v>0</v>
      </c>
    </row>
    <row r="208" spans="16:16">
      <c r="P208">
        <f t="shared" si="3"/>
        <v>0</v>
      </c>
    </row>
    <row r="209" spans="16:16">
      <c r="P209">
        <f t="shared" si="3"/>
        <v>0</v>
      </c>
    </row>
    <row r="210" spans="16:16">
      <c r="P210">
        <f t="shared" si="3"/>
        <v>0</v>
      </c>
    </row>
    <row r="211" spans="16:16">
      <c r="P211">
        <f t="shared" si="3"/>
        <v>0</v>
      </c>
    </row>
    <row r="212" spans="16:16">
      <c r="P212">
        <f t="shared" si="3"/>
        <v>0</v>
      </c>
    </row>
    <row r="213" spans="16:16">
      <c r="P213">
        <f t="shared" si="3"/>
        <v>0</v>
      </c>
    </row>
    <row r="214" spans="16:16">
      <c r="P214">
        <f t="shared" si="3"/>
        <v>0</v>
      </c>
    </row>
    <row r="215" spans="16:16">
      <c r="P215">
        <f t="shared" ref="P215:P278" si="4">SUM(C215:O215)</f>
        <v>0</v>
      </c>
    </row>
    <row r="216" spans="16:16">
      <c r="P216">
        <f t="shared" si="4"/>
        <v>0</v>
      </c>
    </row>
    <row r="217" spans="16:16">
      <c r="P217">
        <f t="shared" si="4"/>
        <v>0</v>
      </c>
    </row>
    <row r="218" spans="16:16">
      <c r="P218">
        <f t="shared" si="4"/>
        <v>0</v>
      </c>
    </row>
    <row r="219" spans="16:16">
      <c r="P219">
        <f t="shared" si="4"/>
        <v>0</v>
      </c>
    </row>
    <row r="220" spans="16:16">
      <c r="P220">
        <f t="shared" si="4"/>
        <v>0</v>
      </c>
    </row>
    <row r="221" spans="16:16">
      <c r="P221">
        <f t="shared" si="4"/>
        <v>0</v>
      </c>
    </row>
    <row r="222" spans="16:16">
      <c r="P222">
        <f t="shared" si="4"/>
        <v>0</v>
      </c>
    </row>
    <row r="223" spans="16:16">
      <c r="P223">
        <f t="shared" si="4"/>
        <v>0</v>
      </c>
    </row>
    <row r="224" spans="16:16">
      <c r="P224">
        <f t="shared" si="4"/>
        <v>0</v>
      </c>
    </row>
    <row r="225" spans="16:16">
      <c r="P225">
        <f t="shared" si="4"/>
        <v>0</v>
      </c>
    </row>
    <row r="226" spans="16:16">
      <c r="P226">
        <f t="shared" si="4"/>
        <v>0</v>
      </c>
    </row>
    <row r="227" spans="16:16">
      <c r="P227">
        <f t="shared" si="4"/>
        <v>0</v>
      </c>
    </row>
    <row r="228" spans="16:16">
      <c r="P228">
        <f t="shared" si="4"/>
        <v>0</v>
      </c>
    </row>
    <row r="229" spans="16:16">
      <c r="P229">
        <f t="shared" si="4"/>
        <v>0</v>
      </c>
    </row>
    <row r="230" spans="16:16">
      <c r="P230">
        <f t="shared" si="4"/>
        <v>0</v>
      </c>
    </row>
    <row r="231" spans="16:16">
      <c r="P231">
        <f t="shared" si="4"/>
        <v>0</v>
      </c>
    </row>
    <row r="232" spans="16:16">
      <c r="P232">
        <f t="shared" si="4"/>
        <v>0</v>
      </c>
    </row>
    <row r="233" spans="16:16">
      <c r="P233">
        <f t="shared" si="4"/>
        <v>0</v>
      </c>
    </row>
    <row r="234" spans="16:16">
      <c r="P234">
        <f t="shared" si="4"/>
        <v>0</v>
      </c>
    </row>
    <row r="235" spans="16:16">
      <c r="P235">
        <f t="shared" si="4"/>
        <v>0</v>
      </c>
    </row>
    <row r="236" spans="16:16">
      <c r="P236">
        <f t="shared" si="4"/>
        <v>0</v>
      </c>
    </row>
    <row r="237" spans="16:16">
      <c r="P237">
        <f t="shared" si="4"/>
        <v>0</v>
      </c>
    </row>
    <row r="238" spans="16:16">
      <c r="P238">
        <f t="shared" si="4"/>
        <v>0</v>
      </c>
    </row>
    <row r="239" spans="16:16">
      <c r="P239">
        <f t="shared" si="4"/>
        <v>0</v>
      </c>
    </row>
    <row r="240" spans="16:16">
      <c r="P240">
        <f t="shared" si="4"/>
        <v>0</v>
      </c>
    </row>
    <row r="241" spans="16:16">
      <c r="P241">
        <f t="shared" si="4"/>
        <v>0</v>
      </c>
    </row>
    <row r="242" spans="16:16">
      <c r="P242">
        <f t="shared" si="4"/>
        <v>0</v>
      </c>
    </row>
    <row r="243" spans="16:16">
      <c r="P243">
        <f t="shared" si="4"/>
        <v>0</v>
      </c>
    </row>
    <row r="244" spans="16:16">
      <c r="P244">
        <f t="shared" si="4"/>
        <v>0</v>
      </c>
    </row>
    <row r="245" spans="16:16">
      <c r="P245">
        <f t="shared" si="4"/>
        <v>0</v>
      </c>
    </row>
    <row r="246" spans="16:16">
      <c r="P246">
        <f t="shared" si="4"/>
        <v>0</v>
      </c>
    </row>
    <row r="247" spans="16:16">
      <c r="P247">
        <f t="shared" si="4"/>
        <v>0</v>
      </c>
    </row>
    <row r="248" spans="16:16">
      <c r="P248">
        <f t="shared" si="4"/>
        <v>0</v>
      </c>
    </row>
    <row r="249" spans="16:16">
      <c r="P249">
        <f t="shared" si="4"/>
        <v>0</v>
      </c>
    </row>
    <row r="250" spans="16:16">
      <c r="P250">
        <f t="shared" si="4"/>
        <v>0</v>
      </c>
    </row>
    <row r="251" spans="16:16">
      <c r="P251">
        <f t="shared" si="4"/>
        <v>0</v>
      </c>
    </row>
    <row r="252" spans="16:16">
      <c r="P252">
        <f t="shared" si="4"/>
        <v>0</v>
      </c>
    </row>
    <row r="253" spans="16:16">
      <c r="P253">
        <f t="shared" si="4"/>
        <v>0</v>
      </c>
    </row>
    <row r="254" spans="16:16">
      <c r="P254">
        <f t="shared" si="4"/>
        <v>0</v>
      </c>
    </row>
    <row r="255" spans="16:16">
      <c r="P255">
        <f t="shared" si="4"/>
        <v>0</v>
      </c>
    </row>
    <row r="256" spans="16:16">
      <c r="P256">
        <f t="shared" si="4"/>
        <v>0</v>
      </c>
    </row>
    <row r="257" spans="16:16">
      <c r="P257">
        <f t="shared" si="4"/>
        <v>0</v>
      </c>
    </row>
    <row r="258" spans="16:16">
      <c r="P258">
        <f t="shared" si="4"/>
        <v>0</v>
      </c>
    </row>
    <row r="259" spans="16:16">
      <c r="P259">
        <f t="shared" si="4"/>
        <v>0</v>
      </c>
    </row>
    <row r="260" spans="16:16">
      <c r="P260">
        <f t="shared" si="4"/>
        <v>0</v>
      </c>
    </row>
    <row r="261" spans="16:16">
      <c r="P261">
        <f t="shared" si="4"/>
        <v>0</v>
      </c>
    </row>
    <row r="262" spans="16:16">
      <c r="P262">
        <f t="shared" si="4"/>
        <v>0</v>
      </c>
    </row>
    <row r="263" spans="16:16">
      <c r="P263">
        <f t="shared" si="4"/>
        <v>0</v>
      </c>
    </row>
    <row r="264" spans="16:16">
      <c r="P264">
        <f t="shared" si="4"/>
        <v>0</v>
      </c>
    </row>
    <row r="265" spans="16:16">
      <c r="P265">
        <f t="shared" si="4"/>
        <v>0</v>
      </c>
    </row>
    <row r="266" spans="16:16">
      <c r="P266">
        <f t="shared" si="4"/>
        <v>0</v>
      </c>
    </row>
    <row r="267" spans="16:16">
      <c r="P267">
        <f t="shared" si="4"/>
        <v>0</v>
      </c>
    </row>
    <row r="268" spans="16:16">
      <c r="P268">
        <f t="shared" si="4"/>
        <v>0</v>
      </c>
    </row>
    <row r="269" spans="16:16">
      <c r="P269">
        <f t="shared" si="4"/>
        <v>0</v>
      </c>
    </row>
    <row r="270" spans="16:16">
      <c r="P270">
        <f t="shared" si="4"/>
        <v>0</v>
      </c>
    </row>
    <row r="271" spans="16:16">
      <c r="P271">
        <f t="shared" si="4"/>
        <v>0</v>
      </c>
    </row>
    <row r="272" spans="16:16">
      <c r="P272">
        <f t="shared" si="4"/>
        <v>0</v>
      </c>
    </row>
    <row r="273" spans="16:16">
      <c r="P273">
        <f t="shared" si="4"/>
        <v>0</v>
      </c>
    </row>
    <row r="274" spans="16:16">
      <c r="P274">
        <f t="shared" si="4"/>
        <v>0</v>
      </c>
    </row>
    <row r="275" spans="16:16">
      <c r="P275">
        <f t="shared" si="4"/>
        <v>0</v>
      </c>
    </row>
    <row r="276" spans="16:16">
      <c r="P276">
        <f t="shared" si="4"/>
        <v>0</v>
      </c>
    </row>
    <row r="277" spans="16:16">
      <c r="P277">
        <f t="shared" si="4"/>
        <v>0</v>
      </c>
    </row>
    <row r="278" spans="16:16">
      <c r="P278">
        <f t="shared" si="4"/>
        <v>0</v>
      </c>
    </row>
    <row r="279" spans="16:16">
      <c r="P279">
        <f t="shared" ref="P279:P309" si="5">SUM(C279:O279)</f>
        <v>0</v>
      </c>
    </row>
    <row r="280" spans="16:16">
      <c r="P280">
        <f t="shared" si="5"/>
        <v>0</v>
      </c>
    </row>
    <row r="281" spans="16:16">
      <c r="P281">
        <f t="shared" si="5"/>
        <v>0</v>
      </c>
    </row>
    <row r="282" spans="16:16">
      <c r="P282">
        <f t="shared" si="5"/>
        <v>0</v>
      </c>
    </row>
    <row r="283" spans="16:16">
      <c r="P283">
        <f t="shared" si="5"/>
        <v>0</v>
      </c>
    </row>
    <row r="284" spans="16:16">
      <c r="P284">
        <f t="shared" si="5"/>
        <v>0</v>
      </c>
    </row>
    <row r="285" spans="16:16">
      <c r="P285">
        <f t="shared" si="5"/>
        <v>0</v>
      </c>
    </row>
    <row r="286" spans="16:16">
      <c r="P286">
        <f t="shared" si="5"/>
        <v>0</v>
      </c>
    </row>
    <row r="287" spans="16:16">
      <c r="P287">
        <f t="shared" si="5"/>
        <v>0</v>
      </c>
    </row>
    <row r="288" spans="16:16">
      <c r="P288">
        <f t="shared" si="5"/>
        <v>0</v>
      </c>
    </row>
    <row r="289" spans="16:16">
      <c r="P289">
        <f t="shared" si="5"/>
        <v>0</v>
      </c>
    </row>
    <row r="290" spans="16:16">
      <c r="P290">
        <f t="shared" si="5"/>
        <v>0</v>
      </c>
    </row>
    <row r="291" spans="16:16">
      <c r="P291">
        <f t="shared" si="5"/>
        <v>0</v>
      </c>
    </row>
    <row r="292" spans="16:16">
      <c r="P292">
        <f t="shared" si="5"/>
        <v>0</v>
      </c>
    </row>
    <row r="293" spans="16:16">
      <c r="P293">
        <f t="shared" si="5"/>
        <v>0</v>
      </c>
    </row>
    <row r="294" spans="16:16">
      <c r="P294">
        <f t="shared" si="5"/>
        <v>0</v>
      </c>
    </row>
    <row r="295" spans="16:16">
      <c r="P295">
        <f t="shared" si="5"/>
        <v>0</v>
      </c>
    </row>
    <row r="296" spans="16:16">
      <c r="P296">
        <f t="shared" si="5"/>
        <v>0</v>
      </c>
    </row>
    <row r="297" spans="16:16">
      <c r="P297">
        <f t="shared" si="5"/>
        <v>0</v>
      </c>
    </row>
    <row r="298" spans="16:16">
      <c r="P298">
        <f t="shared" si="5"/>
        <v>0</v>
      </c>
    </row>
    <row r="299" spans="16:16">
      <c r="P299">
        <f t="shared" si="5"/>
        <v>0</v>
      </c>
    </row>
    <row r="300" spans="16:16">
      <c r="P300">
        <f t="shared" si="5"/>
        <v>0</v>
      </c>
    </row>
    <row r="301" spans="16:16">
      <c r="P301">
        <f t="shared" si="5"/>
        <v>0</v>
      </c>
    </row>
    <row r="302" spans="16:16">
      <c r="P302">
        <f t="shared" si="5"/>
        <v>0</v>
      </c>
    </row>
    <row r="303" spans="16:16">
      <c r="P303">
        <f t="shared" si="5"/>
        <v>0</v>
      </c>
    </row>
    <row r="304" spans="16:16">
      <c r="P304">
        <f t="shared" si="5"/>
        <v>0</v>
      </c>
    </row>
    <row r="305" spans="16:16">
      <c r="P305">
        <f t="shared" si="5"/>
        <v>0</v>
      </c>
    </row>
    <row r="306" spans="16:16">
      <c r="P306">
        <f t="shared" si="5"/>
        <v>0</v>
      </c>
    </row>
    <row r="307" spans="16:16">
      <c r="P307">
        <f t="shared" si="5"/>
        <v>0</v>
      </c>
    </row>
    <row r="308" spans="16:16">
      <c r="P308">
        <f t="shared" si="5"/>
        <v>0</v>
      </c>
    </row>
    <row r="309" spans="16:16">
      <c r="P309">
        <f t="shared" si="5"/>
        <v>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visa</vt:lpstr>
      <vt:lpstr>balance</vt:lpstr>
      <vt:lpstr>ac pay</vt:lpstr>
      <vt:lpstr>inc</vt:lpstr>
      <vt:lpstr>bank</vt:lpstr>
      <vt:lpstr>cash</vt:lpstr>
      <vt:lpstr>notes</vt:lpstr>
      <vt:lpstr>sav&amp;rev</vt:lpstr>
      <vt:lpstr>expense</vt:lpstr>
      <vt:lpstr>work</vt:lpstr>
      <vt:lpstr>GL</vt:lpstr>
      <vt:lpstr>orrin</vt:lpstr>
      <vt:lpstr>Ruby</vt:lpstr>
      <vt:lpstr>Sheet1</vt:lpstr>
      <vt:lpstr>credit_line</vt:lpstr>
      <vt:lpstr>misc_rev</vt:lpstr>
      <vt:lpstr>totals</vt:lpstr>
      <vt:lpstr>winnings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Ivany</dc:creator>
  <cp:lastModifiedBy>Ruby</cp:lastModifiedBy>
  <dcterms:created xsi:type="dcterms:W3CDTF">2012-10-13T12:17:12Z</dcterms:created>
  <dcterms:modified xsi:type="dcterms:W3CDTF">2022-03-14T14:57:07Z</dcterms:modified>
</cp:coreProperties>
</file>