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Research\classes\COL333-AU19\assignments\A1\"/>
    </mc:Choice>
  </mc:AlternateContent>
  <bookViews>
    <workbookView xWindow="0" yWindow="0" windowWidth="23040" windowHeight="1062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84" i="1" l="1"/>
  <c r="W76" i="1"/>
  <c r="W72" i="1"/>
  <c r="W60" i="1"/>
  <c r="W56" i="1"/>
  <c r="W44" i="1"/>
  <c r="W40" i="1"/>
  <c r="W28" i="1"/>
  <c r="W24" i="1"/>
  <c r="W12" i="1"/>
  <c r="W8" i="1"/>
  <c r="V80" i="1"/>
  <c r="W80" i="1" s="1"/>
  <c r="V79" i="1"/>
  <c r="W79" i="1" s="1"/>
  <c r="V78" i="1"/>
  <c r="W78" i="1" s="1"/>
  <c r="V77" i="1"/>
  <c r="W77" i="1" s="1"/>
  <c r="V76" i="1"/>
  <c r="V75" i="1"/>
  <c r="W75" i="1" s="1"/>
  <c r="V74" i="1"/>
  <c r="W74" i="1" s="1"/>
  <c r="V73" i="1"/>
  <c r="W73" i="1" s="1"/>
  <c r="V72" i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V59" i="1"/>
  <c r="W59" i="1" s="1"/>
  <c r="V58" i="1"/>
  <c r="W58" i="1" s="1"/>
  <c r="V57" i="1"/>
  <c r="W57" i="1" s="1"/>
  <c r="V56" i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V43" i="1"/>
  <c r="W43" i="1" s="1"/>
  <c r="V42" i="1"/>
  <c r="W42" i="1" s="1"/>
  <c r="V41" i="1"/>
  <c r="W41" i="1" s="1"/>
  <c r="V40" i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V27" i="1"/>
  <c r="W27" i="1" s="1"/>
  <c r="V26" i="1"/>
  <c r="W26" i="1" s="1"/>
  <c r="V25" i="1"/>
  <c r="W25" i="1" s="1"/>
  <c r="V24" i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V11" i="1"/>
  <c r="W11" i="1" s="1"/>
  <c r="V10" i="1"/>
  <c r="W10" i="1" s="1"/>
  <c r="V9" i="1"/>
  <c r="W9" i="1" s="1"/>
  <c r="V8" i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  <c r="U85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W85" i="1" l="1"/>
  <c r="W82" i="1"/>
  <c r="W83" i="1"/>
  <c r="W84" i="1"/>
  <c r="W81" i="1"/>
  <c r="T76" i="1" l="1"/>
  <c r="T78" i="1"/>
  <c r="T80" i="1"/>
  <c r="R80" i="1"/>
  <c r="R78" i="1"/>
  <c r="R72" i="1"/>
  <c r="T72" i="1"/>
  <c r="T70" i="1"/>
  <c r="T69" i="1"/>
  <c r="R70" i="1"/>
  <c r="R69" i="1"/>
  <c r="R65" i="1"/>
  <c r="T65" i="1"/>
  <c r="T60" i="1"/>
  <c r="T59" i="1"/>
  <c r="T61" i="1"/>
  <c r="R60" i="1"/>
  <c r="R59" i="1"/>
  <c r="R55" i="1"/>
  <c r="R54" i="1"/>
  <c r="R53" i="1"/>
  <c r="R52" i="1"/>
  <c r="T55" i="1"/>
  <c r="T54" i="1"/>
  <c r="T53" i="1"/>
  <c r="T52" i="1"/>
  <c r="T48" i="1"/>
  <c r="R48" i="1"/>
  <c r="R44" i="1"/>
  <c r="R46" i="1"/>
  <c r="T46" i="1"/>
  <c r="T44" i="1"/>
  <c r="T37" i="1"/>
  <c r="T36" i="1"/>
  <c r="R37" i="1"/>
  <c r="R36" i="1"/>
  <c r="R33" i="1"/>
  <c r="R32" i="1"/>
  <c r="R31" i="1"/>
  <c r="T33" i="1"/>
  <c r="T32" i="1"/>
  <c r="T31" i="1"/>
  <c r="T24" i="1"/>
  <c r="T29" i="1"/>
  <c r="R29" i="1"/>
  <c r="R26" i="1"/>
  <c r="T26" i="1"/>
  <c r="T23" i="1"/>
  <c r="T22" i="1"/>
  <c r="R23" i="1"/>
  <c r="R22" i="1"/>
  <c r="R17" i="1"/>
  <c r="T17" i="1"/>
  <c r="T14" i="1"/>
  <c r="T13" i="1"/>
  <c r="T12" i="1"/>
  <c r="R14" i="1"/>
  <c r="R13" i="1"/>
  <c r="R12" i="1"/>
  <c r="R9" i="1"/>
  <c r="T9" i="1"/>
  <c r="T4" i="1"/>
  <c r="R4" i="1"/>
  <c r="H80" i="1" l="1"/>
  <c r="J80" i="1"/>
  <c r="L80" i="1"/>
  <c r="N80" i="1"/>
  <c r="P80" i="1"/>
  <c r="P78" i="1"/>
  <c r="N78" i="1"/>
  <c r="L78" i="1"/>
  <c r="J78" i="1"/>
  <c r="J76" i="1"/>
  <c r="L76" i="1"/>
  <c r="N76" i="1"/>
  <c r="P72" i="1"/>
  <c r="N72" i="1"/>
  <c r="L72" i="1"/>
  <c r="J72" i="1"/>
  <c r="H72" i="1"/>
  <c r="H70" i="1"/>
  <c r="J70" i="1"/>
  <c r="J69" i="1"/>
  <c r="L70" i="1"/>
  <c r="L69" i="1"/>
  <c r="N70" i="1"/>
  <c r="N69" i="1"/>
  <c r="P70" i="1"/>
  <c r="P69" i="1"/>
  <c r="P65" i="1"/>
  <c r="N65" i="1"/>
  <c r="L65" i="1"/>
  <c r="J65" i="1"/>
  <c r="H60" i="1"/>
  <c r="H59" i="1"/>
  <c r="J60" i="1"/>
  <c r="J59" i="1"/>
  <c r="L60" i="1"/>
  <c r="L59" i="1"/>
  <c r="N60" i="1"/>
  <c r="N59" i="1"/>
  <c r="P60" i="1"/>
  <c r="P59" i="1"/>
  <c r="P55" i="1"/>
  <c r="N55" i="1"/>
  <c r="L55" i="1"/>
  <c r="J55" i="1"/>
  <c r="J54" i="1"/>
  <c r="L54" i="1"/>
  <c r="N54" i="1"/>
  <c r="P54" i="1"/>
  <c r="P53" i="1"/>
  <c r="P52" i="1"/>
  <c r="N53" i="1"/>
  <c r="N52" i="1"/>
  <c r="L52" i="1"/>
  <c r="J52" i="1"/>
  <c r="H53" i="1"/>
  <c r="H52" i="1"/>
  <c r="H48" i="1"/>
  <c r="J48" i="1"/>
  <c r="L48" i="1"/>
  <c r="N48" i="1"/>
  <c r="P48" i="1"/>
  <c r="P46" i="1"/>
  <c r="N46" i="1"/>
  <c r="H44" i="1"/>
  <c r="N44" i="1"/>
  <c r="P44" i="1"/>
  <c r="P37" i="1"/>
  <c r="N37" i="1"/>
  <c r="L37" i="1"/>
  <c r="H36" i="1"/>
  <c r="J36" i="1"/>
  <c r="L36" i="1"/>
  <c r="N36" i="1"/>
  <c r="P36" i="1"/>
  <c r="P33" i="1"/>
  <c r="P31" i="1"/>
  <c r="N31" i="1"/>
  <c r="L31" i="1"/>
  <c r="J31" i="1"/>
  <c r="H31" i="1"/>
  <c r="J29" i="1"/>
  <c r="L29" i="1"/>
  <c r="N29" i="1"/>
  <c r="P29" i="1"/>
  <c r="P26" i="1"/>
  <c r="H23" i="1"/>
  <c r="J23" i="1"/>
  <c r="L23" i="1"/>
  <c r="L22" i="1"/>
  <c r="N22" i="1"/>
  <c r="N23" i="1"/>
  <c r="P23" i="1"/>
  <c r="P22" i="1"/>
  <c r="P17" i="1"/>
  <c r="N19" i="1"/>
  <c r="N17" i="1"/>
  <c r="P14" i="1"/>
  <c r="P13" i="1"/>
  <c r="P12" i="1"/>
  <c r="N14" i="1"/>
  <c r="N13" i="1"/>
  <c r="N12" i="1"/>
  <c r="L14" i="1"/>
  <c r="L13" i="1"/>
  <c r="L12" i="1"/>
  <c r="J14" i="1"/>
  <c r="J13" i="1"/>
  <c r="J12" i="1"/>
  <c r="H14" i="1"/>
  <c r="H13" i="1"/>
  <c r="H12" i="1"/>
  <c r="N4" i="1"/>
  <c r="P4" i="1"/>
  <c r="P9" i="1"/>
  <c r="N9" i="1"/>
  <c r="L9" i="1"/>
  <c r="J9" i="1"/>
  <c r="H9" i="1"/>
  <c r="T79" i="1"/>
  <c r="T77" i="1"/>
  <c r="T75" i="1"/>
  <c r="T74" i="1"/>
  <c r="T73" i="1"/>
  <c r="T71" i="1"/>
  <c r="T68" i="1"/>
  <c r="T67" i="1"/>
  <c r="T66" i="1"/>
  <c r="T64" i="1"/>
  <c r="T63" i="1"/>
  <c r="T62" i="1"/>
  <c r="T58" i="1"/>
  <c r="T57" i="1"/>
  <c r="T56" i="1"/>
  <c r="T51" i="1"/>
  <c r="T50" i="1"/>
  <c r="T49" i="1"/>
  <c r="T47" i="1"/>
  <c r="T45" i="1"/>
  <c r="T43" i="1"/>
  <c r="T42" i="1"/>
  <c r="T41" i="1"/>
  <c r="T40" i="1"/>
  <c r="T39" i="1"/>
  <c r="T38" i="1"/>
  <c r="T35" i="1"/>
  <c r="T34" i="1"/>
  <c r="T30" i="1"/>
  <c r="T28" i="1"/>
  <c r="T27" i="1"/>
  <c r="T25" i="1"/>
  <c r="T21" i="1"/>
  <c r="T20" i="1"/>
  <c r="T19" i="1"/>
  <c r="T18" i="1"/>
  <c r="T16" i="1"/>
  <c r="T15" i="1"/>
  <c r="T11" i="1"/>
  <c r="T10" i="1"/>
  <c r="T8" i="1"/>
  <c r="T7" i="1"/>
  <c r="T6" i="1"/>
  <c r="T5" i="1"/>
  <c r="T3" i="1"/>
  <c r="T2" i="1"/>
  <c r="R79" i="1"/>
  <c r="R77" i="1"/>
  <c r="R76" i="1"/>
  <c r="R75" i="1"/>
  <c r="R74" i="1"/>
  <c r="R73" i="1"/>
  <c r="R71" i="1"/>
  <c r="R68" i="1"/>
  <c r="R67" i="1"/>
  <c r="R66" i="1"/>
  <c r="R64" i="1"/>
  <c r="R63" i="1"/>
  <c r="R62" i="1"/>
  <c r="R61" i="1"/>
  <c r="R58" i="1"/>
  <c r="R57" i="1"/>
  <c r="R56" i="1"/>
  <c r="R51" i="1"/>
  <c r="R50" i="1"/>
  <c r="R49" i="1"/>
  <c r="R47" i="1"/>
  <c r="R45" i="1"/>
  <c r="R43" i="1"/>
  <c r="R42" i="1"/>
  <c r="R41" i="1"/>
  <c r="R40" i="1"/>
  <c r="R39" i="1"/>
  <c r="R38" i="1"/>
  <c r="R35" i="1"/>
  <c r="R34" i="1"/>
  <c r="R30" i="1"/>
  <c r="R28" i="1"/>
  <c r="R27" i="1"/>
  <c r="R25" i="1"/>
  <c r="R24" i="1"/>
  <c r="R21" i="1"/>
  <c r="R20" i="1"/>
  <c r="R19" i="1"/>
  <c r="R18" i="1"/>
  <c r="R16" i="1"/>
  <c r="R15" i="1"/>
  <c r="R11" i="1"/>
  <c r="R10" i="1"/>
  <c r="R8" i="1"/>
  <c r="R7" i="1"/>
  <c r="R6" i="1"/>
  <c r="R5" i="1"/>
  <c r="R3" i="1"/>
  <c r="R2" i="1"/>
  <c r="P79" i="1"/>
  <c r="P77" i="1"/>
  <c r="P76" i="1"/>
  <c r="P75" i="1"/>
  <c r="P74" i="1"/>
  <c r="P73" i="1"/>
  <c r="P71" i="1"/>
  <c r="P68" i="1"/>
  <c r="P67" i="1"/>
  <c r="P66" i="1"/>
  <c r="P64" i="1"/>
  <c r="P63" i="1"/>
  <c r="P62" i="1"/>
  <c r="P61" i="1"/>
  <c r="P58" i="1"/>
  <c r="P57" i="1"/>
  <c r="P56" i="1"/>
  <c r="P51" i="1"/>
  <c r="P50" i="1"/>
  <c r="P49" i="1"/>
  <c r="P47" i="1"/>
  <c r="P45" i="1"/>
  <c r="P43" i="1"/>
  <c r="P42" i="1"/>
  <c r="P41" i="1"/>
  <c r="P40" i="1"/>
  <c r="P39" i="1"/>
  <c r="P38" i="1"/>
  <c r="P35" i="1"/>
  <c r="P34" i="1"/>
  <c r="P32" i="1"/>
  <c r="P30" i="1"/>
  <c r="P28" i="1"/>
  <c r="P27" i="1"/>
  <c r="P25" i="1"/>
  <c r="P24" i="1"/>
  <c r="P21" i="1"/>
  <c r="P20" i="1"/>
  <c r="P19" i="1"/>
  <c r="P18" i="1"/>
  <c r="P16" i="1"/>
  <c r="P15" i="1"/>
  <c r="P11" i="1"/>
  <c r="P10" i="1"/>
  <c r="P8" i="1"/>
  <c r="P7" i="1"/>
  <c r="P6" i="1"/>
  <c r="P5" i="1"/>
  <c r="P3" i="1"/>
  <c r="P2" i="1"/>
  <c r="N79" i="1"/>
  <c r="N77" i="1"/>
  <c r="N75" i="1"/>
  <c r="N74" i="1"/>
  <c r="N73" i="1"/>
  <c r="N71" i="1"/>
  <c r="N68" i="1"/>
  <c r="N67" i="1"/>
  <c r="N66" i="1"/>
  <c r="N64" i="1"/>
  <c r="N63" i="1"/>
  <c r="N62" i="1"/>
  <c r="N61" i="1"/>
  <c r="N58" i="1"/>
  <c r="N57" i="1"/>
  <c r="N56" i="1"/>
  <c r="N51" i="1"/>
  <c r="N50" i="1"/>
  <c r="N49" i="1"/>
  <c r="N47" i="1"/>
  <c r="N45" i="1"/>
  <c r="N43" i="1"/>
  <c r="N42" i="1"/>
  <c r="N41" i="1"/>
  <c r="N40" i="1"/>
  <c r="N39" i="1"/>
  <c r="N38" i="1"/>
  <c r="N35" i="1"/>
  <c r="N34" i="1"/>
  <c r="N33" i="1"/>
  <c r="N32" i="1"/>
  <c r="N30" i="1"/>
  <c r="N28" i="1"/>
  <c r="N27" i="1"/>
  <c r="N26" i="1"/>
  <c r="N25" i="1"/>
  <c r="N24" i="1"/>
  <c r="N21" i="1"/>
  <c r="N20" i="1"/>
  <c r="N18" i="1"/>
  <c r="N16" i="1"/>
  <c r="N15" i="1"/>
  <c r="N11" i="1"/>
  <c r="N10" i="1"/>
  <c r="N8" i="1"/>
  <c r="N7" i="1"/>
  <c r="N6" i="1"/>
  <c r="N5" i="1"/>
  <c r="N3" i="1"/>
  <c r="N2" i="1"/>
  <c r="L79" i="1"/>
  <c r="L77" i="1"/>
  <c r="L75" i="1"/>
  <c r="L74" i="1"/>
  <c r="L73" i="1"/>
  <c r="L71" i="1"/>
  <c r="L68" i="1"/>
  <c r="L67" i="1"/>
  <c r="L66" i="1"/>
  <c r="L64" i="1"/>
  <c r="L63" i="1"/>
  <c r="L62" i="1"/>
  <c r="L61" i="1"/>
  <c r="L58" i="1"/>
  <c r="L57" i="1"/>
  <c r="L56" i="1"/>
  <c r="L53" i="1"/>
  <c r="L51" i="1"/>
  <c r="L50" i="1"/>
  <c r="L49" i="1"/>
  <c r="L47" i="1"/>
  <c r="L46" i="1"/>
  <c r="L45" i="1"/>
  <c r="L44" i="1"/>
  <c r="L43" i="1"/>
  <c r="L42" i="1"/>
  <c r="L41" i="1"/>
  <c r="L40" i="1"/>
  <c r="L39" i="1"/>
  <c r="L38" i="1"/>
  <c r="L35" i="1"/>
  <c r="L34" i="1"/>
  <c r="L33" i="1"/>
  <c r="L32" i="1"/>
  <c r="L30" i="1"/>
  <c r="L28" i="1"/>
  <c r="L27" i="1"/>
  <c r="L26" i="1"/>
  <c r="L25" i="1"/>
  <c r="L24" i="1"/>
  <c r="L21" i="1"/>
  <c r="L20" i="1"/>
  <c r="L19" i="1"/>
  <c r="L18" i="1"/>
  <c r="L17" i="1"/>
  <c r="L16" i="1"/>
  <c r="L15" i="1"/>
  <c r="L11" i="1"/>
  <c r="L10" i="1"/>
  <c r="L8" i="1"/>
  <c r="L7" i="1"/>
  <c r="L6" i="1"/>
  <c r="L5" i="1"/>
  <c r="L4" i="1"/>
  <c r="L3" i="1"/>
  <c r="L2" i="1"/>
  <c r="J79" i="1"/>
  <c r="J77" i="1"/>
  <c r="J75" i="1"/>
  <c r="J74" i="1"/>
  <c r="J73" i="1"/>
  <c r="J71" i="1"/>
  <c r="J68" i="1"/>
  <c r="J67" i="1"/>
  <c r="J66" i="1"/>
  <c r="J64" i="1"/>
  <c r="J63" i="1"/>
  <c r="J62" i="1"/>
  <c r="J61" i="1"/>
  <c r="J58" i="1"/>
  <c r="J57" i="1"/>
  <c r="J56" i="1"/>
  <c r="J53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5" i="1"/>
  <c r="J34" i="1"/>
  <c r="J33" i="1"/>
  <c r="J32" i="1"/>
  <c r="J30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1" i="1"/>
  <c r="J10" i="1"/>
  <c r="J8" i="1"/>
  <c r="J7" i="1"/>
  <c r="J6" i="1"/>
  <c r="J5" i="1"/>
  <c r="J4" i="1"/>
  <c r="J3" i="1"/>
  <c r="J2" i="1"/>
  <c r="H79" i="1"/>
  <c r="H78" i="1"/>
  <c r="H77" i="1"/>
  <c r="H76" i="1"/>
  <c r="H75" i="1"/>
  <c r="H74" i="1"/>
  <c r="H73" i="1"/>
  <c r="H71" i="1"/>
  <c r="H69" i="1"/>
  <c r="H68" i="1"/>
  <c r="H67" i="1"/>
  <c r="H66" i="1"/>
  <c r="H65" i="1"/>
  <c r="H64" i="1"/>
  <c r="H63" i="1"/>
  <c r="H62" i="1"/>
  <c r="H61" i="1"/>
  <c r="H58" i="1"/>
  <c r="H57" i="1"/>
  <c r="H56" i="1"/>
  <c r="H55" i="1"/>
  <c r="H54" i="1"/>
  <c r="H51" i="1"/>
  <c r="H50" i="1"/>
  <c r="H49" i="1"/>
  <c r="H47" i="1"/>
  <c r="H46" i="1"/>
  <c r="H45" i="1"/>
  <c r="H43" i="1"/>
  <c r="H42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H11" i="1"/>
  <c r="H10" i="1"/>
  <c r="H8" i="1"/>
  <c r="H7" i="1"/>
  <c r="H6" i="1"/>
  <c r="H5" i="1"/>
  <c r="H4" i="1"/>
  <c r="H3" i="1"/>
  <c r="H2" i="1"/>
  <c r="S86" i="1"/>
  <c r="S85" i="1"/>
  <c r="S84" i="1"/>
  <c r="S83" i="1"/>
  <c r="S82" i="1"/>
  <c r="S81" i="1"/>
  <c r="Q86" i="1"/>
  <c r="Q85" i="1"/>
  <c r="Q84" i="1"/>
  <c r="Q83" i="1"/>
  <c r="Q82" i="1"/>
  <c r="Q81" i="1"/>
  <c r="O86" i="1"/>
  <c r="O85" i="1"/>
  <c r="O84" i="1"/>
  <c r="O83" i="1"/>
  <c r="O82" i="1"/>
  <c r="O81" i="1"/>
  <c r="M86" i="1"/>
  <c r="M85" i="1"/>
  <c r="M84" i="1"/>
  <c r="M83" i="1"/>
  <c r="M82" i="1"/>
  <c r="M81" i="1"/>
  <c r="K86" i="1"/>
  <c r="K85" i="1"/>
  <c r="K84" i="1"/>
  <c r="K83" i="1"/>
  <c r="K82" i="1"/>
  <c r="K81" i="1"/>
  <c r="I86" i="1"/>
  <c r="I85" i="1"/>
  <c r="I84" i="1"/>
  <c r="I83" i="1"/>
  <c r="I82" i="1"/>
  <c r="I81" i="1"/>
  <c r="G86" i="1"/>
  <c r="G85" i="1"/>
  <c r="G84" i="1"/>
  <c r="G83" i="1"/>
  <c r="G82" i="1"/>
  <c r="G81" i="1"/>
</calcChain>
</file>

<file path=xl/sharedStrings.xml><?xml version="1.0" encoding="utf-8"?>
<sst xmlns="http://schemas.openxmlformats.org/spreadsheetml/2006/main" count="372" uniqueCount="265">
  <si>
    <t>Name</t>
  </si>
  <si>
    <t>Enrollment 1</t>
  </si>
  <si>
    <t>Enrollment 2</t>
  </si>
  <si>
    <t>Date</t>
  </si>
  <si>
    <t>Time</t>
  </si>
  <si>
    <t>Late by days</t>
  </si>
  <si>
    <t>TC1</t>
  </si>
  <si>
    <t>TC2</t>
  </si>
  <si>
    <t>TC3</t>
  </si>
  <si>
    <t>TC4</t>
  </si>
  <si>
    <t>TC5</t>
  </si>
  <si>
    <t>TC6</t>
  </si>
  <si>
    <t>TC7</t>
  </si>
  <si>
    <t>Singh Chinmaya 21253</t>
  </si>
  <si>
    <t>2016EE30220</t>
  </si>
  <si>
    <t>2016MT10413</t>
  </si>
  <si>
    <t>29/8/2019</t>
  </si>
  <si>
    <t>Balleda Kiran Bhargav</t>
  </si>
  <si>
    <t>2019MCS2792</t>
  </si>
  <si>
    <t>-</t>
  </si>
  <si>
    <t>30/8/2019</t>
  </si>
  <si>
    <t>Bagadia Vrittika 21231</t>
  </si>
  <si>
    <t>2016CS50414</t>
  </si>
  <si>
    <t>2016CS50392</t>
  </si>
  <si>
    <t>Dhull Saksham 21552</t>
  </si>
  <si>
    <t>2017MT60499</t>
  </si>
  <si>
    <t>2017CS10370</t>
  </si>
  <si>
    <t>Bhardwaj Arjun 21280</t>
  </si>
  <si>
    <t>2016EE10437</t>
  </si>
  <si>
    <t>2016ME10754</t>
  </si>
  <si>
    <t>Garg Anshshiv 15356</t>
  </si>
  <si>
    <t>2016ME10683</t>
  </si>
  <si>
    <t>2016ME10678</t>
  </si>
  <si>
    <t>Bhartiya Abhyuday 21637</t>
  </si>
  <si>
    <t>2016MT10647</t>
  </si>
  <si>
    <t>2017CS10321</t>
  </si>
  <si>
    <t>Shubham Kumar 14720</t>
  </si>
  <si>
    <t>2016BB10052</t>
  </si>
  <si>
    <t>2016MT60650</t>
  </si>
  <si>
    <t>Agrawal Vishwajeet</t>
  </si>
  <si>
    <t>2017CS10329</t>
  </si>
  <si>
    <t>2017CS10790</t>
  </si>
  <si>
    <t>Jain Naman 15227</t>
  </si>
  <si>
    <t>2016MT10610</t>
  </si>
  <si>
    <t>2016MT10613</t>
  </si>
  <si>
    <t>Gupta Akanshu 15190</t>
  </si>
  <si>
    <t>2016EE10418</t>
  </si>
  <si>
    <t>Sravyasri Vusse 21636</t>
  </si>
  <si>
    <t>2017CS10382</t>
  </si>
  <si>
    <t>2017CS10390</t>
  </si>
  <si>
    <t>Vignesh M 21604</t>
  </si>
  <si>
    <t>2017cs10346</t>
  </si>
  <si>
    <t>2017cs10330</t>
  </si>
  <si>
    <t>timeout</t>
  </si>
  <si>
    <t>Mago Siddhant 21615</t>
  </si>
  <si>
    <t>2017CS50419</t>
  </si>
  <si>
    <t>2017CS10540</t>
  </si>
  <si>
    <t>Saxena Abhay 15206</t>
  </si>
  <si>
    <t>2016MT60648</t>
  </si>
  <si>
    <t>2016MT60751</t>
  </si>
  <si>
    <t>Singh Udit 15169</t>
  </si>
  <si>
    <t>2016EE10469</t>
  </si>
  <si>
    <t>2019VST9027</t>
  </si>
  <si>
    <t>31/8/2019</t>
  </si>
  <si>
    <t>Singh Ankit 21601</t>
  </si>
  <si>
    <t>2017CS10328</t>
  </si>
  <si>
    <t>2017CS10219</t>
  </si>
  <si>
    <t>Balachandar Eshan 15231</t>
  </si>
  <si>
    <t>2016MT10616</t>
  </si>
  <si>
    <t>2016MT10626</t>
  </si>
  <si>
    <t>Runtime Error : ./run.sh: line 2: 12757 Segmentation fault./a.out &lt; $1 &gt; $2</t>
  </si>
  <si>
    <t>Jain Vidit 21590</t>
  </si>
  <si>
    <t>2017CS10389</t>
  </si>
  <si>
    <t>2017CS10383</t>
  </si>
  <si>
    <t>Kumar Prashant 25186</t>
  </si>
  <si>
    <t>2018MCS2021</t>
  </si>
  <si>
    <t>2016CS10330</t>
  </si>
  <si>
    <t>Neerasa Kamalesh 21592</t>
  </si>
  <si>
    <t>2017CS10341</t>
  </si>
  <si>
    <t>2017CS10385</t>
  </si>
  <si>
    <t>Solanki Mayur 21587</t>
  </si>
  <si>
    <t>2017CS10347</t>
  </si>
  <si>
    <t>2017CS10349</t>
  </si>
  <si>
    <t>Porwal Parth 21621</t>
  </si>
  <si>
    <t>2017CS10356</t>
  </si>
  <si>
    <t>2017CS10348</t>
  </si>
  <si>
    <t>Pande Sameer 21630</t>
  </si>
  <si>
    <t>2017CS10371</t>
  </si>
  <si>
    <t>2017CS10836</t>
  </si>
  <si>
    <t>Gupta Nalin 15252</t>
  </si>
  <si>
    <t>2016MT10607</t>
  </si>
  <si>
    <t>2016CH10089</t>
  </si>
  <si>
    <t>Yadav Shailesh 27419</t>
  </si>
  <si>
    <t>2017CS10487</t>
  </si>
  <si>
    <t>2017CS10489</t>
  </si>
  <si>
    <t>Gupta Sukriti 21236</t>
  </si>
  <si>
    <t>2016CS50084</t>
  </si>
  <si>
    <t>2016CS50615</t>
  </si>
  <si>
    <t>Vij Ritvik 21635</t>
  </si>
  <si>
    <t>2017CS50417</t>
  </si>
  <si>
    <t>2017CS50493</t>
  </si>
  <si>
    <t>Geoffroy Floriane 30372</t>
  </si>
  <si>
    <t>2019CS19001</t>
  </si>
  <si>
    <t>Bhatt Nisarg 21607</t>
  </si>
  <si>
    <t>2017CS10360</t>
  </si>
  <si>
    <t>2017CS10354</t>
  </si>
  <si>
    <t>Saurav Musunuru 21586</t>
  </si>
  <si>
    <t>2017CS10352</t>
  </si>
  <si>
    <t>2017CS10378</t>
  </si>
  <si>
    <t>empty file even after reval</t>
  </si>
  <si>
    <t>Malik Rajbir 24824</t>
  </si>
  <si>
    <t>2017CS10379</t>
  </si>
  <si>
    <t>2017CS10416</t>
  </si>
  <si>
    <t>Mandal Navneel 21603</t>
  </si>
  <si>
    <t>2017CS10343</t>
  </si>
  <si>
    <t>2017CS50414</t>
  </si>
  <si>
    <t>Radureau Lucas 30381</t>
  </si>
  <si>
    <t>2019EE19002</t>
  </si>
  <si>
    <t>Sharma Saurav 15211</t>
  </si>
  <si>
    <t>2016MT60662</t>
  </si>
  <si>
    <t>2016MT60655</t>
  </si>
  <si>
    <t>Mandowara Divyanshu 21624</t>
  </si>
  <si>
    <t>2017CS10333</t>
  </si>
  <si>
    <t>2017CS10351</t>
  </si>
  <si>
    <t>Suresh Korakoppula 14902</t>
  </si>
  <si>
    <t>2016CS10353</t>
  </si>
  <si>
    <t>Navinbhai Gohil 21610</t>
  </si>
  <si>
    <t>2017CS50407</t>
  </si>
  <si>
    <t>2017CS10369</t>
  </si>
  <si>
    <t>Raj Prashit 21555</t>
  </si>
  <si>
    <t>2017CS10359</t>
  </si>
  <si>
    <t>2017CS10368</t>
  </si>
  <si>
    <t>Sinha_Aaditya_31327</t>
  </si>
  <si>
    <t>2019MCS2554</t>
  </si>
  <si>
    <t>Jain Kshitij 24853</t>
  </si>
  <si>
    <t>2017ME10061</t>
  </si>
  <si>
    <t>File not created</t>
  </si>
  <si>
    <t>Jain Vardhan 21618</t>
  </si>
  <si>
    <t>2017CS10386</t>
  </si>
  <si>
    <t>2017CS10388</t>
  </si>
  <si>
    <t>Dhakad Raviraj 21612</t>
  </si>
  <si>
    <t>2017CS10367</t>
  </si>
  <si>
    <t>2017CS10322</t>
  </si>
  <si>
    <t>Ashraf Mohammad</t>
  </si>
  <si>
    <t>2017CS10589</t>
  </si>
  <si>
    <t>Senthilnathan Aditya 21600</t>
  </si>
  <si>
    <t>2017CS50403</t>
  </si>
  <si>
    <t>2017CS10337</t>
  </si>
  <si>
    <t>Kumar Gandharva 15212</t>
  </si>
  <si>
    <t>2016MT60656</t>
  </si>
  <si>
    <t>2016MT60657</t>
  </si>
  <si>
    <t>Rao Yaduraj 24822</t>
  </si>
  <si>
    <t>2017CS10503</t>
  </si>
  <si>
    <t>2017CS10381</t>
  </si>
  <si>
    <t>Katiyar Akshit 22062</t>
  </si>
  <si>
    <t>2017PH10808</t>
  </si>
  <si>
    <t>2017TT10896</t>
  </si>
  <si>
    <t>Rebello Pratheek 21623</t>
  </si>
  <si>
    <t>2017CS10361</t>
  </si>
  <si>
    <t>2017CS10364</t>
  </si>
  <si>
    <t>Gautam Priyanshu 21609</t>
  </si>
  <si>
    <t>2017CS10362</t>
  </si>
  <si>
    <t>2017CS50408</t>
  </si>
  <si>
    <t>Jeannin Bastien 30371</t>
  </si>
  <si>
    <t>2019CS19005</t>
  </si>
  <si>
    <t>2014CS10216</t>
  </si>
  <si>
    <t>Sanjay Raval 21625</t>
  </si>
  <si>
    <t>2017CS10366</t>
  </si>
  <si>
    <t>2017CS10375</t>
  </si>
  <si>
    <t>Swami Kaivalya 21553</t>
  </si>
  <si>
    <t>2017CS10339</t>
  </si>
  <si>
    <t>2017CS10335</t>
  </si>
  <si>
    <t>Choudhary Rahul 21579</t>
  </si>
  <si>
    <t>2017CS10365</t>
  </si>
  <si>
    <t>2017CS50401</t>
  </si>
  <si>
    <t>Singh Harkanwar 21605</t>
  </si>
  <si>
    <t>2017CS10338</t>
  </si>
  <si>
    <t>2017CS10334</t>
  </si>
  <si>
    <t>file not created</t>
  </si>
  <si>
    <t>Kajla Dhananjay 21547</t>
  </si>
  <si>
    <t>2017CS50405</t>
  </si>
  <si>
    <t>2017EE10938</t>
  </si>
  <si>
    <t>Reddy Putta 21622</t>
  </si>
  <si>
    <t>2017CS10363</t>
  </si>
  <si>
    <t>2017CS50422</t>
  </si>
  <si>
    <t>Meena Vijay 21562</t>
  </si>
  <si>
    <t>2017CS10373</t>
  </si>
  <si>
    <t>2017CS50421</t>
  </si>
  <si>
    <t>Patel Tanmay 21573</t>
  </si>
  <si>
    <t>2017CS50413</t>
  </si>
  <si>
    <t>2017CS50420</t>
  </si>
  <si>
    <t>Priyadarshani Namrata 21575</t>
  </si>
  <si>
    <t>2017CS10350</t>
  </si>
  <si>
    <t>2017CS10353</t>
  </si>
  <si>
    <t>Goyal Shivam 21631</t>
  </si>
  <si>
    <t>2017CS10376</t>
  </si>
  <si>
    <t>2017CS10377</t>
  </si>
  <si>
    <t>Aman Adarsha</t>
  </si>
  <si>
    <t>2017CS50402</t>
  </si>
  <si>
    <t>2017CE10089</t>
  </si>
  <si>
    <t>Singh Rohit 21275</t>
  </si>
  <si>
    <t>2016ME10829</t>
  </si>
  <si>
    <t>2016ME10080</t>
  </si>
  <si>
    <t>Banavathu Ajith 21546</t>
  </si>
  <si>
    <t>2017CS10331</t>
  </si>
  <si>
    <t>2017CS10327</t>
  </si>
  <si>
    <t>Nayyar Sheena 33511</t>
  </si>
  <si>
    <t>2019VST9020</t>
  </si>
  <si>
    <t>Saggi Lakshay 21570</t>
  </si>
  <si>
    <t>2017CS10355</t>
  </si>
  <si>
    <t>2017CS50412</t>
  </si>
  <si>
    <t>Reddy G 14938</t>
  </si>
  <si>
    <t>2016cs10338</t>
  </si>
  <si>
    <t>Yadav Harsh 21569</t>
  </si>
  <si>
    <t>2017CS50411</t>
  </si>
  <si>
    <t>2017CS50409</t>
  </si>
  <si>
    <t>Srinivas Kaladi 21589</t>
  </si>
  <si>
    <t>2017CS10340</t>
  </si>
  <si>
    <t>2017CS10342</t>
  </si>
  <si>
    <t>Nair Ashish 24816</t>
  </si>
  <si>
    <t>2017CS50521</t>
  </si>
  <si>
    <t>2017CS50602</t>
  </si>
  <si>
    <t>Prasad Amal 21591</t>
  </si>
  <si>
    <t>2017CS10324</t>
  </si>
  <si>
    <t>2017CS10325</t>
  </si>
  <si>
    <t>Jain Sajal 15139</t>
  </si>
  <si>
    <t>2016EE10424</t>
  </si>
  <si>
    <t>compilation error</t>
  </si>
  <si>
    <t>error</t>
  </si>
  <si>
    <t>Chanakya Pendem 21580</t>
  </si>
  <si>
    <t>2017CS10357</t>
  </si>
  <si>
    <t>2017CS10358</t>
  </si>
  <si>
    <t>Di Singamsetty 14903</t>
  </si>
  <si>
    <t>2016CS50390</t>
  </si>
  <si>
    <t>2015CS10221</t>
  </si>
  <si>
    <t>Rastogi Vinayak 14911</t>
  </si>
  <si>
    <t>2016CS10345</t>
  </si>
  <si>
    <t>Jaroria Shubh 21632</t>
  </si>
  <si>
    <t>2017CS10384</t>
  </si>
  <si>
    <t>2017CS10380</t>
  </si>
  <si>
    <t>timeout-output file not generated</t>
  </si>
  <si>
    <t>Saha Ritesh 24825</t>
  </si>
  <si>
    <t>2017CS10481</t>
  </si>
  <si>
    <t>Harichandan Rayala 14917</t>
  </si>
  <si>
    <t>2016CS10320</t>
  </si>
  <si>
    <t>2016CS10360</t>
  </si>
  <si>
    <t>Shekhar Shashank 21559</t>
  </si>
  <si>
    <t>2017CS10374</t>
  </si>
  <si>
    <t>2017CS10372</t>
  </si>
  <si>
    <t>M1</t>
  </si>
  <si>
    <t>M2</t>
  </si>
  <si>
    <t>M3</t>
  </si>
  <si>
    <t>M4</t>
  </si>
  <si>
    <t>M5</t>
  </si>
  <si>
    <t>M6</t>
  </si>
  <si>
    <t>M7</t>
  </si>
  <si>
    <t>MEAN</t>
  </si>
  <si>
    <t>MEDIAN</t>
  </si>
  <si>
    <t>MIN</t>
  </si>
  <si>
    <t>MAX</t>
  </si>
  <si>
    <t>PERCENTILE10</t>
  </si>
  <si>
    <t>PERCENTILE90</t>
  </si>
  <si>
    <t>M10</t>
  </si>
  <si>
    <t>Extra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</si>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</sst>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Calibri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21" fontId="4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14" fontId="4" fillId="2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/>
    <xf numFmtId="3" fontId="4" fillId="2" borderId="1" xfId="0" applyNumberFormat="1" applyFont="1" applyFill="1" applyBorder="1" applyAlignment="1"/>
    <xf numFmtId="3" fontId="4" fillId="0" borderId="1" xfId="0" applyNumberFormat="1" applyFont="1" applyBorder="1" applyAlignment="1"/>
    <xf numFmtId="3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3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 applyAlignment="1">
      <alignment horizontal="right"/>
    </xf>
    <xf numFmtId="21" fontId="4" fillId="2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0" xfId="0" applyFont="1" applyFill="1" applyAlignment="1">
      <alignment horizontal="right"/>
    </xf>
    <xf numFmtId="0" fontId="4" fillId="0" borderId="0" xfId="0" applyFont="1" applyAlignment="1"/>
    <xf numFmtId="0" fontId="6" fillId="0" borderId="1" xfId="0" applyFont="1" applyBorder="1" applyAlignment="1"/>
    <xf numFmtId="0" fontId="6" fillId="0" borderId="0" xfId="0" applyFont="1" applyBorder="1" applyAlignment="1"/>
    <xf numFmtId="0" fontId="3" fillId="2" borderId="2" xfId="0" applyFont="1" applyFill="1" applyBorder="1" applyAlignment="1"/>
    <xf numFmtId="0" fontId="7" fillId="0" borderId="0" xfId="0" applyFont="1" applyAlignment="1"/>
    <xf numFmtId="3" fontId="7" fillId="0" borderId="0" xfId="0" applyNumberFormat="1" applyFont="1" applyAlignment="1"/>
    <xf numFmtId="2" fontId="1" fillId="0" borderId="4" xfId="0" applyNumberFormat="1" applyFont="1" applyBorder="1" applyAlignment="1"/>
    <xf numFmtId="3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2" fontId="0" fillId="0" borderId="0" xfId="0" applyNumberFormat="1" applyAlignment="1"/>
    <xf numFmtId="2" fontId="7" fillId="0" borderId="0" xfId="0" applyNumberFormat="1" applyFont="1" applyAlignment="1"/>
    <xf numFmtId="2" fontId="3" fillId="2" borderId="2" xfId="0" applyNumberFormat="1" applyFont="1" applyFill="1" applyBorder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topLeftCell="L1" zoomScale="85" zoomScaleNormal="85" workbookViewId="0">
      <selection activeCell="W2" sqref="W2"/>
    </sheetView>
  </sheetViews>
  <sheetFormatPr defaultColWidth="14.4609375" defaultRowHeight="15.75" customHeight="1" x14ac:dyDescent="0.3"/>
  <cols>
    <col min="1" max="1" width="27.84375" bestFit="1" customWidth="1"/>
    <col min="3" max="3" width="14.07421875" bestFit="1" customWidth="1"/>
    <col min="4" max="4" width="11.23046875" bestFit="1" customWidth="1"/>
    <col min="5" max="5" width="8.765625" bestFit="1" customWidth="1"/>
    <col min="6" max="6" width="11.4609375" bestFit="1" customWidth="1"/>
    <col min="7" max="7" width="15.84375" bestFit="1" customWidth="1"/>
    <col min="8" max="8" width="4.84375" bestFit="1" customWidth="1"/>
    <col min="9" max="9" width="15.84375" bestFit="1" customWidth="1"/>
    <col min="10" max="10" width="4.84375" bestFit="1" customWidth="1"/>
    <col min="11" max="11" width="15.84375" bestFit="1" customWidth="1"/>
    <col min="12" max="12" width="4.84375" bestFit="1" customWidth="1"/>
    <col min="13" max="13" width="30.23046875" bestFit="1" customWidth="1"/>
    <col min="14" max="14" width="4.84375" bestFit="1" customWidth="1"/>
    <col min="15" max="15" width="67.53515625" bestFit="1" customWidth="1"/>
    <col min="16" max="16" width="4.84375" bestFit="1" customWidth="1"/>
    <col min="17" max="17" width="9.84375" bestFit="1" customWidth="1"/>
    <col min="18" max="18" width="4.84375" bestFit="1" customWidth="1"/>
    <col min="19" max="19" width="9.84375" bestFit="1" customWidth="1"/>
    <col min="20" max="20" width="4.84375" bestFit="1" customWidth="1"/>
    <col min="21" max="21" width="6.61328125" customWidth="1"/>
    <col min="22" max="22" width="6.61328125" style="40" customWidth="1"/>
    <col min="23" max="23" width="6.61328125" customWidth="1"/>
  </cols>
  <sheetData>
    <row r="1" spans="1:2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249</v>
      </c>
      <c r="I1" s="2" t="s">
        <v>7</v>
      </c>
      <c r="J1" s="2" t="s">
        <v>250</v>
      </c>
      <c r="K1" s="2" t="s">
        <v>8</v>
      </c>
      <c r="L1" s="2" t="s">
        <v>251</v>
      </c>
      <c r="M1" s="2" t="s">
        <v>9</v>
      </c>
      <c r="N1" s="2" t="s">
        <v>252</v>
      </c>
      <c r="O1" s="2" t="s">
        <v>10</v>
      </c>
      <c r="P1" s="2" t="s">
        <v>253</v>
      </c>
      <c r="Q1" s="3" t="s">
        <v>11</v>
      </c>
      <c r="R1" s="3" t="s">
        <v>254</v>
      </c>
      <c r="S1" s="3" t="s">
        <v>12</v>
      </c>
      <c r="T1" s="29" t="s">
        <v>255</v>
      </c>
      <c r="U1" s="29" t="s">
        <v>262</v>
      </c>
      <c r="V1" s="39" t="s">
        <v>263</v>
      </c>
      <c r="W1" s="29" t="s">
        <v>264</v>
      </c>
    </row>
    <row r="2" spans="1:23" ht="14.15" x14ac:dyDescent="0.35">
      <c r="A2" s="4" t="s">
        <v>13</v>
      </c>
      <c r="B2" s="4" t="s">
        <v>14</v>
      </c>
      <c r="C2" s="4" t="s">
        <v>15</v>
      </c>
      <c r="D2" s="5" t="s">
        <v>16</v>
      </c>
      <c r="E2" s="6">
        <v>0.87966435185185188</v>
      </c>
      <c r="F2" s="5">
        <v>0</v>
      </c>
      <c r="G2" s="7">
        <v>24372</v>
      </c>
      <c r="H2" s="32">
        <f>IF(ISNUMBER(G2),0.3+0.7*MIN(1,MAX(0,(G$86-G2)/(G$86-G$85))),0)</f>
        <v>0.3</v>
      </c>
      <c r="I2" s="7">
        <v>36551</v>
      </c>
      <c r="J2" s="32">
        <f>IF(ISNUMBER(I2),0.3+0.7*MIN(1,MAX(0,(I$86-I2)/(I$86-I$85))),0)</f>
        <v>0.77565810576738015</v>
      </c>
      <c r="K2" s="7">
        <v>50806</v>
      </c>
      <c r="L2" s="32">
        <f>IF(ISNUMBER(K2),0.3+0.7*MIN(1,MAX(0,(K$86-K2)/(K$86-K$85))),0)</f>
        <v>0.93200396991808532</v>
      </c>
      <c r="M2" s="7">
        <v>260145</v>
      </c>
      <c r="N2" s="32">
        <f>IF(ISNUMBER(M2),0.3+0.7*MIN(1,MAX(0,(M$86-M2)/(M$86-M$85))),0)</f>
        <v>0.82682180901750901</v>
      </c>
      <c r="O2" s="7">
        <v>406353</v>
      </c>
      <c r="P2" s="32">
        <f>IF(ISNUMBER(O2),0.3+0.7*MIN(1,MAX(0,(O$86-O2)/(O$86-O$85))),0)</f>
        <v>0.59677070803326393</v>
      </c>
      <c r="Q2" s="8">
        <v>135620</v>
      </c>
      <c r="R2" s="32">
        <f>IF(ISNUMBER(Q2),0.3+0.7*MIN(1,MAX(0,(Q$86-Q2)/(Q$86-Q$85))),0)</f>
        <v>1</v>
      </c>
      <c r="S2" s="8">
        <v>102725</v>
      </c>
      <c r="T2" s="32">
        <f>IF(ISNUMBER(S2),0.3+0.7*MIN(1,MAX(0,(S$86-S2)/(S$86-S$85))),0)</f>
        <v>0.3</v>
      </c>
      <c r="U2" s="37">
        <f>10*(H2+J2+L2+N2+P2+R2+T2)/7</f>
        <v>6.7589351324803397</v>
      </c>
      <c r="V2" s="37">
        <f>IF(U2&gt;U$86, (U2-U$86)/(U$84-U$86), 0)</f>
        <v>0</v>
      </c>
      <c r="W2" s="38">
        <f>((1-0.1*F2)*U2)+V2</f>
        <v>6.7589351324803397</v>
      </c>
    </row>
    <row r="3" spans="1:23" ht="14.15" x14ac:dyDescent="0.35">
      <c r="A3" s="4" t="s">
        <v>17</v>
      </c>
      <c r="B3" s="4" t="s">
        <v>18</v>
      </c>
      <c r="C3" s="4" t="s">
        <v>19</v>
      </c>
      <c r="D3" s="5" t="s">
        <v>20</v>
      </c>
      <c r="E3" s="6">
        <v>0.97119212962962964</v>
      </c>
      <c r="F3" s="5">
        <v>1</v>
      </c>
      <c r="G3" s="7">
        <v>19389</v>
      </c>
      <c r="H3" s="32">
        <f t="shared" ref="H3:J66" si="0">IF(ISNUMBER(G3),0.3+0.7*MIN(1,MAX(0,(G$86-G3)/(G$86-G$85))),0)</f>
        <v>0.83541127780651858</v>
      </c>
      <c r="I3" s="7">
        <v>34376</v>
      </c>
      <c r="J3" s="32">
        <f t="shared" si="0"/>
        <v>0.93844706284883328</v>
      </c>
      <c r="K3" s="7">
        <v>48977</v>
      </c>
      <c r="L3" s="32">
        <f t="shared" ref="L3" si="1">IF(ISNUMBER(K3),0.3+0.7*MIN(1,MAX(0,(K$86-K3)/(K$86-K$85))),0)</f>
        <v>1</v>
      </c>
      <c r="M3" s="7">
        <v>237393</v>
      </c>
      <c r="N3" s="32">
        <f t="shared" ref="N3" si="2">IF(ISNUMBER(M3),0.3+0.7*MIN(1,MAX(0,(M$86-M3)/(M$86-M$85))),0)</f>
        <v>1</v>
      </c>
      <c r="O3" s="7">
        <v>353493</v>
      </c>
      <c r="P3" s="32">
        <f t="shared" ref="P3" si="3">IF(ISNUMBER(O3),0.3+0.7*MIN(1,MAX(0,(O$86-O3)/(O$86-O$85))),0)</f>
        <v>1</v>
      </c>
      <c r="Q3" s="8">
        <v>151751</v>
      </c>
      <c r="R3" s="32">
        <f t="shared" ref="R3" si="4">IF(ISNUMBER(Q3),0.3+0.7*MIN(1,MAX(0,(Q$86-Q3)/(Q$86-Q$85))),0)</f>
        <v>1</v>
      </c>
      <c r="S3" s="8">
        <v>64002</v>
      </c>
      <c r="T3" s="32">
        <f t="shared" ref="T3" si="5">IF(ISNUMBER(S3),0.3+0.7*MIN(1,MAX(0,(S$86-S3)/(S$86-S$85))),0)</f>
        <v>0.98092576971741874</v>
      </c>
      <c r="U3" s="37">
        <f t="shared" ref="U3:U66" si="6">10*(H3+J3+L3+N3+P3+R3+T3)/7</f>
        <v>9.6496915862468153</v>
      </c>
      <c r="V3" s="37">
        <f t="shared" ref="V3:V66" si="7">IF(U3&gt;U$86, (U3-U$86)/(U$84-U$86), 0)</f>
        <v>0.81324379387551904</v>
      </c>
      <c r="W3" s="38">
        <f t="shared" ref="W3:W66" si="8">((1-0.1*F3)*U3)+V3</f>
        <v>9.4979662214976521</v>
      </c>
    </row>
    <row r="4" spans="1:23" ht="14.15" x14ac:dyDescent="0.35">
      <c r="A4" s="4" t="s">
        <v>21</v>
      </c>
      <c r="B4" s="4" t="s">
        <v>22</v>
      </c>
      <c r="C4" s="4" t="s">
        <v>23</v>
      </c>
      <c r="D4" s="5" t="s">
        <v>16</v>
      </c>
      <c r="E4" s="6">
        <v>0.99851851851851847</v>
      </c>
      <c r="F4" s="5">
        <v>0</v>
      </c>
      <c r="G4" s="7">
        <v>17404</v>
      </c>
      <c r="H4" s="32">
        <f t="shared" si="0"/>
        <v>1</v>
      </c>
      <c r="I4" s="7">
        <v>32706</v>
      </c>
      <c r="J4" s="32">
        <f t="shared" si="0"/>
        <v>1</v>
      </c>
      <c r="K4" s="7">
        <v>48358</v>
      </c>
      <c r="L4" s="32">
        <f t="shared" ref="L4" si="9">IF(ISNUMBER(K4),0.3+0.7*MIN(1,MAX(0,(K$86-K4)/(K$86-K$85))),0)</f>
        <v>1</v>
      </c>
      <c r="M4" s="9">
        <v>241707</v>
      </c>
      <c r="N4" s="32">
        <f>0.9*IF(ISNUMBER(M4),0.3+0.7*MIN(1,MAX(0,(M$86-M4)/(M$86-M$85))),0)</f>
        <v>0.9</v>
      </c>
      <c r="O4" s="9">
        <v>345026</v>
      </c>
      <c r="P4" s="32">
        <f>0.9*IF(ISNUMBER(O4),0.3+0.7*MIN(1,MAX(0,(O$86-O4)/(O$86-O$85))),0)</f>
        <v>0.9</v>
      </c>
      <c r="Q4" s="33">
        <v>160673</v>
      </c>
      <c r="R4" s="32">
        <f>0.9*IF(ISNUMBER(Q4),0.3+0.7*MIN(1,MAX(0,(Q$86-Q4)/(Q$86-Q$85))),0)</f>
        <v>0.9</v>
      </c>
      <c r="S4" s="33">
        <v>63565</v>
      </c>
      <c r="T4" s="32">
        <f>0.9*IF(ISNUMBER(S4),0.3+0.7*MIN(1,MAX(0,(S$86-S4)/(S$86-S$85))),0)</f>
        <v>0.9</v>
      </c>
      <c r="U4" s="37">
        <f t="shared" si="6"/>
        <v>9.4285714285714288</v>
      </c>
      <c r="V4" s="37">
        <f t="shared" si="7"/>
        <v>0.53645923988566702</v>
      </c>
      <c r="W4" s="38">
        <f t="shared" si="8"/>
        <v>9.9650306684570964</v>
      </c>
    </row>
    <row r="5" spans="1:23" ht="14.15" x14ac:dyDescent="0.35">
      <c r="A5" s="4" t="s">
        <v>24</v>
      </c>
      <c r="B5" s="4" t="s">
        <v>25</v>
      </c>
      <c r="C5" s="4" t="s">
        <v>26</v>
      </c>
      <c r="D5" s="5" t="s">
        <v>16</v>
      </c>
      <c r="E5" s="6">
        <v>0.8892592592592593</v>
      </c>
      <c r="F5" s="5">
        <v>0</v>
      </c>
      <c r="G5" s="7">
        <v>17906</v>
      </c>
      <c r="H5" s="32">
        <f t="shared" si="0"/>
        <v>1</v>
      </c>
      <c r="I5" s="7">
        <v>33562</v>
      </c>
      <c r="J5" s="32">
        <f t="shared" si="0"/>
        <v>0.9993712978209266</v>
      </c>
      <c r="K5" s="7">
        <v>50454</v>
      </c>
      <c r="L5" s="32">
        <f t="shared" ref="L5" si="10">IF(ISNUMBER(K5),0.3+0.7*MIN(1,MAX(0,(K$86-K5)/(K$86-K$85))),0)</f>
        <v>0.94922558640163257</v>
      </c>
      <c r="M5" s="7">
        <v>245977</v>
      </c>
      <c r="N5" s="32">
        <f t="shared" ref="N5" si="11">IF(ISNUMBER(M5),0.3+0.7*MIN(1,MAX(0,(M$86-M5)/(M$86-M$85))),0)</f>
        <v>1</v>
      </c>
      <c r="O5" s="7">
        <v>350894</v>
      </c>
      <c r="P5" s="32">
        <f t="shared" ref="P5" si="12">IF(ISNUMBER(O5),0.3+0.7*MIN(1,MAX(0,(O$86-O5)/(O$86-O$85))),0)</f>
        <v>1</v>
      </c>
      <c r="Q5" s="8">
        <v>171788</v>
      </c>
      <c r="R5" s="32">
        <f t="shared" ref="R5" si="13">IF(ISNUMBER(Q5),0.3+0.7*MIN(1,MAX(0,(Q$86-Q5)/(Q$86-Q$85))),0)</f>
        <v>1</v>
      </c>
      <c r="S5" s="8">
        <v>66267</v>
      </c>
      <c r="T5" s="32">
        <f t="shared" ref="T5" si="14">IF(ISNUMBER(S5),0.3+0.7*MIN(1,MAX(0,(S$86-S5)/(S$86-S$85))),0)</f>
        <v>0.86151412905946878</v>
      </c>
      <c r="U5" s="37">
        <f t="shared" si="6"/>
        <v>9.7287300189743267</v>
      </c>
      <c r="V5" s="37">
        <f t="shared" si="7"/>
        <v>0.91217922147528108</v>
      </c>
      <c r="W5" s="38">
        <f t="shared" si="8"/>
        <v>10.640909240449608</v>
      </c>
    </row>
    <row r="6" spans="1:23" ht="14.15" x14ac:dyDescent="0.35">
      <c r="A6" s="4" t="s">
        <v>27</v>
      </c>
      <c r="B6" s="4" t="s">
        <v>28</v>
      </c>
      <c r="C6" s="4" t="s">
        <v>29</v>
      </c>
      <c r="D6" s="5" t="s">
        <v>16</v>
      </c>
      <c r="E6" s="6">
        <v>0.89641203703703709</v>
      </c>
      <c r="F6" s="5">
        <v>0</v>
      </c>
      <c r="G6" s="7">
        <v>17091</v>
      </c>
      <c r="H6" s="32">
        <f t="shared" si="0"/>
        <v>1</v>
      </c>
      <c r="I6" s="7">
        <v>33011</v>
      </c>
      <c r="J6" s="32">
        <f t="shared" si="0"/>
        <v>1</v>
      </c>
      <c r="K6" s="7">
        <v>47195</v>
      </c>
      <c r="L6" s="32">
        <f t="shared" ref="L6" si="15">IF(ISNUMBER(K6),0.3+0.7*MIN(1,MAX(0,(K$86-K6)/(K$86-K$85))),0)</f>
        <v>1</v>
      </c>
      <c r="M6" s="7">
        <v>266468</v>
      </c>
      <c r="N6" s="32">
        <f t="shared" ref="N6" si="16">IF(ISNUMBER(M6),0.3+0.7*MIN(1,MAX(0,(M$86-M6)/(M$86-M$85))),0)</f>
        <v>0.72758167619209901</v>
      </c>
      <c r="O6" s="7">
        <v>401607</v>
      </c>
      <c r="P6" s="32">
        <f t="shared" ref="P6" si="17">IF(ISNUMBER(O6),0.3+0.7*MIN(1,MAX(0,(O$86-O6)/(O$86-O$85))),0)</f>
        <v>0.64001973557454461</v>
      </c>
      <c r="Q6" s="8">
        <v>176964</v>
      </c>
      <c r="R6" s="32">
        <f t="shared" ref="R6" si="18">IF(ISNUMBER(Q6),0.3+0.7*MIN(1,MAX(0,(Q$86-Q6)/(Q$86-Q$85))),0)</f>
        <v>1</v>
      </c>
      <c r="S6" s="8">
        <v>60404</v>
      </c>
      <c r="T6" s="32">
        <f t="shared" ref="T6" si="19">IF(ISNUMBER(S6),0.3+0.7*MIN(1,MAX(0,(S$86-S6)/(S$86-S$85))),0)</f>
        <v>1</v>
      </c>
      <c r="U6" s="37">
        <f t="shared" si="6"/>
        <v>9.0965734453809191</v>
      </c>
      <c r="V6" s="37">
        <f t="shared" si="7"/>
        <v>0.12088467323843816</v>
      </c>
      <c r="W6" s="38">
        <f t="shared" si="8"/>
        <v>9.2174581186193567</v>
      </c>
    </row>
    <row r="7" spans="1:23" ht="14.15" x14ac:dyDescent="0.35">
      <c r="A7" s="4" t="s">
        <v>30</v>
      </c>
      <c r="B7" s="4" t="s">
        <v>31</v>
      </c>
      <c r="C7" s="4" t="s">
        <v>32</v>
      </c>
      <c r="D7" s="5" t="s">
        <v>16</v>
      </c>
      <c r="E7" s="6">
        <v>0.98843749999999997</v>
      </c>
      <c r="F7" s="5">
        <v>0</v>
      </c>
      <c r="G7" s="7">
        <v>18192</v>
      </c>
      <c r="H7" s="32">
        <f t="shared" si="0"/>
        <v>0.97087105535437157</v>
      </c>
      <c r="I7" s="7">
        <v>31040</v>
      </c>
      <c r="J7" s="32">
        <f t="shared" si="0"/>
        <v>1</v>
      </c>
      <c r="K7" s="7">
        <v>45605</v>
      </c>
      <c r="L7" s="32">
        <f t="shared" ref="L7" si="20">IF(ISNUMBER(K7),0.3+0.7*MIN(1,MAX(0,(K$86-K7)/(K$86-K$85))),0)</f>
        <v>1</v>
      </c>
      <c r="M7" s="7">
        <v>266869</v>
      </c>
      <c r="N7" s="32">
        <f t="shared" ref="N7" si="21">IF(ISNUMBER(M7),0.3+0.7*MIN(1,MAX(0,(M$86-M7)/(M$86-M$85))),0)</f>
        <v>0.72128794010748898</v>
      </c>
      <c r="O7" s="7">
        <v>403850</v>
      </c>
      <c r="P7" s="32">
        <f t="shared" ref="P7" si="22">IF(ISNUMBER(O7),0.3+0.7*MIN(1,MAX(0,(O$86-O7)/(O$86-O$85))),0)</f>
        <v>0.61957987700415007</v>
      </c>
      <c r="Q7" s="8">
        <v>179555</v>
      </c>
      <c r="R7" s="32">
        <f t="shared" ref="R7" si="23">IF(ISNUMBER(Q7),0.3+0.7*MIN(1,MAX(0,(Q$86-Q7)/(Q$86-Q$85))),0)</f>
        <v>1</v>
      </c>
      <c r="S7" s="8">
        <v>59464</v>
      </c>
      <c r="T7" s="32">
        <f t="shared" ref="T7" si="24">IF(ISNUMBER(S7),0.3+0.7*MIN(1,MAX(0,(S$86-S7)/(S$86-S$85))),0)</f>
        <v>1</v>
      </c>
      <c r="U7" s="37">
        <f t="shared" si="6"/>
        <v>9.0167698178085853</v>
      </c>
      <c r="V7" s="37">
        <f t="shared" si="7"/>
        <v>2.0991422000767875E-2</v>
      </c>
      <c r="W7" s="38">
        <f t="shared" si="8"/>
        <v>9.0377612398093525</v>
      </c>
    </row>
    <row r="8" spans="1:23" ht="14.15" x14ac:dyDescent="0.35">
      <c r="A8" s="4" t="s">
        <v>33</v>
      </c>
      <c r="B8" s="4" t="s">
        <v>34</v>
      </c>
      <c r="C8" s="4" t="s">
        <v>35</v>
      </c>
      <c r="D8" s="5" t="s">
        <v>16</v>
      </c>
      <c r="E8" s="6">
        <v>0.99835648148148148</v>
      </c>
      <c r="F8" s="5">
        <v>0</v>
      </c>
      <c r="G8" s="7">
        <v>19112</v>
      </c>
      <c r="H8" s="32">
        <f t="shared" si="0"/>
        <v>0.86675827728918797</v>
      </c>
      <c r="I8" s="7">
        <v>35028</v>
      </c>
      <c r="J8" s="32">
        <f t="shared" si="0"/>
        <v>0.88964779847315167</v>
      </c>
      <c r="K8" s="7">
        <v>50723</v>
      </c>
      <c r="L8" s="32">
        <f t="shared" ref="L8" si="25">IF(ISNUMBER(K8),0.3+0.7*MIN(1,MAX(0,(K$86-K8)/(K$86-K$85))),0)</f>
        <v>0.93606474880483082</v>
      </c>
      <c r="M8" s="7">
        <v>249108</v>
      </c>
      <c r="N8" s="32">
        <f t="shared" ref="N8" si="26">IF(ISNUMBER(M8),0.3+0.7*MIN(1,MAX(0,(M$86-M8)/(M$86-M$85))),0)</f>
        <v>1</v>
      </c>
      <c r="O8" s="7">
        <v>362784</v>
      </c>
      <c r="P8" s="32">
        <f t="shared" ref="P8" si="27">IF(ISNUMBER(O8),0.3+0.7*MIN(1,MAX(0,(O$86-O8)/(O$86-O$85))),0)</f>
        <v>0.99380334202948362</v>
      </c>
      <c r="Q8" s="8">
        <v>180758</v>
      </c>
      <c r="R8" s="32">
        <f t="shared" ref="R8" si="28">IF(ISNUMBER(Q8),0.3+0.7*MIN(1,MAX(0,(Q$86-Q8)/(Q$86-Q$85))),0)</f>
        <v>1</v>
      </c>
      <c r="S8" s="8">
        <v>65923</v>
      </c>
      <c r="T8" s="32">
        <f t="shared" ref="T8" si="29">IF(ISNUMBER(S8),0.3+0.7*MIN(1,MAX(0,(S$86-S8)/(S$86-S$85))),0)</f>
        <v>0.8796499367355548</v>
      </c>
      <c r="U8" s="37">
        <f t="shared" si="6"/>
        <v>9.3798915761888697</v>
      </c>
      <c r="V8" s="37">
        <f t="shared" si="7"/>
        <v>0.47552480780291406</v>
      </c>
      <c r="W8" s="38">
        <f t="shared" si="8"/>
        <v>9.8554163839917841</v>
      </c>
    </row>
    <row r="9" spans="1:23" ht="14.15" x14ac:dyDescent="0.35">
      <c r="A9" s="4" t="s">
        <v>36</v>
      </c>
      <c r="B9" s="4" t="s">
        <v>37</v>
      </c>
      <c r="C9" s="4" t="s">
        <v>38</v>
      </c>
      <c r="D9" s="5" t="s">
        <v>16</v>
      </c>
      <c r="E9" s="6">
        <v>0.98979166666666663</v>
      </c>
      <c r="F9" s="5">
        <v>0</v>
      </c>
      <c r="G9" s="9">
        <v>16871</v>
      </c>
      <c r="H9" s="32">
        <f>0.9*IF(ISNUMBER(G9),0.3+0.7*MIN(1,MAX(0,(G$86-G9)/(G$86-G$85))),0)</f>
        <v>0.9</v>
      </c>
      <c r="I9" s="9">
        <v>27716</v>
      </c>
      <c r="J9" s="32">
        <f>0.9*IF(ISNUMBER(I9),0.3+0.7*MIN(1,MAX(0,(I$86-I9)/(I$86-I$85))),0)</f>
        <v>0.9</v>
      </c>
      <c r="K9" s="9">
        <v>43821</v>
      </c>
      <c r="L9" s="32">
        <f>0.9*IF(ISNUMBER(K9),0.3+0.7*MIN(1,MAX(0,(K$86-K9)/(K$86-K$85))),0)</f>
        <v>0.9</v>
      </c>
      <c r="M9" s="9">
        <v>209571</v>
      </c>
      <c r="N9" s="32">
        <f>0.9*IF(ISNUMBER(M9),0.3+0.7*MIN(1,MAX(0,(M$86-M9)/(M$86-M$85))),0)</f>
        <v>0.9</v>
      </c>
      <c r="O9" s="9">
        <v>309941</v>
      </c>
      <c r="P9" s="32">
        <f>0.9*IF(ISNUMBER(O9),0.3+0.7*MIN(1,MAX(0,(O$86-O9)/(O$86-O$85))),0)</f>
        <v>0.9</v>
      </c>
      <c r="Q9" s="33">
        <v>180880</v>
      </c>
      <c r="R9" s="32">
        <f>0.9*IF(ISNUMBER(Q9),0.3+0.7*MIN(1,MAX(0,(Q$86-Q9)/(Q$86-Q$85))),0)</f>
        <v>0.9</v>
      </c>
      <c r="S9" s="33">
        <v>61365</v>
      </c>
      <c r="T9" s="32">
        <f>0.9*IF(ISNUMBER(S9),0.3+0.7*MIN(1,MAX(0,(S$86-S9)/(S$86-S$85))),0)</f>
        <v>0.9</v>
      </c>
      <c r="U9" s="37">
        <f t="shared" si="6"/>
        <v>9.0000000000000018</v>
      </c>
      <c r="V9" s="37">
        <f t="shared" si="7"/>
        <v>0</v>
      </c>
      <c r="W9" s="38">
        <f t="shared" si="8"/>
        <v>9.0000000000000018</v>
      </c>
    </row>
    <row r="10" spans="1:23" ht="14.15" x14ac:dyDescent="0.35">
      <c r="A10" s="4" t="s">
        <v>39</v>
      </c>
      <c r="B10" s="4" t="s">
        <v>40</v>
      </c>
      <c r="C10" s="4" t="s">
        <v>41</v>
      </c>
      <c r="D10" s="10">
        <v>43474</v>
      </c>
      <c r="E10" s="6">
        <v>0.98608796296296297</v>
      </c>
      <c r="F10" s="5">
        <v>3</v>
      </c>
      <c r="G10" s="7">
        <v>19348</v>
      </c>
      <c r="H10" s="32">
        <f t="shared" si="0"/>
        <v>0.84005108639420611</v>
      </c>
      <c r="I10" s="7">
        <v>40555</v>
      </c>
      <c r="J10" s="32">
        <f t="shared" si="0"/>
        <v>0.47597673374248894</v>
      </c>
      <c r="K10" s="7">
        <v>58041</v>
      </c>
      <c r="L10" s="32">
        <f t="shared" ref="L10" si="30">IF(ISNUMBER(K10),0.3+0.7*MIN(1,MAX(0,(K$86-K10)/(K$86-K$85))),0)</f>
        <v>0.57803125611563133</v>
      </c>
      <c r="M10" s="7">
        <v>270037</v>
      </c>
      <c r="N10" s="32">
        <f t="shared" ref="N10" si="31">IF(ISNUMBER(M10),0.3+0.7*MIN(1,MAX(0,(M$86-M10)/(M$86-M$85))),0)</f>
        <v>0.67156585552882408</v>
      </c>
      <c r="O10" s="7">
        <v>415356</v>
      </c>
      <c r="P10" s="32">
        <f t="shared" ref="P10" si="32">IF(ISNUMBER(O10),0.3+0.7*MIN(1,MAX(0,(O$86-O10)/(O$86-O$85))),0)</f>
        <v>0.51472877905008863</v>
      </c>
      <c r="Q10" s="8">
        <v>180892</v>
      </c>
      <c r="R10" s="32">
        <f t="shared" ref="R10" si="33">IF(ISNUMBER(Q10),0.3+0.7*MIN(1,MAX(0,(Q$86-Q10)/(Q$86-Q$85))),0)</f>
        <v>0.99969255544982039</v>
      </c>
      <c r="S10" s="8">
        <v>64736</v>
      </c>
      <c r="T10" s="32">
        <f t="shared" ref="T10" si="34">IF(ISNUMBER(S10),0.3+0.7*MIN(1,MAX(0,(S$86-S10)/(S$86-S$85))),0)</f>
        <v>0.94222901729228181</v>
      </c>
      <c r="U10" s="37">
        <f t="shared" si="6"/>
        <v>7.174678976533345</v>
      </c>
      <c r="V10" s="37">
        <f t="shared" si="7"/>
        <v>0</v>
      </c>
      <c r="W10" s="38">
        <f t="shared" si="8"/>
        <v>5.0222752835733413</v>
      </c>
    </row>
    <row r="11" spans="1:23" ht="14.15" x14ac:dyDescent="0.35">
      <c r="A11" s="4" t="s">
        <v>42</v>
      </c>
      <c r="B11" s="4" t="s">
        <v>43</v>
      </c>
      <c r="C11" s="4" t="s">
        <v>44</v>
      </c>
      <c r="D11" s="5" t="s">
        <v>16</v>
      </c>
      <c r="E11" s="6">
        <v>0.87421296296296291</v>
      </c>
      <c r="F11" s="5">
        <v>0</v>
      </c>
      <c r="G11" s="7">
        <v>17612</v>
      </c>
      <c r="H11" s="32">
        <f t="shared" si="0"/>
        <v>1</v>
      </c>
      <c r="I11" s="7">
        <v>31069</v>
      </c>
      <c r="J11" s="32">
        <f t="shared" si="0"/>
        <v>1</v>
      </c>
      <c r="K11" s="7">
        <v>46465</v>
      </c>
      <c r="L11" s="32">
        <f t="shared" ref="L11" si="35">IF(ISNUMBER(K11),0.3+0.7*MIN(1,MAX(0,(K$86-K11)/(K$86-K$85))),0)</f>
        <v>1</v>
      </c>
      <c r="M11" s="7">
        <v>251995</v>
      </c>
      <c r="N11" s="32">
        <f t="shared" ref="N11" si="36">IF(ISNUMBER(M11),0.3+0.7*MIN(1,MAX(0,(M$86-M11)/(M$86-M$85))),0)</f>
        <v>0.95473689402891049</v>
      </c>
      <c r="O11" s="7">
        <v>367432</v>
      </c>
      <c r="P11" s="32">
        <f t="shared" ref="P11" si="37">IF(ISNUMBER(O11),0.3+0.7*MIN(1,MAX(0,(O$86-O11)/(O$86-O$85))),0)</f>
        <v>0.95144736225454207</v>
      </c>
      <c r="Q11" s="8">
        <v>181340</v>
      </c>
      <c r="R11" s="32">
        <f t="shared" ref="R11" si="38">IF(ISNUMBER(Q11),0.3+0.7*MIN(1,MAX(0,(Q$86-Q11)/(Q$86-Q$85))),0)</f>
        <v>0.98534514310811772</v>
      </c>
      <c r="S11" s="8">
        <v>64253</v>
      </c>
      <c r="T11" s="32">
        <f t="shared" ref="T11" si="39">IF(ISNUMBER(S11),0.3+0.7*MIN(1,MAX(0,(S$86-S11)/(S$86-S$85))),0)</f>
        <v>0.96769295655841403</v>
      </c>
      <c r="U11" s="37">
        <f t="shared" si="6"/>
        <v>9.7988890799285482</v>
      </c>
      <c r="V11" s="37">
        <f t="shared" si="7"/>
        <v>1</v>
      </c>
      <c r="W11" s="38">
        <f t="shared" si="8"/>
        <v>10.798889079928548</v>
      </c>
    </row>
    <row r="12" spans="1:23" ht="14.15" x14ac:dyDescent="0.35">
      <c r="A12" s="4" t="s">
        <v>45</v>
      </c>
      <c r="B12" s="4" t="s">
        <v>46</v>
      </c>
      <c r="C12" s="4" t="s">
        <v>19</v>
      </c>
      <c r="D12" s="5" t="s">
        <v>16</v>
      </c>
      <c r="E12" s="6">
        <v>0.99121527777777774</v>
      </c>
      <c r="F12" s="5">
        <v>0</v>
      </c>
      <c r="G12" s="9">
        <v>19493</v>
      </c>
      <c r="H12" s="32">
        <f>0.9*IF(ISNUMBER(G12),0.3+0.7*MIN(1,MAX(0,(G$86-G12)/(G$86-G$85))),0)</f>
        <v>0.7412778065183655</v>
      </c>
      <c r="I12" s="9">
        <v>35539</v>
      </c>
      <c r="J12" s="32">
        <f t="shared" ref="J12:J14" si="40">0.9*IF(ISNUMBER(I12),0.3+0.7*MIN(1,MAX(0,(I$86-I12)/(I$86-I$85))),0)</f>
        <v>0.76626157432157904</v>
      </c>
      <c r="K12" s="9">
        <v>53604</v>
      </c>
      <c r="L12" s="32">
        <f t="shared" ref="L12:L14" si="41">0.9*IF(ISNUMBER(K12),0.3+0.7*MIN(1,MAX(0,(K$86-K12)/(K$86-K$85))),0)</f>
        <v>0.71560052000335495</v>
      </c>
      <c r="M12" s="9">
        <v>260403</v>
      </c>
      <c r="N12" s="32">
        <f t="shared" ref="N12:N14" si="42">0.9*IF(ISNUMBER(M12),0.3+0.7*MIN(1,MAX(0,(M$86-M12)/(M$86-M$85))),0)</f>
        <v>0.7404952253256174</v>
      </c>
      <c r="O12" s="9">
        <v>386666</v>
      </c>
      <c r="P12" s="32">
        <f t="shared" ref="P12:P14" si="43">0.9*IF(ISNUMBER(O12),0.3+0.7*MIN(1,MAX(0,(O$86-O12)/(O$86-O$85))),0)</f>
        <v>0.69855576211082115</v>
      </c>
      <c r="Q12" s="33">
        <v>181975</v>
      </c>
      <c r="R12" s="32">
        <f t="shared" ref="R12:R14" si="44">0.9*IF(ISNUMBER(Q12),0.3+0.7*MIN(1,MAX(0,(Q$86-Q12)/(Q$86-Q$85))),0)</f>
        <v>0.868508070419442</v>
      </c>
      <c r="S12" s="33">
        <v>62574</v>
      </c>
      <c r="T12" s="32">
        <f t="shared" ref="T12:T14" si="45">0.9*IF(ISNUMBER(S12),0.3+0.7*MIN(1,MAX(0,(S$86-S12)/(S$86-S$85))),0)</f>
        <v>0.9</v>
      </c>
      <c r="U12" s="37">
        <f t="shared" si="6"/>
        <v>7.7581413695702581</v>
      </c>
      <c r="V12" s="37">
        <f t="shared" si="7"/>
        <v>0</v>
      </c>
      <c r="W12" s="38">
        <f t="shared" si="8"/>
        <v>7.7581413695702581</v>
      </c>
    </row>
    <row r="13" spans="1:23" ht="14.15" x14ac:dyDescent="0.35">
      <c r="A13" s="4" t="s">
        <v>47</v>
      </c>
      <c r="B13" s="4" t="s">
        <v>48</v>
      </c>
      <c r="C13" s="4" t="s">
        <v>49</v>
      </c>
      <c r="D13" s="10">
        <v>43474</v>
      </c>
      <c r="E13" s="6">
        <v>1.7013888888888888E-3</v>
      </c>
      <c r="F13" s="5">
        <v>3</v>
      </c>
      <c r="G13" s="9">
        <v>19905</v>
      </c>
      <c r="H13" s="32">
        <f t="shared" ref="H13:H14" si="46">0.9*IF(ISNUMBER(G13),0.3+0.7*MIN(1,MAX(0,(G$86-G13)/(G$86-G$85))),0)</f>
        <v>0.69931583031557176</v>
      </c>
      <c r="I13" s="9">
        <v>34928</v>
      </c>
      <c r="J13" s="32">
        <f t="shared" si="40"/>
        <v>0.80741911340162087</v>
      </c>
      <c r="K13" s="9">
        <v>51712</v>
      </c>
      <c r="L13" s="32">
        <f t="shared" si="41"/>
        <v>0.79891008974251443</v>
      </c>
      <c r="M13" s="9">
        <v>288830</v>
      </c>
      <c r="N13" s="32">
        <f t="shared" si="42"/>
        <v>0.33894701557626811</v>
      </c>
      <c r="O13" s="9">
        <v>437921</v>
      </c>
      <c r="P13" s="32">
        <f t="shared" si="43"/>
        <v>0.27818997703591442</v>
      </c>
      <c r="Q13" s="33">
        <v>185303</v>
      </c>
      <c r="R13" s="32">
        <f t="shared" si="44"/>
        <v>0.7725853707634871</v>
      </c>
      <c r="S13" s="33">
        <v>60539</v>
      </c>
      <c r="T13" s="32">
        <f t="shared" si="45"/>
        <v>0.9</v>
      </c>
      <c r="U13" s="37">
        <f t="shared" si="6"/>
        <v>6.5648105669076813</v>
      </c>
      <c r="V13" s="37">
        <f t="shared" si="7"/>
        <v>0</v>
      </c>
      <c r="W13" s="38">
        <f t="shared" si="8"/>
        <v>4.5953673968353765</v>
      </c>
    </row>
    <row r="14" spans="1:23" ht="14.15" x14ac:dyDescent="0.35">
      <c r="A14" s="4" t="s">
        <v>50</v>
      </c>
      <c r="B14" s="4" t="s">
        <v>51</v>
      </c>
      <c r="C14" s="4" t="s">
        <v>52</v>
      </c>
      <c r="D14" s="5" t="s">
        <v>16</v>
      </c>
      <c r="E14" s="6">
        <v>0.93204861111111115</v>
      </c>
      <c r="F14" s="5">
        <v>0</v>
      </c>
      <c r="G14" s="9">
        <v>21725</v>
      </c>
      <c r="H14" s="32">
        <f t="shared" si="46"/>
        <v>0.51394981893429914</v>
      </c>
      <c r="I14" s="9">
        <v>39420</v>
      </c>
      <c r="J14" s="32">
        <f t="shared" si="40"/>
        <v>0.50483373607339155</v>
      </c>
      <c r="K14" s="9">
        <v>57481</v>
      </c>
      <c r="L14" s="32">
        <f t="shared" si="41"/>
        <v>0.54488635410551067</v>
      </c>
      <c r="M14" s="9">
        <v>291815</v>
      </c>
      <c r="N14" s="32">
        <f t="shared" si="42"/>
        <v>0.29678212282987182</v>
      </c>
      <c r="O14" s="11" t="s">
        <v>53</v>
      </c>
      <c r="P14" s="32">
        <f t="shared" si="43"/>
        <v>0</v>
      </c>
      <c r="Q14" s="33">
        <v>186393</v>
      </c>
      <c r="R14" s="32">
        <f t="shared" si="44"/>
        <v>0.74116838079203551</v>
      </c>
      <c r="S14" s="33">
        <v>64063</v>
      </c>
      <c r="T14" s="32">
        <f t="shared" si="45"/>
        <v>0.87993884436946423</v>
      </c>
      <c r="U14" s="37">
        <f t="shared" si="6"/>
        <v>4.9736560815779614</v>
      </c>
      <c r="V14" s="37">
        <f t="shared" si="7"/>
        <v>0</v>
      </c>
      <c r="W14" s="38">
        <f t="shared" si="8"/>
        <v>4.9736560815779614</v>
      </c>
    </row>
    <row r="15" spans="1:23" ht="14.15" x14ac:dyDescent="0.35">
      <c r="A15" s="4" t="s">
        <v>54</v>
      </c>
      <c r="B15" s="4" t="s">
        <v>55</v>
      </c>
      <c r="C15" s="4" t="s">
        <v>56</v>
      </c>
      <c r="D15" s="5" t="s">
        <v>16</v>
      </c>
      <c r="E15" s="6">
        <v>0.92579861111111106</v>
      </c>
      <c r="F15" s="5">
        <v>0</v>
      </c>
      <c r="G15" s="7">
        <v>18363</v>
      </c>
      <c r="H15" s="32">
        <f t="shared" si="0"/>
        <v>0.95151965856182108</v>
      </c>
      <c r="I15" s="7">
        <v>33666</v>
      </c>
      <c r="J15" s="32">
        <f t="shared" si="0"/>
        <v>0.99158736608002052</v>
      </c>
      <c r="K15" s="7">
        <v>51105</v>
      </c>
      <c r="L15" s="32">
        <f t="shared" ref="L15" si="47">IF(ISNUMBER(K15),0.3+0.7*MIN(1,MAX(0,(K$86-K15)/(K$86-K$85))),0)</f>
        <v>0.917375380916436</v>
      </c>
      <c r="M15" s="7">
        <v>246397</v>
      </c>
      <c r="N15" s="32">
        <f t="shared" ref="N15" si="48">IF(ISNUMBER(M15),0.3+0.7*MIN(1,MAX(0,(M$86-M15)/(M$86-M$85))),0)</f>
        <v>1</v>
      </c>
      <c r="O15" s="7">
        <v>390246</v>
      </c>
      <c r="P15" s="32">
        <f t="shared" ref="P15" si="49">IF(ISNUMBER(O15),0.3+0.7*MIN(1,MAX(0,(O$86-O15)/(O$86-O$85))),0)</f>
        <v>0.74354948734371651</v>
      </c>
      <c r="Q15" s="8">
        <v>186932</v>
      </c>
      <c r="R15" s="32">
        <f t="shared" ref="R15" si="50">IF(ISNUMBER(Q15),0.3+0.7*MIN(1,MAX(0,(Q$86-Q15)/(Q$86-Q$85))),0)</f>
        <v>0.8062586926286508</v>
      </c>
      <c r="S15" s="8">
        <v>65680</v>
      </c>
      <c r="T15" s="32">
        <f t="shared" ref="T15" si="51">IF(ISNUMBER(S15),0.3+0.7*MIN(1,MAX(0,(S$86-S15)/(S$86-S$85))),0)</f>
        <v>0.89246098692534792</v>
      </c>
      <c r="U15" s="37">
        <f t="shared" si="6"/>
        <v>9.0039308177942754</v>
      </c>
      <c r="V15" s="37">
        <f t="shared" si="7"/>
        <v>4.9203548941074106E-3</v>
      </c>
      <c r="W15" s="38">
        <f t="shared" si="8"/>
        <v>9.0088511726883826</v>
      </c>
    </row>
    <row r="16" spans="1:23" ht="14.15" x14ac:dyDescent="0.35">
      <c r="A16" s="4" t="s">
        <v>57</v>
      </c>
      <c r="B16" s="4" t="s">
        <v>58</v>
      </c>
      <c r="C16" s="4" t="s">
        <v>59</v>
      </c>
      <c r="D16" s="5" t="s">
        <v>16</v>
      </c>
      <c r="E16" s="6">
        <v>0.92462962962962958</v>
      </c>
      <c r="F16" s="5">
        <v>0</v>
      </c>
      <c r="G16" s="7">
        <v>21938</v>
      </c>
      <c r="H16" s="32">
        <f t="shared" si="0"/>
        <v>0.54695098292809119</v>
      </c>
      <c r="I16" s="7">
        <v>38372</v>
      </c>
      <c r="J16" s="32">
        <f t="shared" si="0"/>
        <v>0.63936445480401183</v>
      </c>
      <c r="K16" s="7">
        <v>56888</v>
      </c>
      <c r="L16" s="32">
        <f t="shared" ref="L16" si="52">IF(ISNUMBER(K16),0.3+0.7*MIN(1,MAX(0,(K$86-K16)/(K$86-K$85))),0)</f>
        <v>0.63444183510861396</v>
      </c>
      <c r="M16" s="7">
        <v>285625</v>
      </c>
      <c r="N16" s="32">
        <f t="shared" ref="N16" si="53">IF(ISNUMBER(M16),0.3+0.7*MIN(1,MAX(0,(M$86-M16)/(M$86-M$85))),0)</f>
        <v>0.42691059845425661</v>
      </c>
      <c r="O16" s="7">
        <v>428761</v>
      </c>
      <c r="P16" s="32">
        <f t="shared" ref="P16" si="54">IF(ISNUMBER(O16),0.3+0.7*MIN(1,MAX(0,(O$86-O16)/(O$86-O$85))),0)</f>
        <v>0.39257260244012915</v>
      </c>
      <c r="Q16" s="8">
        <v>188390</v>
      </c>
      <c r="R16" s="32">
        <f t="shared" ref="R16" si="55">IF(ISNUMBER(Q16),0.3+0.7*MIN(1,MAX(0,(Q$86-Q16)/(Q$86-Q$85))),0)</f>
        <v>0.75956555157016314</v>
      </c>
      <c r="S16" s="8">
        <v>62971</v>
      </c>
      <c r="T16" s="32">
        <f t="shared" ref="T16" si="56">IF(ISNUMBER(S16),0.3+0.7*MIN(1,MAX(0,(S$86-S16)/(S$86-S$85))),0)</f>
        <v>1</v>
      </c>
      <c r="U16" s="37">
        <f t="shared" si="6"/>
        <v>6.2854371790075234</v>
      </c>
      <c r="V16" s="37">
        <f t="shared" si="7"/>
        <v>0</v>
      </c>
      <c r="W16" s="38">
        <f t="shared" si="8"/>
        <v>6.2854371790075234</v>
      </c>
    </row>
    <row r="17" spans="1:23" ht="14.15" x14ac:dyDescent="0.35">
      <c r="A17" s="4" t="s">
        <v>60</v>
      </c>
      <c r="B17" s="4" t="s">
        <v>61</v>
      </c>
      <c r="C17" s="4" t="s">
        <v>62</v>
      </c>
      <c r="D17" s="5" t="s">
        <v>63</v>
      </c>
      <c r="E17" s="6">
        <v>0.78612268518518513</v>
      </c>
      <c r="F17" s="5">
        <v>2</v>
      </c>
      <c r="G17" s="7">
        <v>23405</v>
      </c>
      <c r="H17" s="32">
        <f t="shared" si="0"/>
        <v>0.38093636833936895</v>
      </c>
      <c r="I17" s="7">
        <v>41307</v>
      </c>
      <c r="J17" s="32">
        <f t="shared" si="0"/>
        <v>0.41969291961593591</v>
      </c>
      <c r="K17" s="7">
        <v>60372</v>
      </c>
      <c r="L17" s="32">
        <f t="shared" ref="L17" si="57">IF(ISNUMBER(K17),0.3+0.7*MIN(1,MAX(0,(K$86-K17)/(K$86-K$85))),0)</f>
        <v>0.46398697195895944</v>
      </c>
      <c r="M17" s="9">
        <v>289112</v>
      </c>
      <c r="N17" s="32">
        <f>0.9*IF(ISNUMBER(M17),0.3+0.7*MIN(1,MAX(0,(M$86-M17)/(M$86-M$85))),0)</f>
        <v>0.33496359857309099</v>
      </c>
      <c r="O17" s="9">
        <v>434823</v>
      </c>
      <c r="P17" s="32">
        <f>0.9*IF(ISNUMBER(O17),0.3+0.7*MIN(1,MAX(0,(O$86-O17)/(O$86-O$85))),0)</f>
        <v>0.30359809726149362</v>
      </c>
      <c r="Q17" s="33">
        <v>190148</v>
      </c>
      <c r="R17" s="32">
        <f>0.9*IF(ISNUMBER(Q17),0.3+0.7*MIN(1,MAX(0,(Q$86-Q17)/(Q$86-Q$85))),0)</f>
        <v>0.63293829148671377</v>
      </c>
      <c r="S17" s="33">
        <v>63926</v>
      </c>
      <c r="T17" s="32">
        <f>0.9*IF(ISNUMBER(S17),0.3+0.7*MIN(1,MAX(0,(S$86-S17)/(S$86-S$85))),0)</f>
        <v>0.8864392661324334</v>
      </c>
      <c r="U17" s="37">
        <f t="shared" si="6"/>
        <v>4.8893650190971369</v>
      </c>
      <c r="V17" s="37">
        <f t="shared" si="7"/>
        <v>0</v>
      </c>
      <c r="W17" s="38">
        <f t="shared" si="8"/>
        <v>3.9114920152777097</v>
      </c>
    </row>
    <row r="18" spans="1:23" ht="14.15" x14ac:dyDescent="0.35">
      <c r="A18" s="4" t="s">
        <v>64</v>
      </c>
      <c r="B18" s="4" t="s">
        <v>65</v>
      </c>
      <c r="C18" s="4" t="s">
        <v>66</v>
      </c>
      <c r="D18" s="5" t="s">
        <v>16</v>
      </c>
      <c r="E18" s="6">
        <v>0.93966435185185182</v>
      </c>
      <c r="F18" s="5">
        <v>0</v>
      </c>
      <c r="G18" s="7">
        <v>20502</v>
      </c>
      <c r="H18" s="32">
        <f t="shared" si="0"/>
        <v>0.70945744956026924</v>
      </c>
      <c r="I18" s="7">
        <v>34088</v>
      </c>
      <c r="J18" s="32">
        <f t="shared" si="0"/>
        <v>0.96000256613134294</v>
      </c>
      <c r="K18" s="7">
        <v>55032</v>
      </c>
      <c r="L18" s="32">
        <f t="shared" ref="L18" si="58">IF(ISNUMBER(K18),0.3+0.7*MIN(1,MAX(0,(K$86-K18)/(K$86-K$85))),0)</f>
        <v>0.7252467220218628</v>
      </c>
      <c r="M18" s="7">
        <v>240392</v>
      </c>
      <c r="N18" s="32">
        <f t="shared" ref="N18" si="59">IF(ISNUMBER(M18),0.3+0.7*MIN(1,MAX(0,(M$86-M18)/(M$86-M$85))),0)</f>
        <v>1</v>
      </c>
      <c r="O18" s="7">
        <v>350948</v>
      </c>
      <c r="P18" s="32">
        <f t="shared" ref="P18" si="60">IF(ISNUMBER(O18),0.3+0.7*MIN(1,MAX(0,(O$86-O18)/(O$86-O$85))),0)</f>
        <v>1</v>
      </c>
      <c r="Q18" s="8">
        <v>190309</v>
      </c>
      <c r="R18" s="32">
        <f t="shared" ref="R18" si="61">IF(ISNUMBER(Q18),0.3+0.7*MIN(1,MAX(0,(Q$86-Q18)/(Q$86-Q$85))),0)</f>
        <v>0.69810866700827168</v>
      </c>
      <c r="S18" s="8">
        <v>64538</v>
      </c>
      <c r="T18" s="32">
        <f t="shared" ref="T18" si="62">IF(ISNUMBER(S18),0.3+0.7*MIN(1,MAX(0,(S$86-S18)/(S$86-S$85))),0)</f>
        <v>0.95266765078026139</v>
      </c>
      <c r="U18" s="37">
        <f t="shared" si="6"/>
        <v>8.6364043650028712</v>
      </c>
      <c r="V18" s="37">
        <f t="shared" si="7"/>
        <v>0</v>
      </c>
      <c r="W18" s="38">
        <f t="shared" si="8"/>
        <v>8.6364043650028712</v>
      </c>
    </row>
    <row r="19" spans="1:23" ht="14.15" x14ac:dyDescent="0.35">
      <c r="A19" s="4" t="s">
        <v>67</v>
      </c>
      <c r="B19" s="4" t="s">
        <v>68</v>
      </c>
      <c r="C19" s="4" t="s">
        <v>69</v>
      </c>
      <c r="D19" s="5" t="s">
        <v>16</v>
      </c>
      <c r="E19" s="6">
        <v>0.91670138888888886</v>
      </c>
      <c r="F19" s="5">
        <v>0</v>
      </c>
      <c r="G19" s="8">
        <v>16190</v>
      </c>
      <c r="H19" s="32">
        <f t="shared" si="0"/>
        <v>1</v>
      </c>
      <c r="I19" s="8">
        <v>31676</v>
      </c>
      <c r="J19" s="32">
        <f t="shared" si="0"/>
        <v>1</v>
      </c>
      <c r="K19" s="8">
        <v>46501</v>
      </c>
      <c r="L19" s="32">
        <f t="shared" ref="L19" si="63">IF(ISNUMBER(K19),0.3+0.7*MIN(1,MAX(0,(K$86-K19)/(K$86-K$85))),0)</f>
        <v>1</v>
      </c>
      <c r="M19" s="9">
        <v>289461</v>
      </c>
      <c r="N19" s="32">
        <f>0.9*IF(ISNUMBER(M19),0.3+0.7*MIN(1,MAX(0,(M$86-M19)/(M$86-M$85))),0)</f>
        <v>0.33003376689185404</v>
      </c>
      <c r="O19" s="12" t="s">
        <v>70</v>
      </c>
      <c r="P19" s="32">
        <f t="shared" ref="P19" si="64">IF(ISNUMBER(O19),0.3+0.7*MIN(1,MAX(0,(O$86-O19)/(O$86-O$85))),0)</f>
        <v>0</v>
      </c>
      <c r="Q19" s="8">
        <v>190316</v>
      </c>
      <c r="R19" s="32">
        <f t="shared" ref="R19" si="65">IF(ISNUMBER(Q19),0.3+0.7*MIN(1,MAX(0,(Q$86-Q19)/(Q$86-Q$85))),0)</f>
        <v>0.69788448869043251</v>
      </c>
      <c r="S19" s="8">
        <v>64761</v>
      </c>
      <c r="T19" s="32">
        <f t="shared" ref="T19" si="66">IF(ISNUMBER(S19),0.3+0.7*MIN(1,MAX(0,(S$86-S19)/(S$86-S$85))),0)</f>
        <v>0.94091100801349636</v>
      </c>
      <c r="U19" s="37">
        <f t="shared" si="6"/>
        <v>7.098327519422547</v>
      </c>
      <c r="V19" s="37">
        <f t="shared" si="7"/>
        <v>0</v>
      </c>
      <c r="W19" s="38">
        <f t="shared" si="8"/>
        <v>7.098327519422547</v>
      </c>
    </row>
    <row r="20" spans="1:23" ht="14.15" x14ac:dyDescent="0.35">
      <c r="A20" s="4" t="s">
        <v>71</v>
      </c>
      <c r="B20" s="4" t="s">
        <v>72</v>
      </c>
      <c r="C20" s="4" t="s">
        <v>73</v>
      </c>
      <c r="D20" s="5" t="s">
        <v>16</v>
      </c>
      <c r="E20" s="6">
        <v>0.94805555555555554</v>
      </c>
      <c r="F20" s="5">
        <v>0</v>
      </c>
      <c r="G20" s="7">
        <v>19435</v>
      </c>
      <c r="H20" s="32">
        <f t="shared" si="0"/>
        <v>0.83020563890325927</v>
      </c>
      <c r="I20" s="7">
        <v>37062</v>
      </c>
      <c r="J20" s="32">
        <f t="shared" si="0"/>
        <v>0.7374120565404273</v>
      </c>
      <c r="K20" s="7">
        <v>53851</v>
      </c>
      <c r="L20" s="32">
        <f t="shared" ref="L20" si="67">IF(ISNUMBER(K20),0.3+0.7*MIN(1,MAX(0,(K$86-K20)/(K$86-K$85))),0)</f>
        <v>0.78302720232603662</v>
      </c>
      <c r="M20" s="7">
        <v>269686</v>
      </c>
      <c r="N20" s="32">
        <f t="shared" ref="N20" si="68">IF(ISNUMBER(M20),0.3+0.7*MIN(1,MAX(0,(M$86-M20)/(M$86-M$85))),0)</f>
        <v>0.6770748364906648</v>
      </c>
      <c r="O20" s="7">
        <v>385747</v>
      </c>
      <c r="P20" s="32">
        <f t="shared" ref="P20" si="69">IF(ISNUMBER(O20),0.3+0.7*MIN(1,MAX(0,(O$86-O20)/(O$86-O$85))),0)</f>
        <v>0.78454767000453018</v>
      </c>
      <c r="Q20" s="8">
        <v>190572</v>
      </c>
      <c r="R20" s="32">
        <f t="shared" ref="R20" si="70">IF(ISNUMBER(Q20),0.3+0.7*MIN(1,MAX(0,(Q$86-Q20)/(Q$86-Q$85))),0)</f>
        <v>0.68968596735231669</v>
      </c>
      <c r="S20" s="8">
        <v>65228</v>
      </c>
      <c r="T20" s="32">
        <f t="shared" ref="T20" si="71">IF(ISNUMBER(S20),0.3+0.7*MIN(1,MAX(0,(S$86-S20)/(S$86-S$85))),0)</f>
        <v>0.91629059468578666</v>
      </c>
      <c r="U20" s="37">
        <f t="shared" si="6"/>
        <v>7.74034852329003</v>
      </c>
      <c r="V20" s="37">
        <f t="shared" si="7"/>
        <v>0</v>
      </c>
      <c r="W20" s="38">
        <f t="shared" si="8"/>
        <v>7.74034852329003</v>
      </c>
    </row>
    <row r="21" spans="1:23" ht="14.15" x14ac:dyDescent="0.35">
      <c r="A21" s="4" t="s">
        <v>74</v>
      </c>
      <c r="B21" s="4" t="s">
        <v>75</v>
      </c>
      <c r="C21" s="4" t="s">
        <v>76</v>
      </c>
      <c r="D21" s="5" t="s">
        <v>16</v>
      </c>
      <c r="E21" s="6">
        <v>0.97253472222222226</v>
      </c>
      <c r="F21" s="5">
        <v>0</v>
      </c>
      <c r="G21" s="7">
        <v>19950</v>
      </c>
      <c r="H21" s="32">
        <f t="shared" si="0"/>
        <v>0.77192511639937933</v>
      </c>
      <c r="I21" s="7">
        <v>37404</v>
      </c>
      <c r="J21" s="32">
        <f t="shared" si="0"/>
        <v>0.71181489639244711</v>
      </c>
      <c r="K21" s="7">
        <v>56930</v>
      </c>
      <c r="L21" s="32">
        <f t="shared" ref="L21" si="72">IF(ISNUMBER(K21),0.3+0.7*MIN(1,MAX(0,(K$86-K21)/(K$86-K$85))),0)</f>
        <v>0.63238698314182706</v>
      </c>
      <c r="M21" s="7">
        <v>265306</v>
      </c>
      <c r="N21" s="32">
        <f t="shared" ref="N21" si="73">IF(ISNUMBER(M21),0.3+0.7*MIN(1,MAX(0,(M$86-M21)/(M$86-M$85))),0)</f>
        <v>0.74581938524525837</v>
      </c>
      <c r="O21" s="7">
        <v>391689</v>
      </c>
      <c r="P21" s="32">
        <f t="shared" ref="P21" si="74">IF(ISNUMBER(O21),0.3+0.7*MIN(1,MAX(0,(O$86-O21)/(O$86-O$85))),0)</f>
        <v>0.73039981462098824</v>
      </c>
      <c r="Q21" s="8">
        <v>190749</v>
      </c>
      <c r="R21" s="32">
        <f t="shared" ref="R21" si="75">IF(ISNUMBER(Q21),0.3+0.7*MIN(1,MAX(0,(Q$86-Q21)/(Q$86-Q$85))),0)</f>
        <v>0.68401745845838513</v>
      </c>
      <c r="S21" s="8">
        <v>63567</v>
      </c>
      <c r="T21" s="32">
        <f t="shared" ref="T21" si="76">IF(ISNUMBER(S21),0.3+0.7*MIN(1,MAX(0,(S$86-S21)/(S$86-S$85))),0)</f>
        <v>1</v>
      </c>
      <c r="U21" s="37">
        <f t="shared" si="6"/>
        <v>7.5376623632261204</v>
      </c>
      <c r="V21" s="37">
        <f t="shared" si="7"/>
        <v>0</v>
      </c>
      <c r="W21" s="38">
        <f t="shared" si="8"/>
        <v>7.5376623632261204</v>
      </c>
    </row>
    <row r="22" spans="1:23" ht="14.15" x14ac:dyDescent="0.35">
      <c r="A22" s="4" t="s">
        <v>77</v>
      </c>
      <c r="B22" s="4" t="s">
        <v>78</v>
      </c>
      <c r="C22" s="4" t="s">
        <v>79</v>
      </c>
      <c r="D22" s="5" t="s">
        <v>16</v>
      </c>
      <c r="E22" s="6">
        <v>0.99633101851851846</v>
      </c>
      <c r="F22" s="5">
        <v>0</v>
      </c>
      <c r="G22" s="7">
        <v>23834</v>
      </c>
      <c r="H22" s="32">
        <f t="shared" si="0"/>
        <v>0.33238812726332134</v>
      </c>
      <c r="I22" s="7">
        <v>42188</v>
      </c>
      <c r="J22" s="32">
        <f t="shared" si="0"/>
        <v>0.3537540363107588</v>
      </c>
      <c r="K22" s="9">
        <v>67118</v>
      </c>
      <c r="L22" s="32">
        <f>0.9*IF(ISNUMBER(K22),0.3+0.7*MIN(1,MAX(0,(K$86-K22)/(K$86-K$85))),0)</f>
        <v>0.27</v>
      </c>
      <c r="M22" s="9">
        <v>349691</v>
      </c>
      <c r="N22" s="32">
        <f>0.9*IF(ISNUMBER(M22),0.3+0.7*MIN(1,MAX(0,(M$86-M22)/(M$86-M$85))),0)</f>
        <v>0.27</v>
      </c>
      <c r="O22" s="9">
        <v>473392</v>
      </c>
      <c r="P22" s="32">
        <f>0.9*IF(ISNUMBER(O22),0.3+0.7*MIN(1,MAX(0,(O$86-O22)/(O$86-O$85))),0)</f>
        <v>0.27</v>
      </c>
      <c r="Q22" s="33">
        <v>191025</v>
      </c>
      <c r="R22" s="32">
        <f t="shared" ref="R22:R23" si="77">0.9*IF(ISNUMBER(Q22),0.3+0.7*MIN(1,MAX(0,(Q$86-Q22)/(Q$86-Q$85))),0)</f>
        <v>0.60766058487665597</v>
      </c>
      <c r="S22" s="33">
        <v>262785</v>
      </c>
      <c r="T22" s="32">
        <f t="shared" ref="T22:T24" si="78">0.9*IF(ISNUMBER(S22),0.3+0.7*MIN(1,MAX(0,(S$86-S22)/(S$86-S$85))),0)</f>
        <v>0.27</v>
      </c>
      <c r="U22" s="37">
        <f t="shared" si="6"/>
        <v>3.3911467835010511</v>
      </c>
      <c r="V22" s="37">
        <f t="shared" si="7"/>
        <v>0</v>
      </c>
      <c r="W22" s="38">
        <f t="shared" si="8"/>
        <v>3.3911467835010511</v>
      </c>
    </row>
    <row r="23" spans="1:23" ht="14.15" x14ac:dyDescent="0.35">
      <c r="A23" s="4" t="s">
        <v>80</v>
      </c>
      <c r="B23" s="4" t="s">
        <v>81</v>
      </c>
      <c r="C23" s="4" t="s">
        <v>82</v>
      </c>
      <c r="D23" s="5" t="s">
        <v>20</v>
      </c>
      <c r="E23" s="6">
        <v>0.79366898148148146</v>
      </c>
      <c r="F23" s="5">
        <v>1</v>
      </c>
      <c r="G23" s="9">
        <v>24660</v>
      </c>
      <c r="H23" s="32">
        <f>0.9*IF(ISNUMBER(G23),0.3+0.7*MIN(1,MAX(0,(G$86-G23)/(G$86-G$85))),0)</f>
        <v>0.27</v>
      </c>
      <c r="I23" s="9">
        <v>42683</v>
      </c>
      <c r="J23" s="32">
        <f>0.9*IF(ISNUMBER(I23),0.3+0.7*MIN(1,MAX(0,(I$86-I23)/(I$86-I$85))),0)</f>
        <v>0.28503496353955077</v>
      </c>
      <c r="K23" s="9">
        <v>61767</v>
      </c>
      <c r="L23" s="32">
        <f>0.9*IF(ISNUMBER(K23),0.3+0.7*MIN(1,MAX(0,(K$86-K23)/(K$86-K$85))),0)</f>
        <v>0.3561628784701843</v>
      </c>
      <c r="M23" s="9">
        <v>292863</v>
      </c>
      <c r="N23" s="32">
        <f>0.9*IF(ISNUMBER(M23),0.3+0.7*MIN(1,MAX(0,(M$86-M23)/(M$86-M$85))),0)</f>
        <v>0.2819785021939511</v>
      </c>
      <c r="O23" s="9">
        <v>439398</v>
      </c>
      <c r="P23" s="32">
        <f>0.9*IF(ISNUMBER(O23),0.3+0.7*MIN(1,MAX(0,(O$86-O23)/(O$86-O$85))),0)</f>
        <v>0.27</v>
      </c>
      <c r="Q23" s="33">
        <v>191437</v>
      </c>
      <c r="R23" s="32">
        <f t="shared" si="77"/>
        <v>0.59578553912597887</v>
      </c>
      <c r="S23" s="33">
        <v>64777</v>
      </c>
      <c r="T23" s="32">
        <f t="shared" si="78"/>
        <v>0.84606073386756653</v>
      </c>
      <c r="U23" s="37">
        <f t="shared" si="6"/>
        <v>4.1500323102817598</v>
      </c>
      <c r="V23" s="37">
        <f t="shared" si="7"/>
        <v>0</v>
      </c>
      <c r="W23" s="38">
        <f t="shared" si="8"/>
        <v>3.7350290792535841</v>
      </c>
    </row>
    <row r="24" spans="1:23" ht="14.15" x14ac:dyDescent="0.35">
      <c r="A24" s="4" t="s">
        <v>83</v>
      </c>
      <c r="B24" s="4" t="s">
        <v>84</v>
      </c>
      <c r="C24" s="4" t="s">
        <v>85</v>
      </c>
      <c r="D24" s="5" t="s">
        <v>16</v>
      </c>
      <c r="E24" s="6">
        <v>0.98010416666666667</v>
      </c>
      <c r="F24" s="5">
        <v>0</v>
      </c>
      <c r="G24" s="7">
        <v>18448</v>
      </c>
      <c r="H24" s="32">
        <f t="shared" si="0"/>
        <v>0.94190054319710326</v>
      </c>
      <c r="I24" s="7">
        <v>34546</v>
      </c>
      <c r="J24" s="32">
        <f t="shared" si="0"/>
        <v>0.92572332827235204</v>
      </c>
      <c r="K24" s="7">
        <v>51534</v>
      </c>
      <c r="L24" s="32">
        <f t="shared" ref="L24" si="79">IF(ISNUMBER(K24),0.3+0.7*MIN(1,MAX(0,(K$86-K24)/(K$86-K$85))),0)</f>
        <v>0.89638653582711281</v>
      </c>
      <c r="M24" s="7">
        <v>249139</v>
      </c>
      <c r="N24" s="32">
        <f t="shared" ref="N24" si="80">IF(ISNUMBER(M24),0.3+0.7*MIN(1,MAX(0,(M$86-M24)/(M$86-M$85))),0)</f>
        <v>0.99956210664149481</v>
      </c>
      <c r="O24" s="7">
        <v>355724</v>
      </c>
      <c r="P24" s="32">
        <f t="shared" ref="P24" si="81">IF(ISNUMBER(O24),0.3+0.7*MIN(1,MAX(0,(O$86-O24)/(O$86-O$85))),0)</f>
        <v>1</v>
      </c>
      <c r="Q24" s="8">
        <v>192550</v>
      </c>
      <c r="R24" s="32">
        <f t="shared" ref="R24" si="82">IF(ISNUMBER(Q24),0.3+0.7*MIN(1,MAX(0,(Q$86-Q24)/(Q$86-Q$85))),0)</f>
        <v>0.62633957982578137</v>
      </c>
      <c r="S24" s="34">
        <v>64594</v>
      </c>
      <c r="T24" s="32">
        <f t="shared" si="78"/>
        <v>0.85474377899620402</v>
      </c>
      <c r="U24" s="37">
        <f t="shared" si="6"/>
        <v>8.9209369610857827</v>
      </c>
      <c r="V24" s="37">
        <f t="shared" si="7"/>
        <v>0</v>
      </c>
      <c r="W24" s="38">
        <f t="shared" si="8"/>
        <v>8.9209369610857827</v>
      </c>
    </row>
    <row r="25" spans="1:23" ht="14.15" x14ac:dyDescent="0.35">
      <c r="A25" s="4" t="s">
        <v>86</v>
      </c>
      <c r="B25" s="4" t="s">
        <v>87</v>
      </c>
      <c r="C25" s="4" t="s">
        <v>88</v>
      </c>
      <c r="D25" s="5" t="s">
        <v>16</v>
      </c>
      <c r="E25" s="6">
        <v>0.85605324074074074</v>
      </c>
      <c r="F25" s="5">
        <v>0</v>
      </c>
      <c r="G25" s="7">
        <v>17669</v>
      </c>
      <c r="H25" s="32">
        <f t="shared" si="0"/>
        <v>1</v>
      </c>
      <c r="I25" s="7">
        <v>33548</v>
      </c>
      <c r="J25" s="32">
        <f t="shared" si="0"/>
        <v>1</v>
      </c>
      <c r="K25" s="7">
        <v>50075</v>
      </c>
      <c r="L25" s="32">
        <f t="shared" ref="L25" si="83">IF(ISNUMBER(K25),0.3+0.7*MIN(1,MAX(0,(K$86-K25)/(K$86-K$85))),0)</f>
        <v>0.96776817914954272</v>
      </c>
      <c r="M25" s="7">
        <v>246532</v>
      </c>
      <c r="N25" s="32">
        <f t="shared" ref="N25" si="84">IF(ISNUMBER(M25),0.3+0.7*MIN(1,MAX(0,(M$86-M25)/(M$86-M$85))),0)</f>
        <v>1</v>
      </c>
      <c r="O25" s="7">
        <v>359384</v>
      </c>
      <c r="P25" s="32">
        <f t="shared" ref="P25" si="85">IF(ISNUMBER(O25),0.3+0.7*MIN(1,MAX(0,(O$86-O25)/(O$86-O$85))),0)</f>
        <v>1</v>
      </c>
      <c r="Q25" s="8">
        <v>192678</v>
      </c>
      <c r="R25" s="32">
        <f t="shared" ref="R25" si="86">IF(ISNUMBER(Q25),0.3+0.7*MIN(1,MAX(0,(Q$86-Q25)/(Q$86-Q$85))),0)</f>
        <v>0.6222403191567234</v>
      </c>
      <c r="S25" s="8">
        <v>64590</v>
      </c>
      <c r="T25" s="32">
        <f t="shared" ref="T25" si="87">IF(ISNUMBER(S25),0.3+0.7*MIN(1,MAX(0,(S$86-S25)/(S$86-S$85))),0)</f>
        <v>0.94992619148038804</v>
      </c>
      <c r="U25" s="37">
        <f t="shared" si="6"/>
        <v>9.3427638425523636</v>
      </c>
      <c r="V25" s="37">
        <f t="shared" si="7"/>
        <v>0.42905060435050635</v>
      </c>
      <c r="W25" s="38">
        <f t="shared" si="8"/>
        <v>9.7718144469028694</v>
      </c>
    </row>
    <row r="26" spans="1:23" ht="14.15" x14ac:dyDescent="0.35">
      <c r="A26" s="4" t="s">
        <v>89</v>
      </c>
      <c r="B26" s="4" t="s">
        <v>90</v>
      </c>
      <c r="C26" s="4" t="s">
        <v>91</v>
      </c>
      <c r="D26" s="5" t="s">
        <v>16</v>
      </c>
      <c r="E26" s="6">
        <v>0.63063657407407403</v>
      </c>
      <c r="F26" s="5">
        <v>0</v>
      </c>
      <c r="G26" s="7">
        <v>20948</v>
      </c>
      <c r="H26" s="32">
        <f t="shared" si="0"/>
        <v>0.65898538541127794</v>
      </c>
      <c r="I26" s="7">
        <v>38964</v>
      </c>
      <c r="J26" s="32">
        <f t="shared" si="0"/>
        <v>0.59505592027885301</v>
      </c>
      <c r="K26" s="7">
        <v>58544</v>
      </c>
      <c r="L26" s="32">
        <f t="shared" ref="L26" si="88">IF(ISNUMBER(K26),0.3+0.7*MIN(1,MAX(0,(K$86-K26)/(K$86-K$85))),0)</f>
        <v>0.55342195756101698</v>
      </c>
      <c r="M26" s="7">
        <v>293549</v>
      </c>
      <c r="N26" s="32">
        <f t="shared" ref="N26" si="89">IF(ISNUMBER(M26),0.3+0.7*MIN(1,MAX(0,(M$86-M26)/(M$86-M$85))),0)</f>
        <v>0.30254260659777266</v>
      </c>
      <c r="O26" s="9">
        <v>436487</v>
      </c>
      <c r="P26" s="32">
        <f>0.9*IF(ISNUMBER(O26),0.3+0.7*MIN(1,MAX(0,(O$86-O26)/(O$86-O$85))),0)</f>
        <v>0.28995086935466213</v>
      </c>
      <c r="Q26" s="33">
        <v>192713</v>
      </c>
      <c r="R26" s="32">
        <f>0.9*IF(ISNUMBER(Q26),0.3+0.7*MIN(1,MAX(0,(Q$86-Q26)/(Q$86-Q$85))),0)</f>
        <v>0.559007484810775</v>
      </c>
      <c r="S26" s="33">
        <v>65435</v>
      </c>
      <c r="T26" s="32">
        <f>0.9*IF(ISNUMBER(S26),0.3+0.7*MIN(1,MAX(0,(S$86-S26)/(S$86-S$85))),0)</f>
        <v>0.81483973007169974</v>
      </c>
      <c r="U26" s="37">
        <f t="shared" si="6"/>
        <v>5.3911485058372239</v>
      </c>
      <c r="V26" s="37">
        <f t="shared" si="7"/>
        <v>0</v>
      </c>
      <c r="W26" s="38">
        <f t="shared" si="8"/>
        <v>5.3911485058372239</v>
      </c>
    </row>
    <row r="27" spans="1:23" ht="14.15" x14ac:dyDescent="0.35">
      <c r="A27" s="4" t="s">
        <v>92</v>
      </c>
      <c r="B27" s="4" t="s">
        <v>93</v>
      </c>
      <c r="C27" s="4" t="s">
        <v>94</v>
      </c>
      <c r="D27" s="5" t="s">
        <v>20</v>
      </c>
      <c r="E27" s="6">
        <v>0.53629629629629627</v>
      </c>
      <c r="F27" s="5">
        <v>1</v>
      </c>
      <c r="G27" s="7">
        <v>22774</v>
      </c>
      <c r="H27" s="32">
        <f t="shared" si="0"/>
        <v>0.45234415416451124</v>
      </c>
      <c r="I27" s="7">
        <v>40840</v>
      </c>
      <c r="J27" s="32">
        <f t="shared" si="0"/>
        <v>0.45464576695250536</v>
      </c>
      <c r="K27" s="7">
        <v>59522</v>
      </c>
      <c r="L27" s="32">
        <f t="shared" ref="L27" si="90">IF(ISNUMBER(K27),0.3+0.7*MIN(1,MAX(0,(K$86-K27)/(K$86-K$85))),0)</f>
        <v>0.50557326176297968</v>
      </c>
      <c r="M27" s="7">
        <v>288056</v>
      </c>
      <c r="N27" s="32">
        <f t="shared" ref="N27" si="91">IF(ISNUMBER(M27),0.3+0.7*MIN(1,MAX(0,(M$86-M27)/(M$86-M$85))),0)</f>
        <v>0.38875580438521162</v>
      </c>
      <c r="O27" s="7">
        <v>431994</v>
      </c>
      <c r="P27" s="32">
        <f t="shared" ref="P27" si="92">IF(ISNUMBER(O27),0.3+0.7*MIN(1,MAX(0,(O$86-O27)/(O$86-O$85))),0)</f>
        <v>0.36311113888324748</v>
      </c>
      <c r="Q27" s="8">
        <v>192810</v>
      </c>
      <c r="R27" s="32">
        <f t="shared" ref="R27" si="93">IF(ISNUMBER(Q27),0.3+0.7*MIN(1,MAX(0,(Q$86-Q27)/(Q$86-Q$85))),0)</f>
        <v>0.61801295659175737</v>
      </c>
      <c r="S27" s="8">
        <v>64663</v>
      </c>
      <c r="T27" s="32">
        <f t="shared" ref="T27" si="94">IF(ISNUMBER(S27),0.3+0.7*MIN(1,MAX(0,(S$86-S27)/(S$86-S$85))),0)</f>
        <v>0.94607760438633481</v>
      </c>
      <c r="U27" s="37">
        <f t="shared" si="6"/>
        <v>5.3264581244664964</v>
      </c>
      <c r="V27" s="37">
        <f t="shared" si="7"/>
        <v>0</v>
      </c>
      <c r="W27" s="38">
        <f t="shared" si="8"/>
        <v>4.7938123120198473</v>
      </c>
    </row>
    <row r="28" spans="1:23" ht="14.15" x14ac:dyDescent="0.35">
      <c r="A28" s="4" t="s">
        <v>95</v>
      </c>
      <c r="B28" s="4" t="s">
        <v>96</v>
      </c>
      <c r="C28" s="4" t="s">
        <v>97</v>
      </c>
      <c r="D28" s="5" t="s">
        <v>16</v>
      </c>
      <c r="E28" s="6">
        <v>0.7029050925925926</v>
      </c>
      <c r="F28" s="5">
        <v>0</v>
      </c>
      <c r="G28" s="7">
        <v>19000</v>
      </c>
      <c r="H28" s="32">
        <f t="shared" si="0"/>
        <v>0.87943287635799283</v>
      </c>
      <c r="I28" s="7">
        <v>35116</v>
      </c>
      <c r="J28" s="32">
        <f t="shared" si="0"/>
        <v>0.88306139469238487</v>
      </c>
      <c r="K28" s="7">
        <v>51281</v>
      </c>
      <c r="L28" s="32">
        <f t="shared" ref="L28" si="95">IF(ISNUMBER(K28),0.3+0.7*MIN(1,MAX(0,(K$86-K28)/(K$86-K$85))),0)</f>
        <v>0.90876457267466226</v>
      </c>
      <c r="M28" s="7">
        <v>253532</v>
      </c>
      <c r="N28" s="32">
        <f t="shared" ref="N28" si="96">IF(ISNUMBER(M28),0.3+0.7*MIN(1,MAX(0,(M$86-M28)/(M$86-M$85))),0)</f>
        <v>0.93061352155498112</v>
      </c>
      <c r="O28" s="7">
        <v>369850</v>
      </c>
      <c r="P28" s="32">
        <f t="shared" ref="P28" si="97">IF(ISNUMBER(O28),0.3+0.7*MIN(1,MAX(0,(O$86-O28)/(O$86-O$85))),0)</f>
        <v>0.92941277552997037</v>
      </c>
      <c r="Q28" s="8">
        <v>192909</v>
      </c>
      <c r="R28" s="32">
        <f t="shared" ref="R28" si="98">IF(ISNUMBER(Q28),0.3+0.7*MIN(1,MAX(0,(Q$86-Q28)/(Q$86-Q$85))),0)</f>
        <v>0.61484243466803301</v>
      </c>
      <c r="S28" s="8">
        <v>65287</v>
      </c>
      <c r="T28" s="32">
        <f t="shared" ref="T28" si="99">IF(ISNUMBER(S28),0.3+0.7*MIN(1,MAX(0,(S$86-S28)/(S$86-S$85))),0)</f>
        <v>0.91318009278785328</v>
      </c>
      <c r="U28" s="37">
        <f t="shared" si="6"/>
        <v>8.6561538118083963</v>
      </c>
      <c r="V28" s="37">
        <f t="shared" si="7"/>
        <v>0</v>
      </c>
      <c r="W28" s="38">
        <f t="shared" si="8"/>
        <v>8.6561538118083963</v>
      </c>
    </row>
    <row r="29" spans="1:23" ht="14.15" x14ac:dyDescent="0.35">
      <c r="A29" s="4" t="s">
        <v>98</v>
      </c>
      <c r="B29" s="4" t="s">
        <v>99</v>
      </c>
      <c r="C29" s="4" t="s">
        <v>100</v>
      </c>
      <c r="D29" s="5" t="s">
        <v>20</v>
      </c>
      <c r="E29" s="6">
        <v>0.78684027777777776</v>
      </c>
      <c r="F29" s="5">
        <v>1</v>
      </c>
      <c r="G29" s="7">
        <v>19748</v>
      </c>
      <c r="H29" s="32">
        <f t="shared" si="0"/>
        <v>0.79478466114847401</v>
      </c>
      <c r="I29" s="9">
        <v>36188</v>
      </c>
      <c r="J29" s="32">
        <f>0.9*IF(ISNUMBER(I29),0.3+0.7*MIN(1,MAX(0,(I$86-I29)/(I$86-I$85))),0)</f>
        <v>0.72254431922673923</v>
      </c>
      <c r="K29" s="9">
        <v>54082</v>
      </c>
      <c r="L29" s="32">
        <f>0.9*IF(ISNUMBER(K29),0.3+0.7*MIN(1,MAX(0,(K$86-K29)/(K$86-K$85))),0)</f>
        <v>0.69455296485783791</v>
      </c>
      <c r="M29" s="9">
        <v>288750</v>
      </c>
      <c r="N29" s="32">
        <f>0.9*IF(ISNUMBER(M29),0.3+0.7*MIN(1,MAX(0,(M$86-M29)/(M$86-M$85))),0)</f>
        <v>0.34007706295305595</v>
      </c>
      <c r="O29" s="9">
        <v>435151</v>
      </c>
      <c r="P29" s="32">
        <f>0.9*IF(ISNUMBER(O29),0.3+0.7*MIN(1,MAX(0,(O$86-O29)/(O$86-O$85))),0)</f>
        <v>0.3009080186837047</v>
      </c>
      <c r="Q29" s="33">
        <v>193037</v>
      </c>
      <c r="R29" s="32">
        <f>0.9*IF(ISNUMBER(Q29),0.3+0.7*MIN(1,MAX(0,(Q$86-Q29)/(Q$86-Q$85))),0)</f>
        <v>0.5496688565990776</v>
      </c>
      <c r="S29" s="33">
        <v>64884</v>
      </c>
      <c r="T29" s="32">
        <f>0.9*IF(ISNUMBER(S29),0.3+0.7*MIN(1,MAX(0,(S$86-S29)/(S$86-S$85))),0)</f>
        <v>0.84098376212568549</v>
      </c>
      <c r="U29" s="37">
        <f t="shared" si="6"/>
        <v>6.0621709222779634</v>
      </c>
      <c r="V29" s="37">
        <f t="shared" si="7"/>
        <v>0</v>
      </c>
      <c r="W29" s="38">
        <f t="shared" si="8"/>
        <v>5.4559538300501673</v>
      </c>
    </row>
    <row r="30" spans="1:23" ht="14.15" x14ac:dyDescent="0.35">
      <c r="A30" s="4" t="s">
        <v>101</v>
      </c>
      <c r="B30" s="4" t="s">
        <v>102</v>
      </c>
      <c r="C30" s="4" t="s">
        <v>19</v>
      </c>
      <c r="D30" s="5" t="s">
        <v>16</v>
      </c>
      <c r="E30" s="6">
        <v>0.99802083333333336</v>
      </c>
      <c r="F30" s="5">
        <v>0</v>
      </c>
      <c r="G30" s="7">
        <v>23479</v>
      </c>
      <c r="H30" s="32">
        <f t="shared" si="0"/>
        <v>0.37256207966890853</v>
      </c>
      <c r="I30" s="7">
        <v>41318</v>
      </c>
      <c r="J30" s="32">
        <f t="shared" si="0"/>
        <v>0.41886961914334003</v>
      </c>
      <c r="K30" s="7">
        <v>60772</v>
      </c>
      <c r="L30" s="32">
        <f t="shared" ref="L30" si="100">IF(ISNUMBER(K30),0.3+0.7*MIN(1,MAX(0,(K$86-K30)/(K$86-K$85))),0)</f>
        <v>0.44441695322765584</v>
      </c>
      <c r="M30" s="7">
        <v>291222</v>
      </c>
      <c r="N30" s="32">
        <f t="shared" ref="N30" si="101">IF(ISNUMBER(M30),0.3+0.7*MIN(1,MAX(0,(M$86-M30)/(M$86-M$85))),0)</f>
        <v>0.33906511001145739</v>
      </c>
      <c r="O30" s="7">
        <v>434953</v>
      </c>
      <c r="P30" s="32">
        <f t="shared" ref="P30" si="102">IF(ISNUMBER(O30),0.3+0.7*MIN(1,MAX(0,(O$86-O30)/(O$86-O$85))),0)</f>
        <v>0.33614656397919151</v>
      </c>
      <c r="Q30" s="8">
        <v>193838</v>
      </c>
      <c r="R30" s="32">
        <f t="shared" ref="R30" si="103">IF(ISNUMBER(Q30),0.3+0.7*MIN(1,MAX(0,(Q$86-Q30)/(Q$86-Q$85))),0)</f>
        <v>0.58509076934338622</v>
      </c>
      <c r="S30" s="8">
        <v>65208</v>
      </c>
      <c r="T30" s="32">
        <f t="shared" ref="T30" si="104">IF(ISNUMBER(S30),0.3+0.7*MIN(1,MAX(0,(S$86-S30)/(S$86-S$85))),0)</f>
        <v>0.91734500210881476</v>
      </c>
      <c r="U30" s="37">
        <f t="shared" si="6"/>
        <v>4.8764229964039334</v>
      </c>
      <c r="V30" s="37">
        <f t="shared" si="7"/>
        <v>0</v>
      </c>
      <c r="W30" s="38">
        <f t="shared" si="8"/>
        <v>4.8764229964039334</v>
      </c>
    </row>
    <row r="31" spans="1:23" ht="14.15" x14ac:dyDescent="0.35">
      <c r="A31" s="4" t="s">
        <v>103</v>
      </c>
      <c r="B31" s="4" t="s">
        <v>104</v>
      </c>
      <c r="C31" s="4" t="s">
        <v>105</v>
      </c>
      <c r="D31" s="5" t="s">
        <v>16</v>
      </c>
      <c r="E31" s="6">
        <v>0.99192129629629633</v>
      </c>
      <c r="F31" s="5">
        <v>0</v>
      </c>
      <c r="G31" s="9">
        <v>20297</v>
      </c>
      <c r="H31" s="32">
        <f>0.9*IF(ISNUMBER(G31),0.3+0.7*MIN(1,MAX(0,(G$86-G31)/(G$86-G$85))),0)</f>
        <v>0.65939084324883623</v>
      </c>
      <c r="I31" s="9">
        <v>37105</v>
      </c>
      <c r="J31" s="32">
        <f>0.9*IF(ISNUMBER(I31),0.3+0.7*MIN(1,MAX(0,(I$86-I31)/(I$86-I$85))),0)</f>
        <v>0.66077433013279729</v>
      </c>
      <c r="K31" s="9">
        <v>57117</v>
      </c>
      <c r="L31" s="32">
        <f>0.9*IF(ISNUMBER(K31),0.3+0.7*MIN(1,MAX(0,(K$86-K31)/(K$86-K$85))),0)</f>
        <v>0.56091419944644838</v>
      </c>
      <c r="M31" s="9">
        <v>264306</v>
      </c>
      <c r="N31" s="32">
        <f>0.9*IF(ISNUMBER(M31),0.3+0.7*MIN(1,MAX(0,(M$86-M31)/(M$86-M$85))),0)</f>
        <v>0.68536303893058048</v>
      </c>
      <c r="O31" s="9">
        <v>391336</v>
      </c>
      <c r="P31" s="32">
        <f>0.9*IF(ISNUMBER(O31),0.3+0.7*MIN(1,MAX(0,(O$86-O31)/(O$86-O$85))),0)</f>
        <v>0.66025494821364406</v>
      </c>
      <c r="Q31" s="33">
        <v>194218</v>
      </c>
      <c r="R31" s="32">
        <f t="shared" ref="R31:R33" si="105">0.9*IF(ISNUMBER(Q31),0.3+0.7*MIN(1,MAX(0,(Q$86-Q31)/(Q$86-Q$85))),0)</f>
        <v>0.51562898030890858</v>
      </c>
      <c r="S31" s="33">
        <v>63811</v>
      </c>
      <c r="T31" s="32">
        <f t="shared" ref="T31:T33" si="106">0.9*IF(ISNUMBER(S31),0.3+0.7*MIN(1,MAX(0,(S$86-S31)/(S$86-S$85))),0)</f>
        <v>0.89189582454660465</v>
      </c>
      <c r="U31" s="37">
        <f t="shared" si="6"/>
        <v>6.6203173783254572</v>
      </c>
      <c r="V31" s="37">
        <f t="shared" si="7"/>
        <v>0</v>
      </c>
      <c r="W31" s="38">
        <f t="shared" si="8"/>
        <v>6.6203173783254572</v>
      </c>
    </row>
    <row r="32" spans="1:23" ht="14.15" x14ac:dyDescent="0.35">
      <c r="A32" s="4" t="s">
        <v>106</v>
      </c>
      <c r="B32" s="4" t="s">
        <v>107</v>
      </c>
      <c r="C32" s="4" t="s">
        <v>108</v>
      </c>
      <c r="D32" s="5" t="s">
        <v>16</v>
      </c>
      <c r="E32" s="6">
        <v>0.9044444444444445</v>
      </c>
      <c r="F32" s="5">
        <v>0</v>
      </c>
      <c r="G32" s="7">
        <v>18750</v>
      </c>
      <c r="H32" s="32">
        <f t="shared" si="0"/>
        <v>0.90772439213657541</v>
      </c>
      <c r="I32" s="7">
        <v>36554</v>
      </c>
      <c r="J32" s="32">
        <f t="shared" si="0"/>
        <v>0.77543356927485407</v>
      </c>
      <c r="K32" s="7">
        <v>53076</v>
      </c>
      <c r="L32" s="32">
        <f t="shared" ref="L32" si="107">IF(ISNUMBER(K32),0.3+0.7*MIN(1,MAX(0,(K$86-K32)/(K$86-K$85))),0)</f>
        <v>0.8209441136179374</v>
      </c>
      <c r="M32" s="11" t="s">
        <v>109</v>
      </c>
      <c r="N32" s="32">
        <f t="shared" ref="N32" si="108">IF(ISNUMBER(M32),0.3+0.7*MIN(1,MAX(0,(M$86-M32)/(M$86-M$85))),0)</f>
        <v>0</v>
      </c>
      <c r="O32" s="11" t="s">
        <v>109</v>
      </c>
      <c r="P32" s="32">
        <f t="shared" ref="P32" si="109">IF(ISNUMBER(O32),0.3+0.7*MIN(1,MAX(0,(O$86-O32)/(O$86-O$85))),0)</f>
        <v>0</v>
      </c>
      <c r="Q32" s="33">
        <v>194266</v>
      </c>
      <c r="R32" s="32">
        <f t="shared" si="105"/>
        <v>0.51424547983310154</v>
      </c>
      <c r="S32" s="33">
        <v>64494</v>
      </c>
      <c r="T32" s="32">
        <f t="shared" si="106"/>
        <v>0.85948861239983121</v>
      </c>
      <c r="U32" s="37">
        <f t="shared" si="6"/>
        <v>5.5397659532318571</v>
      </c>
      <c r="V32" s="37">
        <f t="shared" si="7"/>
        <v>0</v>
      </c>
      <c r="W32" s="38">
        <f t="shared" si="8"/>
        <v>5.5397659532318571</v>
      </c>
    </row>
    <row r="33" spans="1:23" ht="14.15" x14ac:dyDescent="0.35">
      <c r="A33" s="4" t="s">
        <v>110</v>
      </c>
      <c r="B33" s="4" t="s">
        <v>111</v>
      </c>
      <c r="C33" s="4" t="s">
        <v>112</v>
      </c>
      <c r="D33" s="5" t="s">
        <v>16</v>
      </c>
      <c r="E33" s="6">
        <v>0.98336805555555551</v>
      </c>
      <c r="F33" s="5">
        <v>0</v>
      </c>
      <c r="G33" s="7">
        <v>20781</v>
      </c>
      <c r="H33" s="32">
        <f t="shared" si="0"/>
        <v>0.67788411795137105</v>
      </c>
      <c r="I33" s="7">
        <v>37772</v>
      </c>
      <c r="J33" s="32">
        <f t="shared" si="0"/>
        <v>0.68427175330924028</v>
      </c>
      <c r="K33" s="7">
        <v>58495</v>
      </c>
      <c r="L33" s="32">
        <f t="shared" ref="L33" si="110">IF(ISNUMBER(K33),0.3+0.7*MIN(1,MAX(0,(K$86-K33)/(K$86-K$85))),0)</f>
        <v>0.55581928485560161</v>
      </c>
      <c r="M33" s="7">
        <v>266208</v>
      </c>
      <c r="N33" s="32">
        <f t="shared" ref="N33" si="111">IF(ISNUMBER(M33),0.3+0.7*MIN(1,MAX(0,(M$86-M33)/(M$86-M$85))),0)</f>
        <v>0.73166240283049966</v>
      </c>
      <c r="O33" s="9">
        <v>394382</v>
      </c>
      <c r="P33" s="32">
        <f>0.9*IF(ISNUMBER(O33),0.3+0.7*MIN(1,MAX(0,(O$86-O33)/(O$86-O$85))),0)</f>
        <v>0.63527330386015324</v>
      </c>
      <c r="Q33" s="33">
        <v>194361</v>
      </c>
      <c r="R33" s="32">
        <f t="shared" si="105"/>
        <v>0.51150730180806658</v>
      </c>
      <c r="S33" s="33">
        <v>65742</v>
      </c>
      <c r="T33" s="32">
        <f t="shared" si="106"/>
        <v>0.80027309152256454</v>
      </c>
      <c r="U33" s="37">
        <f t="shared" si="6"/>
        <v>6.566701794482138</v>
      </c>
      <c r="V33" s="37">
        <f t="shared" si="7"/>
        <v>0</v>
      </c>
      <c r="W33" s="38">
        <f t="shared" si="8"/>
        <v>6.566701794482138</v>
      </c>
    </row>
    <row r="34" spans="1:23" ht="14.15" x14ac:dyDescent="0.35">
      <c r="A34" s="4" t="s">
        <v>113</v>
      </c>
      <c r="B34" s="4" t="s">
        <v>114</v>
      </c>
      <c r="C34" s="4" t="s">
        <v>115</v>
      </c>
      <c r="D34" s="5" t="s">
        <v>16</v>
      </c>
      <c r="E34" s="6">
        <v>0.97924768518518523</v>
      </c>
      <c r="F34" s="5">
        <v>0</v>
      </c>
      <c r="G34" s="7">
        <v>20865</v>
      </c>
      <c r="H34" s="32">
        <f t="shared" si="0"/>
        <v>0.6683781686497674</v>
      </c>
      <c r="I34" s="7">
        <v>37943</v>
      </c>
      <c r="J34" s="32">
        <f t="shared" si="0"/>
        <v>0.67147317323525013</v>
      </c>
      <c r="K34" s="7">
        <v>55783</v>
      </c>
      <c r="L34" s="32">
        <f t="shared" ref="L34" si="112">IF(ISNUMBER(K34),0.3+0.7*MIN(1,MAX(0,(K$86-K34)/(K$86-K$85))),0)</f>
        <v>0.68850401185384014</v>
      </c>
      <c r="M34" s="7">
        <v>290434</v>
      </c>
      <c r="N34" s="32">
        <f t="shared" ref="N34" si="113">IF(ISNUMBER(M34),0.3+0.7*MIN(1,MAX(0,(M$86-M34)/(M$86-M$85))),0)</f>
        <v>0.35143285074630209</v>
      </c>
      <c r="O34" s="7">
        <v>415345</v>
      </c>
      <c r="P34" s="32">
        <f t="shared" ref="P34" si="114">IF(ISNUMBER(O34),0.3+0.7*MIN(1,MAX(0,(O$86-O34)/(O$86-O$85))),0)</f>
        <v>0.51482901910549406</v>
      </c>
      <c r="Q34" s="8">
        <v>194683</v>
      </c>
      <c r="R34" s="32">
        <f t="shared" ref="R34" si="115">IF(ISNUMBER(Q34),0.3+0.7*MIN(1,MAX(0,(Q$86-Q34)/(Q$86-Q$85))),0)</f>
        <v>0.55802924383280872</v>
      </c>
      <c r="S34" s="8">
        <v>68718</v>
      </c>
      <c r="T34" s="32">
        <f t="shared" ref="T34" si="116">IF(ISNUMBER(S34),0.3+0.7*MIN(1,MAX(0,(S$86-S34)/(S$86-S$85))),0)</f>
        <v>0.73229649936735608</v>
      </c>
      <c r="U34" s="37">
        <f t="shared" si="6"/>
        <v>5.9784899525583119</v>
      </c>
      <c r="V34" s="37">
        <f t="shared" si="7"/>
        <v>0</v>
      </c>
      <c r="W34" s="38">
        <f t="shared" si="8"/>
        <v>5.9784899525583119</v>
      </c>
    </row>
    <row r="35" spans="1:23" ht="14.15" x14ac:dyDescent="0.35">
      <c r="A35" s="4" t="s">
        <v>116</v>
      </c>
      <c r="B35" s="4" t="s">
        <v>117</v>
      </c>
      <c r="C35" s="4" t="s">
        <v>19</v>
      </c>
      <c r="D35" s="5" t="s">
        <v>16</v>
      </c>
      <c r="E35" s="6">
        <v>0.89224537037037033</v>
      </c>
      <c r="F35" s="5">
        <v>0</v>
      </c>
      <c r="G35" s="7">
        <v>23534</v>
      </c>
      <c r="H35" s="32">
        <f t="shared" si="0"/>
        <v>0.36633794619762039</v>
      </c>
      <c r="I35" s="7">
        <v>41455</v>
      </c>
      <c r="J35" s="32">
        <f t="shared" si="0"/>
        <v>0.40861578598464621</v>
      </c>
      <c r="K35" s="7">
        <v>61087</v>
      </c>
      <c r="L35" s="32">
        <f t="shared" ref="L35" si="117">IF(ISNUMBER(K35),0.3+0.7*MIN(1,MAX(0,(K$86-K35)/(K$86-K$85))),0)</f>
        <v>0.42900556347675428</v>
      </c>
      <c r="M35" s="7">
        <v>289616</v>
      </c>
      <c r="N35" s="32">
        <f t="shared" ref="N35" si="118">IF(ISNUMBER(M35),0.3+0.7*MIN(1,MAX(0,(M$86-M35)/(M$86-M$85))),0)</f>
        <v>0.36427144455480842</v>
      </c>
      <c r="O35" s="7">
        <v>436031</v>
      </c>
      <c r="P35" s="32">
        <f t="shared" ref="P35" si="119">IF(ISNUMBER(O35),0.3+0.7*MIN(1,MAX(0,(O$86-O35)/(O$86-O$85))),0)</f>
        <v>0.3263230385494611</v>
      </c>
      <c r="Q35" s="8">
        <v>195092</v>
      </c>
      <c r="R35" s="32">
        <f t="shared" ref="R35" si="120">IF(ISNUMBER(Q35),0.3+0.7*MIN(1,MAX(0,(Q$86-Q35)/(Q$86-Q$85))),0)</f>
        <v>0.54493082497620948</v>
      </c>
      <c r="S35" s="8">
        <v>65106</v>
      </c>
      <c r="T35" s="32">
        <f t="shared" ref="T35" si="121">IF(ISNUMBER(S35),0.3+0.7*MIN(1,MAX(0,(S$86-S35)/(S$86-S$85))),0)</f>
        <v>0.922722479966259</v>
      </c>
      <c r="U35" s="37">
        <f t="shared" si="6"/>
        <v>4.8031529767225125</v>
      </c>
      <c r="V35" s="37">
        <f t="shared" si="7"/>
        <v>0</v>
      </c>
      <c r="W35" s="38">
        <f t="shared" si="8"/>
        <v>4.8031529767225125</v>
      </c>
    </row>
    <row r="36" spans="1:23" ht="14.15" x14ac:dyDescent="0.35">
      <c r="A36" s="4" t="s">
        <v>118</v>
      </c>
      <c r="B36" s="4" t="s">
        <v>119</v>
      </c>
      <c r="C36" s="4" t="s">
        <v>120</v>
      </c>
      <c r="D36" s="5" t="s">
        <v>20</v>
      </c>
      <c r="E36" s="6">
        <v>9.0543981481481475E-2</v>
      </c>
      <c r="F36" s="5">
        <v>1</v>
      </c>
      <c r="G36" s="9">
        <v>22191</v>
      </c>
      <c r="H36" s="32">
        <f>0.9*IF(ISNUMBER(G36),0.3+0.7*MIN(1,MAX(0,(G$86-G36)/(G$86-G$85))),0)</f>
        <v>0.4664879720641491</v>
      </c>
      <c r="I36" s="9">
        <v>37516</v>
      </c>
      <c r="J36" s="32">
        <f>0.9*IF(ISNUMBER(I36),0.3+0.7*MIN(1,MAX(0,(I$86-I36)/(I$86-I$85))),0)</f>
        <v>0.63308898060432395</v>
      </c>
      <c r="K36" s="9">
        <v>57405</v>
      </c>
      <c r="L36" s="32">
        <f>0.9*IF(ISNUMBER(K36),0.3+0.7*MIN(1,MAX(0,(K$86-K36)/(K$86-K$85))),0)</f>
        <v>0.5482328273085636</v>
      </c>
      <c r="M36" s="9">
        <v>269586</v>
      </c>
      <c r="N36" s="32">
        <f>0.9*IF(ISNUMBER(M36),0.3+0.7*MIN(1,MAX(0,(M$86-M36)/(M$86-M$85))),0)</f>
        <v>0.6107799120625832</v>
      </c>
      <c r="O36" s="9">
        <v>396546</v>
      </c>
      <c r="P36" s="32">
        <f>0.9*IF(ISNUMBER(O36),0.3+0.7*MIN(1,MAX(0,(O$86-O36)/(O$86-O$85))),0)</f>
        <v>0.61752534641400958</v>
      </c>
      <c r="Q36" s="33">
        <v>195793</v>
      </c>
      <c r="R36" s="32">
        <f t="shared" ref="R36:R37" si="122">0.9*IF(ISNUMBER(Q36),0.3+0.7*MIN(1,MAX(0,(Q$86-Q36)/(Q$86-Q$85))),0)</f>
        <v>0.47023287094648991</v>
      </c>
      <c r="S36" s="33">
        <v>64486</v>
      </c>
      <c r="T36" s="32">
        <f t="shared" ref="T36:T37" si="123">0.9*IF(ISNUMBER(S36),0.3+0.7*MIN(1,MAX(0,(S$86-S36)/(S$86-S$85))),0)</f>
        <v>0.85986819907212153</v>
      </c>
      <c r="U36" s="37">
        <f t="shared" si="6"/>
        <v>6.0088801549603437</v>
      </c>
      <c r="V36" s="37">
        <f t="shared" si="7"/>
        <v>0</v>
      </c>
      <c r="W36" s="38">
        <f t="shared" si="8"/>
        <v>5.4079921394643096</v>
      </c>
    </row>
    <row r="37" spans="1:23" ht="14.15" x14ac:dyDescent="0.35">
      <c r="A37" s="4" t="s">
        <v>121</v>
      </c>
      <c r="B37" s="4" t="s">
        <v>122</v>
      </c>
      <c r="C37" s="4" t="s">
        <v>123</v>
      </c>
      <c r="D37" s="5" t="s">
        <v>16</v>
      </c>
      <c r="E37" s="6">
        <v>0.98851851851851846</v>
      </c>
      <c r="F37" s="5">
        <v>0</v>
      </c>
      <c r="G37" s="7">
        <v>20358</v>
      </c>
      <c r="H37" s="32">
        <f t="shared" si="0"/>
        <v>0.72575336264873269</v>
      </c>
      <c r="I37" s="7">
        <v>37052</v>
      </c>
      <c r="J37" s="32">
        <f t="shared" si="0"/>
        <v>0.73816051151551443</v>
      </c>
      <c r="K37" s="9">
        <v>56960</v>
      </c>
      <c r="L37" s="32">
        <f>0.9*IF(ISNUMBER(K37),0.3+0.7*MIN(1,MAX(0,(K$86-K37)/(K$86-K$85))),0)</f>
        <v>0.56782730856328134</v>
      </c>
      <c r="M37" s="9">
        <v>265947</v>
      </c>
      <c r="N37" s="32">
        <f>0.9*IF(ISNUMBER(M37),0.3+0.7*MIN(1,MAX(0,(M$86-M37)/(M$86-M$85))),0)</f>
        <v>0.66218294211422002</v>
      </c>
      <c r="O37" s="9">
        <v>391315</v>
      </c>
      <c r="P37" s="32">
        <f>0.9*IF(ISNUMBER(O37),0.3+0.7*MIN(1,MAX(0,(O$86-O37)/(O$86-O$85))),0)</f>
        <v>0.66042717885429514</v>
      </c>
      <c r="Q37" s="33">
        <v>195937</v>
      </c>
      <c r="R37" s="32">
        <f t="shared" si="122"/>
        <v>0.46608236951906878</v>
      </c>
      <c r="S37" s="33">
        <v>65045</v>
      </c>
      <c r="T37" s="32">
        <f t="shared" si="123"/>
        <v>0.83334458034584558</v>
      </c>
      <c r="U37" s="37">
        <f t="shared" si="6"/>
        <v>6.6482546479442259</v>
      </c>
      <c r="V37" s="37">
        <f t="shared" si="7"/>
        <v>0</v>
      </c>
      <c r="W37" s="38">
        <f t="shared" si="8"/>
        <v>6.6482546479442259</v>
      </c>
    </row>
    <row r="38" spans="1:23" ht="14.15" x14ac:dyDescent="0.35">
      <c r="A38" s="4" t="s">
        <v>124</v>
      </c>
      <c r="B38" s="4" t="s">
        <v>125</v>
      </c>
      <c r="C38" s="4" t="s">
        <v>19</v>
      </c>
      <c r="D38" s="10">
        <v>43533</v>
      </c>
      <c r="E38" s="6">
        <v>8.0277777777777781E-2</v>
      </c>
      <c r="F38" s="5">
        <v>5</v>
      </c>
      <c r="G38" s="7">
        <v>20105</v>
      </c>
      <c r="H38" s="32">
        <f t="shared" si="0"/>
        <v>0.75438437661665814</v>
      </c>
      <c r="I38" s="7">
        <v>37509</v>
      </c>
      <c r="J38" s="32">
        <f t="shared" si="0"/>
        <v>0.703956119154032</v>
      </c>
      <c r="K38" s="7">
        <v>58185</v>
      </c>
      <c r="L38" s="32">
        <f t="shared" ref="L38" si="124">IF(ISNUMBER(K38),0.3+0.7*MIN(1,MAX(0,(K$86-K38)/(K$86-K$85))),0)</f>
        <v>0.57098604937236197</v>
      </c>
      <c r="M38" s="7">
        <v>259644</v>
      </c>
      <c r="N38" s="32">
        <f t="shared" ref="N38" si="125">IF(ISNUMBER(M38),0.3+0.7*MIN(1,MAX(0,(M$86-M38)/(M$86-M$85))),0)</f>
        <v>0.83468505534765769</v>
      </c>
      <c r="O38" s="7">
        <v>391049</v>
      </c>
      <c r="P38" s="32">
        <f t="shared" ref="P38" si="126">IF(ISNUMBER(O38),0.3+0.7*MIN(1,MAX(0,(O$86-O38)/(O$86-O$85))),0)</f>
        <v>0.73623196329912144</v>
      </c>
      <c r="Q38" s="8">
        <v>195945</v>
      </c>
      <c r="R38" s="32">
        <f t="shared" ref="R38" si="127">IF(ISNUMBER(Q38),0.3+0.7*MIN(1,MAX(0,(Q$86-Q38)/(Q$86-Q$85))),0)</f>
        <v>0.51761309567381586</v>
      </c>
      <c r="S38" s="8">
        <v>66287</v>
      </c>
      <c r="T38" s="32">
        <f t="shared" ref="T38" si="128">IF(ISNUMBER(S38),0.3+0.7*MIN(1,MAX(0,(S$86-S38)/(S$86-S$85))),0)</f>
        <v>0.86045972163644047</v>
      </c>
      <c r="U38" s="37">
        <f t="shared" si="6"/>
        <v>7.1118805444286943</v>
      </c>
      <c r="V38" s="37">
        <f t="shared" si="7"/>
        <v>0</v>
      </c>
      <c r="W38" s="38">
        <f t="shared" si="8"/>
        <v>3.5559402722143472</v>
      </c>
    </row>
    <row r="39" spans="1:23" ht="14.15" x14ac:dyDescent="0.35">
      <c r="A39" s="4" t="s">
        <v>126</v>
      </c>
      <c r="B39" s="4" t="s">
        <v>127</v>
      </c>
      <c r="C39" s="4" t="s">
        <v>128</v>
      </c>
      <c r="D39" s="5" t="s">
        <v>20</v>
      </c>
      <c r="E39" s="6">
        <v>0.96016203703703706</v>
      </c>
      <c r="F39" s="5">
        <v>1</v>
      </c>
      <c r="G39" s="7">
        <v>20962</v>
      </c>
      <c r="H39" s="32">
        <f t="shared" si="0"/>
        <v>0.65740106052767722</v>
      </c>
      <c r="I39" s="7">
        <v>35379</v>
      </c>
      <c r="J39" s="32">
        <f t="shared" si="0"/>
        <v>0.86337702884759304</v>
      </c>
      <c r="K39" s="7">
        <v>55939</v>
      </c>
      <c r="L39" s="32">
        <f t="shared" ref="L39" si="129">IF(ISNUMBER(K39),0.3+0.7*MIN(1,MAX(0,(K$86-K39)/(K$86-K$85))),0)</f>
        <v>0.68087170454863177</v>
      </c>
      <c r="M39" s="7">
        <v>266225</v>
      </c>
      <c r="N39" s="32">
        <f t="shared" ref="N39" si="130">IF(ISNUMBER(M39),0.3+0.7*MIN(1,MAX(0,(M$86-M39)/(M$86-M$85))),0)</f>
        <v>0.73139558608875799</v>
      </c>
      <c r="O39" s="7">
        <v>395563</v>
      </c>
      <c r="P39" s="32">
        <f t="shared" ref="P39" si="131">IF(ISNUMBER(O39),0.3+0.7*MIN(1,MAX(0,(O$86-O39)/(O$86-O$85))),0)</f>
        <v>0.6950970896536639</v>
      </c>
      <c r="Q39" s="8">
        <v>196142</v>
      </c>
      <c r="R39" s="32">
        <f t="shared" ref="R39" si="132">IF(ISNUMBER(Q39),0.3+0.7*MIN(1,MAX(0,(Q$86-Q39)/(Q$86-Q$85))),0)</f>
        <v>0.511304077300344</v>
      </c>
      <c r="S39" s="8">
        <v>65608</v>
      </c>
      <c r="T39" s="32">
        <f t="shared" ref="T39" si="133">IF(ISNUMBER(S39),0.3+0.7*MIN(1,MAX(0,(S$86-S39)/(S$86-S$85))),0)</f>
        <v>0.89625685364824981</v>
      </c>
      <c r="U39" s="37">
        <f t="shared" si="6"/>
        <v>7.193862000878454</v>
      </c>
      <c r="V39" s="37">
        <f t="shared" si="7"/>
        <v>0</v>
      </c>
      <c r="W39" s="38">
        <f t="shared" si="8"/>
        <v>6.4744758007906089</v>
      </c>
    </row>
    <row r="40" spans="1:23" ht="14.15" x14ac:dyDescent="0.35">
      <c r="A40" s="4" t="s">
        <v>129</v>
      </c>
      <c r="B40" s="4" t="s">
        <v>130</v>
      </c>
      <c r="C40" s="4" t="s">
        <v>131</v>
      </c>
      <c r="D40" s="5" t="s">
        <v>20</v>
      </c>
      <c r="E40" s="6">
        <v>0.86495370370370372</v>
      </c>
      <c r="F40" s="5">
        <v>1</v>
      </c>
      <c r="G40" s="7">
        <v>24152</v>
      </c>
      <c r="H40" s="32">
        <f t="shared" si="0"/>
        <v>0.3</v>
      </c>
      <c r="I40" s="7">
        <v>43035</v>
      </c>
      <c r="J40" s="32">
        <f t="shared" si="0"/>
        <v>0.3</v>
      </c>
      <c r="K40" s="7">
        <v>62708</v>
      </c>
      <c r="L40" s="32">
        <f t="shared" ref="L40" si="134">IF(ISNUMBER(K40),0.3+0.7*MIN(1,MAX(0,(K$86-K40)/(K$86-K$85))),0)</f>
        <v>0.3496980625681464</v>
      </c>
      <c r="M40" s="7">
        <v>293003</v>
      </c>
      <c r="N40" s="32">
        <f t="shared" ref="N40" si="135">IF(ISNUMBER(M40),0.3+0.7*MIN(1,MAX(0,(M$86-M40)/(M$86-M$85))),0)</f>
        <v>0.31111213253841374</v>
      </c>
      <c r="O40" s="7">
        <v>438800</v>
      </c>
      <c r="P40" s="32">
        <f t="shared" ref="P40" si="136">IF(ISNUMBER(O40),0.3+0.7*MIN(1,MAX(0,(O$86-O40)/(O$86-O$85))),0)</f>
        <v>0.30108988278422588</v>
      </c>
      <c r="Q40" s="8">
        <v>196826</v>
      </c>
      <c r="R40" s="32">
        <f t="shared" ref="R40" si="137">IF(ISNUMBER(Q40),0.3+0.7*MIN(1,MAX(0,(Q$86-Q40)/(Q$86-Q$85))),0)</f>
        <v>0.48939865310006581</v>
      </c>
      <c r="S40" s="8">
        <v>67950</v>
      </c>
      <c r="T40" s="32">
        <f t="shared" ref="T40" si="138">IF(ISNUMBER(S40),0.3+0.7*MIN(1,MAX(0,(S$86-S40)/(S$86-S$85))),0)</f>
        <v>0.77278574441164105</v>
      </c>
      <c r="U40" s="37">
        <f t="shared" si="6"/>
        <v>4.0344063934321328</v>
      </c>
      <c r="V40" s="37">
        <f t="shared" si="7"/>
        <v>0</v>
      </c>
      <c r="W40" s="38">
        <f t="shared" si="8"/>
        <v>3.6309657540889195</v>
      </c>
    </row>
    <row r="41" spans="1:23" ht="14.15" x14ac:dyDescent="0.35">
      <c r="A41" s="4" t="s">
        <v>132</v>
      </c>
      <c r="B41" s="4" t="s">
        <v>133</v>
      </c>
      <c r="C41" s="4" t="s">
        <v>19</v>
      </c>
      <c r="D41" s="5" t="s">
        <v>16</v>
      </c>
      <c r="E41" s="6">
        <v>0.39560185185185187</v>
      </c>
      <c r="F41" s="5">
        <v>0</v>
      </c>
      <c r="G41" s="7">
        <v>22808</v>
      </c>
      <c r="H41" s="32">
        <f t="shared" si="0"/>
        <v>0.44849650801862401</v>
      </c>
      <c r="I41" s="7">
        <v>30358</v>
      </c>
      <c r="J41" s="32">
        <f t="shared" si="0"/>
        <v>1</v>
      </c>
      <c r="K41" s="7">
        <v>42012</v>
      </c>
      <c r="L41" s="32">
        <f t="shared" ref="L41" si="139">IF(ISNUMBER(K41),0.3+0.7*MIN(1,MAX(0,(K$86-K41)/(K$86-K$85))),0)</f>
        <v>1</v>
      </c>
      <c r="M41" s="7">
        <v>271730</v>
      </c>
      <c r="N41" s="32">
        <f t="shared" ref="N41" si="140">IF(ISNUMBER(M41),0.3+0.7*MIN(1,MAX(0,(M$86-M41)/(M$86-M$85))),0)</f>
        <v>0.64499404707185448</v>
      </c>
      <c r="O41" s="7">
        <v>393954</v>
      </c>
      <c r="P41" s="32">
        <f t="shared" ref="P41" si="141">IF(ISNUMBER(O41),0.3+0.7*MIN(1,MAX(0,(O$86-O41)/(O$86-O$85))),0)</f>
        <v>0.70975947593978295</v>
      </c>
      <c r="Q41" s="8">
        <v>197551</v>
      </c>
      <c r="R41" s="32">
        <f t="shared" ref="R41" si="142">IF(ISNUMBER(Q41),0.3+0.7*MIN(1,MAX(0,(Q$86-Q41)/(Q$86-Q$85))),0)</f>
        <v>0.46618018446673004</v>
      </c>
      <c r="S41" s="8">
        <v>65767</v>
      </c>
      <c r="T41" s="32">
        <f t="shared" ref="T41" si="143">IF(ISNUMBER(S41),0.3+0.7*MIN(1,MAX(0,(S$86-S41)/(S$86-S$85))),0)</f>
        <v>0.88787431463517508</v>
      </c>
      <c r="U41" s="37">
        <f t="shared" si="6"/>
        <v>7.3675779001888086</v>
      </c>
      <c r="V41" s="37">
        <f t="shared" si="7"/>
        <v>0</v>
      </c>
      <c r="W41" s="38">
        <f t="shared" si="8"/>
        <v>7.3675779001888086</v>
      </c>
    </row>
    <row r="42" spans="1:23" ht="14.15" x14ac:dyDescent="0.35">
      <c r="A42" s="4" t="s">
        <v>134</v>
      </c>
      <c r="B42" s="4" t="s">
        <v>135</v>
      </c>
      <c r="C42" s="4" t="s">
        <v>19</v>
      </c>
      <c r="D42" s="5" t="s">
        <v>16</v>
      </c>
      <c r="E42" s="6">
        <v>0.97780092592592593</v>
      </c>
      <c r="F42" s="5">
        <v>0</v>
      </c>
      <c r="G42" s="7">
        <v>23395</v>
      </c>
      <c r="H42" s="32">
        <f t="shared" si="0"/>
        <v>0.38206802897051223</v>
      </c>
      <c r="I42" s="7">
        <v>42194</v>
      </c>
      <c r="J42" s="32">
        <f t="shared" si="0"/>
        <v>0.35330496332570649</v>
      </c>
      <c r="K42" s="7">
        <v>61815</v>
      </c>
      <c r="L42" s="32">
        <f t="shared" ref="L42" si="144">IF(ISNUMBER(K42),0.3+0.7*MIN(1,MAX(0,(K$86-K42)/(K$86-K$85))),0)</f>
        <v>0.39338812938578172</v>
      </c>
      <c r="M42" s="13" t="s">
        <v>136</v>
      </c>
      <c r="N42" s="32">
        <f t="shared" ref="N42" si="145">IF(ISNUMBER(M42),0.3+0.7*MIN(1,MAX(0,(M$86-M42)/(M$86-M$85))),0)</f>
        <v>0</v>
      </c>
      <c r="O42" s="13" t="s">
        <v>136</v>
      </c>
      <c r="P42" s="32">
        <f t="shared" ref="P42" si="146">IF(ISNUMBER(O42),0.3+0.7*MIN(1,MAX(0,(O$86-O42)/(O$86-O$85))),0)</f>
        <v>0</v>
      </c>
      <c r="Q42" s="8">
        <v>197781</v>
      </c>
      <c r="R42" s="32">
        <f t="shared" ref="R42" si="147">IF(ISNUMBER(Q42),0.3+0.7*MIN(1,MAX(0,(Q$86-Q42)/(Q$86-Q$85))),0)</f>
        <v>0.45881432545201661</v>
      </c>
      <c r="S42" s="8">
        <v>66144</v>
      </c>
      <c r="T42" s="32">
        <f t="shared" ref="T42" si="148">IF(ISNUMBER(S42),0.3+0.7*MIN(1,MAX(0,(S$86-S42)/(S$86-S$85))),0)</f>
        <v>0.86799873471109246</v>
      </c>
      <c r="U42" s="37">
        <f t="shared" si="6"/>
        <v>3.507963116921585</v>
      </c>
      <c r="V42" s="37">
        <f t="shared" si="7"/>
        <v>0</v>
      </c>
      <c r="W42" s="38">
        <f t="shared" si="8"/>
        <v>3.507963116921585</v>
      </c>
    </row>
    <row r="43" spans="1:23" ht="14.15" x14ac:dyDescent="0.35">
      <c r="A43" s="4" t="s">
        <v>137</v>
      </c>
      <c r="B43" s="4" t="s">
        <v>138</v>
      </c>
      <c r="C43" s="4" t="s">
        <v>139</v>
      </c>
      <c r="D43" s="5" t="s">
        <v>16</v>
      </c>
      <c r="E43" s="6">
        <v>0.98236111111111113</v>
      </c>
      <c r="F43" s="5">
        <v>0</v>
      </c>
      <c r="G43" s="7">
        <v>20024</v>
      </c>
      <c r="H43" s="32">
        <f t="shared" si="0"/>
        <v>0.76355082772891891</v>
      </c>
      <c r="I43" s="7">
        <v>38474</v>
      </c>
      <c r="J43" s="32">
        <f t="shared" si="0"/>
        <v>0.63173021405812291</v>
      </c>
      <c r="K43" s="7">
        <v>59110</v>
      </c>
      <c r="L43" s="32">
        <f t="shared" ref="L43" si="149">IF(ISNUMBER(K43),0.3+0.7*MIN(1,MAX(0,(K$86-K43)/(K$86-K$85))),0)</f>
        <v>0.52573038105622238</v>
      </c>
      <c r="M43" s="7">
        <v>270012</v>
      </c>
      <c r="N43" s="32">
        <f t="shared" ref="N43" si="150">IF(ISNUMBER(M43),0.3+0.7*MIN(1,MAX(0,(M$86-M43)/(M$86-M$85))),0)</f>
        <v>0.67195823309020875</v>
      </c>
      <c r="O43" s="7">
        <v>395401</v>
      </c>
      <c r="P43" s="32">
        <f t="shared" ref="P43" si="151">IF(ISNUMBER(O43),0.3+0.7*MIN(1,MAX(0,(O$86-O43)/(O$86-O$85))),0)</f>
        <v>0.69657335228781636</v>
      </c>
      <c r="Q43" s="8">
        <v>197800</v>
      </c>
      <c r="R43" s="32">
        <f t="shared" ref="R43" si="152">IF(ISNUMBER(Q43),0.3+0.7*MIN(1,MAX(0,(Q$86-Q43)/(Q$86-Q$85))),0)</f>
        <v>0.45820584144645338</v>
      </c>
      <c r="S43" s="8">
        <v>65424</v>
      </c>
      <c r="T43" s="32">
        <f t="shared" ref="T43" si="153">IF(ISNUMBER(S43),0.3+0.7*MIN(1,MAX(0,(S$86-S43)/(S$86-S$85))),0)</f>
        <v>0.90595740194010976</v>
      </c>
      <c r="U43" s="37">
        <f t="shared" si="6"/>
        <v>6.6481517880112175</v>
      </c>
      <c r="V43" s="37">
        <f t="shared" si="7"/>
        <v>0</v>
      </c>
      <c r="W43" s="38">
        <f t="shared" si="8"/>
        <v>6.6481517880112175</v>
      </c>
    </row>
    <row r="44" spans="1:23" ht="14.15" x14ac:dyDescent="0.35">
      <c r="A44" s="4" t="s">
        <v>140</v>
      </c>
      <c r="B44" s="4" t="s">
        <v>141</v>
      </c>
      <c r="C44" s="4" t="s">
        <v>142</v>
      </c>
      <c r="D44" s="5" t="s">
        <v>16</v>
      </c>
      <c r="E44" s="6">
        <v>0.79668981481481482</v>
      </c>
      <c r="F44" s="5">
        <v>0</v>
      </c>
      <c r="G44" s="9">
        <v>21343</v>
      </c>
      <c r="H44" s="32">
        <f>0.9*IF(ISNUMBER(G44),0.3+0.7*MIN(1,MAX(0,(G$86-G44)/(G$86-G$85))),0)</f>
        <v>0.55285631143300573</v>
      </c>
      <c r="I44" s="7">
        <v>37327</v>
      </c>
      <c r="J44" s="32">
        <f t="shared" si="0"/>
        <v>0.71757799970061797</v>
      </c>
      <c r="K44" s="7">
        <v>56111</v>
      </c>
      <c r="L44" s="32">
        <f t="shared" ref="L44" si="154">IF(ISNUMBER(K44),0.3+0.7*MIN(1,MAX(0,(K$86-K44)/(K$86-K$85))),0)</f>
        <v>0.67245659649417122</v>
      </c>
      <c r="M44" s="9">
        <v>265511</v>
      </c>
      <c r="N44" s="32">
        <f>0.9*IF(ISNUMBER(M44),0.3+0.7*MIN(1,MAX(0,(M$86-M44)/(M$86-M$85))),0)</f>
        <v>0.66834170031771378</v>
      </c>
      <c r="O44" s="9">
        <v>391985</v>
      </c>
      <c r="P44" s="32">
        <f>0.9*IF(ISNUMBER(O44),0.3+0.7*MIN(1,MAX(0,(O$86-O44)/(O$86-O$85))),0)</f>
        <v>0.65493220127161667</v>
      </c>
      <c r="Q44" s="33">
        <v>197860</v>
      </c>
      <c r="R44" s="32">
        <f t="shared" ref="R44" si="155">0.9*IF(ISNUMBER(Q44),0.3+0.7*MIN(1,MAX(0,(Q$86-Q44)/(Q$86-Q$85))),0)</f>
        <v>0.4106558817070492</v>
      </c>
      <c r="S44" s="33">
        <v>65075</v>
      </c>
      <c r="T44" s="32">
        <f t="shared" ref="T44" si="156">0.9*IF(ISNUMBER(S44),0.3+0.7*MIN(1,MAX(0,(S$86-S44)/(S$86-S$85))),0)</f>
        <v>0.83192113032475745</v>
      </c>
      <c r="U44" s="37">
        <f t="shared" si="6"/>
        <v>6.4410597446413318</v>
      </c>
      <c r="V44" s="37">
        <f t="shared" si="7"/>
        <v>0</v>
      </c>
      <c r="W44" s="38">
        <f t="shared" si="8"/>
        <v>6.4410597446413318</v>
      </c>
    </row>
    <row r="45" spans="1:23" ht="14.15" x14ac:dyDescent="0.35">
      <c r="A45" s="4" t="s">
        <v>143</v>
      </c>
      <c r="B45" s="4" t="s">
        <v>144</v>
      </c>
      <c r="C45" s="4" t="s">
        <v>19</v>
      </c>
      <c r="D45" s="5" t="s">
        <v>16</v>
      </c>
      <c r="E45" s="6">
        <v>0.87943287037037032</v>
      </c>
      <c r="F45" s="5">
        <v>0</v>
      </c>
      <c r="G45" s="7">
        <v>19283</v>
      </c>
      <c r="H45" s="32">
        <f t="shared" si="0"/>
        <v>0.84740688049663748</v>
      </c>
      <c r="I45" s="7">
        <v>36951</v>
      </c>
      <c r="J45" s="32">
        <f t="shared" si="0"/>
        <v>0.74571990676389444</v>
      </c>
      <c r="K45" s="7">
        <v>57668</v>
      </c>
      <c r="L45" s="32">
        <f t="shared" ref="L45" si="157">IF(ISNUMBER(K45),0.3+0.7*MIN(1,MAX(0,(K$86-K45)/(K$86-K$85))),0)</f>
        <v>0.59628029858257192</v>
      </c>
      <c r="M45" s="7">
        <v>263831</v>
      </c>
      <c r="N45" s="32">
        <f t="shared" ref="N45" si="158">IF(ISNUMBER(M45),0.3+0.7*MIN(1,MAX(0,(M$86-M45)/(M$86-M$85))),0)</f>
        <v>0.76896966136695377</v>
      </c>
      <c r="O45" s="7">
        <v>392827</v>
      </c>
      <c r="P45" s="32">
        <f t="shared" ref="P45" si="159">IF(ISNUMBER(O45),0.3+0.7*MIN(1,MAX(0,(O$86-O45)/(O$86-O$85))),0)</f>
        <v>0.72002952525268293</v>
      </c>
      <c r="Q45" s="8">
        <v>197879</v>
      </c>
      <c r="R45" s="32">
        <f t="shared" ref="R45" si="160">IF(ISNUMBER(Q45),0.3+0.7*MIN(1,MAX(0,(Q$86-Q45)/(Q$86-Q$85))),0)</f>
        <v>0.45567582900226916</v>
      </c>
      <c r="S45" s="8">
        <v>64926</v>
      </c>
      <c r="T45" s="32">
        <f t="shared" ref="T45" si="161">IF(ISNUMBER(S45),0.3+0.7*MIN(1,MAX(0,(S$86-S45)/(S$86-S$85))),0)</f>
        <v>0.93221214677351338</v>
      </c>
      <c r="U45" s="37">
        <f t="shared" si="6"/>
        <v>7.2375632117693192</v>
      </c>
      <c r="V45" s="37">
        <f t="shared" si="7"/>
        <v>0</v>
      </c>
      <c r="W45" s="38">
        <f t="shared" si="8"/>
        <v>7.2375632117693192</v>
      </c>
    </row>
    <row r="46" spans="1:23" ht="14.15" x14ac:dyDescent="0.35">
      <c r="A46" s="4" t="s">
        <v>145</v>
      </c>
      <c r="B46" s="4" t="s">
        <v>146</v>
      </c>
      <c r="C46" s="4" t="s">
        <v>147</v>
      </c>
      <c r="D46" s="5" t="s">
        <v>20</v>
      </c>
      <c r="E46" s="6">
        <v>0.97232638888888889</v>
      </c>
      <c r="F46" s="5">
        <v>1</v>
      </c>
      <c r="G46" s="8">
        <v>21915</v>
      </c>
      <c r="H46" s="32">
        <f t="shared" si="0"/>
        <v>0.54955380237972073</v>
      </c>
      <c r="I46" s="8">
        <v>40978</v>
      </c>
      <c r="J46" s="32">
        <f t="shared" si="0"/>
        <v>0.44431708829630284</v>
      </c>
      <c r="K46" s="8">
        <v>58947</v>
      </c>
      <c r="L46" s="32">
        <f t="shared" ref="L46" si="162">IF(ISNUMBER(K46),0.3+0.7*MIN(1,MAX(0,(K$86-K46)/(K$86-K$85))),0)</f>
        <v>0.5337051636892286</v>
      </c>
      <c r="M46" s="9">
        <v>293831</v>
      </c>
      <c r="N46" s="32">
        <f>0.9*IF(ISNUMBER(M46),0.3+0.7*MIN(1,MAX(0,(M$86-M46)/(M$86-M$85))),0)</f>
        <v>0.27</v>
      </c>
      <c r="O46" s="9">
        <v>437757</v>
      </c>
      <c r="P46" s="32">
        <f>0.9*IF(ISNUMBER(O46),0.3+0.7*MIN(1,MAX(0,(O$86-O46)/(O$86-O$85))),0)</f>
        <v>0.27953501632480882</v>
      </c>
      <c r="Q46" s="33">
        <v>197935</v>
      </c>
      <c r="R46" s="32">
        <f t="shared" ref="R46" si="163">0.9*IF(ISNUMBER(Q46),0.3+0.7*MIN(1,MAX(0,(Q$86-Q46)/(Q$86-Q$85))),0)</f>
        <v>0.40849416221360074</v>
      </c>
      <c r="S46" s="33">
        <v>64916</v>
      </c>
      <c r="T46" s="32">
        <f t="shared" ref="T46" si="164">0.9*IF(ISNUMBER(S46),0.3+0.7*MIN(1,MAX(0,(S$86-S46)/(S$86-S$85))),0)</f>
        <v>0.83946541543652475</v>
      </c>
      <c r="U46" s="37">
        <f t="shared" si="6"/>
        <v>4.7501009262002665</v>
      </c>
      <c r="V46" s="37">
        <f t="shared" si="7"/>
        <v>0</v>
      </c>
      <c r="W46" s="38">
        <f t="shared" si="8"/>
        <v>4.27509083358024</v>
      </c>
    </row>
    <row r="47" spans="1:23" ht="14.15" x14ac:dyDescent="0.35">
      <c r="A47" s="4" t="s">
        <v>148</v>
      </c>
      <c r="B47" s="4" t="s">
        <v>149</v>
      </c>
      <c r="C47" s="4" t="s">
        <v>150</v>
      </c>
      <c r="D47" s="5" t="s">
        <v>20</v>
      </c>
      <c r="E47" s="6">
        <v>0.58155092592592594</v>
      </c>
      <c r="F47" s="5">
        <v>1</v>
      </c>
      <c r="G47" s="8">
        <v>21638</v>
      </c>
      <c r="H47" s="32">
        <f t="shared" si="0"/>
        <v>0.58090080186239024</v>
      </c>
      <c r="I47" s="8">
        <v>41846</v>
      </c>
      <c r="J47" s="32">
        <f t="shared" si="0"/>
        <v>0.37935119645873899</v>
      </c>
      <c r="K47" s="8">
        <v>61831</v>
      </c>
      <c r="L47" s="32">
        <f t="shared" ref="L47" si="165">IF(ISNUMBER(K47),0.3+0.7*MIN(1,MAX(0,(K$86-K47)/(K$86-K$85))),0)</f>
        <v>0.39260532863652953</v>
      </c>
      <c r="M47" s="8">
        <v>290486</v>
      </c>
      <c r="N47" s="32">
        <f t="shared" ref="N47" si="166">IF(ISNUMBER(M47),0.3+0.7*MIN(1,MAX(0,(M$86-M47)/(M$86-M$85))),0)</f>
        <v>0.350616705418622</v>
      </c>
      <c r="O47" s="8">
        <v>431348</v>
      </c>
      <c r="P47" s="32">
        <f t="shared" ref="P47" si="167">IF(ISNUMBER(O47),0.3+0.7*MIN(1,MAX(0,(O$86-O47)/(O$86-O$85))),0)</f>
        <v>0.36899796395523804</v>
      </c>
      <c r="Q47" s="8">
        <v>198072</v>
      </c>
      <c r="R47" s="32">
        <f t="shared" ref="R47" si="168">IF(ISNUMBER(Q47),0.3+0.7*MIN(1,MAX(0,(Q$86-Q47)/(Q$86-Q$85))),0)</f>
        <v>0.4494949125247053</v>
      </c>
      <c r="S47" s="8">
        <v>66006</v>
      </c>
      <c r="T47" s="32">
        <f t="shared" ref="T47" si="169">IF(ISNUMBER(S47),0.3+0.7*MIN(1,MAX(0,(S$86-S47)/(S$86-S$85))),0)</f>
        <v>0.87527414592998753</v>
      </c>
      <c r="U47" s="37">
        <f t="shared" si="6"/>
        <v>4.8532015068374443</v>
      </c>
      <c r="V47" s="37">
        <f t="shared" si="7"/>
        <v>0</v>
      </c>
      <c r="W47" s="38">
        <f t="shared" si="8"/>
        <v>4.3678813561537</v>
      </c>
    </row>
    <row r="48" spans="1:23" ht="14.15" x14ac:dyDescent="0.35">
      <c r="A48" s="4" t="s">
        <v>151</v>
      </c>
      <c r="B48" s="4" t="s">
        <v>152</v>
      </c>
      <c r="C48" s="4" t="s">
        <v>153</v>
      </c>
      <c r="D48" s="5" t="s">
        <v>20</v>
      </c>
      <c r="E48" s="6">
        <v>0.68747685185185181</v>
      </c>
      <c r="F48" s="5">
        <v>1</v>
      </c>
      <c r="G48" s="9">
        <v>23146</v>
      </c>
      <c r="H48" s="32">
        <f>0.9*IF(ISNUMBER(G48),0.3+0.7*MIN(1,MAX(0,(G$86-G48)/(G$86-G$85))),0)</f>
        <v>0.3692217408173824</v>
      </c>
      <c r="I48" s="9">
        <v>44983</v>
      </c>
      <c r="J48" s="32">
        <f>0.9*IF(ISNUMBER(I48),0.3+0.7*MIN(1,MAX(0,(I$86-I48)/(I$86-I$85))),0)</f>
        <v>0.27</v>
      </c>
      <c r="K48" s="9">
        <v>64401</v>
      </c>
      <c r="L48" s="32">
        <f>0.9*IF(ISNUMBER(K48),0.3+0.7*MIN(1,MAX(0,(K$86-K48)/(K$86-K$85))),0)</f>
        <v>0.27</v>
      </c>
      <c r="M48" s="9">
        <v>293715</v>
      </c>
      <c r="N48" s="32">
        <f>0.9*IF(ISNUMBER(M48),0.3+0.7*MIN(1,MAX(0,(M$86-M48)/(M$86-M$85))),0)</f>
        <v>0.27</v>
      </c>
      <c r="O48" s="9">
        <v>436528</v>
      </c>
      <c r="P48" s="32">
        <f>0.9*IF(ISNUMBER(O48),0.3+0.7*MIN(1,MAX(0,(O$86-O48)/(O$86-O$85))),0)</f>
        <v>0.28961460953243851</v>
      </c>
      <c r="Q48" s="33">
        <v>198653</v>
      </c>
      <c r="R48" s="32">
        <f t="shared" ref="R48" si="170">0.9*IF(ISNUMBER(Q48),0.3+0.7*MIN(1,MAX(0,(Q$86-Q48)/(Q$86-Q$85))),0)</f>
        <v>0.3877993009296537</v>
      </c>
      <c r="S48" s="33">
        <v>68061</v>
      </c>
      <c r="T48" s="32">
        <f t="shared" ref="T48" si="171">0.9*IF(ISNUMBER(S48),0.3+0.7*MIN(1,MAX(0,(S$86-S48)/(S$86-S$85))),0)</f>
        <v>0.69024040489245075</v>
      </c>
      <c r="U48" s="37">
        <f t="shared" si="6"/>
        <v>3.6383943659598934</v>
      </c>
      <c r="V48" s="37">
        <f t="shared" si="7"/>
        <v>0</v>
      </c>
      <c r="W48" s="38">
        <f t="shared" si="8"/>
        <v>3.2745549293639042</v>
      </c>
    </row>
    <row r="49" spans="1:23" ht="14.15" x14ac:dyDescent="0.35">
      <c r="A49" s="4" t="s">
        <v>154</v>
      </c>
      <c r="B49" s="4" t="s">
        <v>155</v>
      </c>
      <c r="C49" s="4" t="s">
        <v>156</v>
      </c>
      <c r="D49" s="5" t="s">
        <v>63</v>
      </c>
      <c r="E49" s="6">
        <v>0.94873842592592594</v>
      </c>
      <c r="F49" s="5">
        <v>2</v>
      </c>
      <c r="G49" s="7">
        <v>24424</v>
      </c>
      <c r="H49" s="32">
        <f t="shared" si="0"/>
        <v>0.3</v>
      </c>
      <c r="I49" s="7">
        <v>42437</v>
      </c>
      <c r="J49" s="32">
        <f t="shared" si="0"/>
        <v>0.33511750743108898</v>
      </c>
      <c r="K49" s="7">
        <v>61733</v>
      </c>
      <c r="L49" s="32">
        <f t="shared" ref="L49" si="172">IF(ISNUMBER(K49),0.3+0.7*MIN(1,MAX(0,(K$86-K49)/(K$86-K$85))),0)</f>
        <v>0.39739998322569892</v>
      </c>
      <c r="M49" s="7">
        <v>293428</v>
      </c>
      <c r="N49" s="32">
        <f t="shared" ref="N49" si="173">IF(ISNUMBER(M49),0.3+0.7*MIN(1,MAX(0,(M$86-M49)/(M$86-M$85))),0)</f>
        <v>0.30444171399487441</v>
      </c>
      <c r="O49" s="7">
        <v>438587</v>
      </c>
      <c r="P49" s="32">
        <f t="shared" ref="P49" si="174">IF(ISNUMBER(O49),0.3+0.7*MIN(1,MAX(0,(O$86-O49)/(O$86-O$85))),0)</f>
        <v>0.30303089476616707</v>
      </c>
      <c r="Q49" s="8">
        <v>199373</v>
      </c>
      <c r="R49" s="32">
        <f t="shared" ref="R49" si="175">IF(ISNUMBER(Q49),0.3+0.7*MIN(1,MAX(0,(Q$86-Q49)/(Q$86-Q$85))),0)</f>
        <v>0.40782977088060901</v>
      </c>
      <c r="S49" s="8">
        <v>66824</v>
      </c>
      <c r="T49" s="32">
        <f t="shared" ref="T49" si="176">IF(ISNUMBER(S49),0.3+0.7*MIN(1,MAX(0,(S$86-S49)/(S$86-S$85))),0)</f>
        <v>0.83214888232813178</v>
      </c>
      <c r="U49" s="37">
        <f t="shared" si="6"/>
        <v>4.1142410751808152</v>
      </c>
      <c r="V49" s="37">
        <f t="shared" si="7"/>
        <v>0</v>
      </c>
      <c r="W49" s="38">
        <f t="shared" si="8"/>
        <v>3.2913928601446525</v>
      </c>
    </row>
    <row r="50" spans="1:23" ht="14.15" x14ac:dyDescent="0.35">
      <c r="A50" s="4" t="s">
        <v>157</v>
      </c>
      <c r="B50" s="4" t="s">
        <v>158</v>
      </c>
      <c r="C50" s="4" t="s">
        <v>159</v>
      </c>
      <c r="D50" s="5" t="s">
        <v>16</v>
      </c>
      <c r="E50" s="6">
        <v>0.97406250000000005</v>
      </c>
      <c r="F50" s="5">
        <v>0</v>
      </c>
      <c r="G50" s="7">
        <v>17786</v>
      </c>
      <c r="H50" s="32">
        <f t="shared" si="0"/>
        <v>1</v>
      </c>
      <c r="I50" s="7">
        <v>37816</v>
      </c>
      <c r="J50" s="32">
        <f t="shared" si="0"/>
        <v>0.68097855141885688</v>
      </c>
      <c r="K50" s="7">
        <v>56628</v>
      </c>
      <c r="L50" s="32">
        <f t="shared" ref="L50" si="177">IF(ISNUMBER(K50),0.3+0.7*MIN(1,MAX(0,(K$86-K50)/(K$86-K$85))),0)</f>
        <v>0.64716234728396138</v>
      </c>
      <c r="M50" s="7">
        <v>265821</v>
      </c>
      <c r="N50" s="32">
        <f t="shared" ref="N50" si="178">IF(ISNUMBER(M50),0.3+0.7*MIN(1,MAX(0,(M$86-M50)/(M$86-M$85))),0)</f>
        <v>0.73773640748073432</v>
      </c>
      <c r="O50" s="7">
        <v>393658</v>
      </c>
      <c r="P50" s="32">
        <f t="shared" ref="P50" si="179">IF(ISNUMBER(O50),0.3+0.7*MIN(1,MAX(0,(O$86-O50)/(O$86-O$85))),0)</f>
        <v>0.71245684470341941</v>
      </c>
      <c r="Q50" s="8">
        <v>199873</v>
      </c>
      <c r="R50" s="32">
        <f t="shared" ref="R50" si="180">IF(ISNUMBER(Q50),0.3+0.7*MIN(1,MAX(0,(Q$86-Q50)/(Q$86-Q$85))),0)</f>
        <v>0.39181703389210154</v>
      </c>
      <c r="S50" s="8">
        <v>66603</v>
      </c>
      <c r="T50" s="32">
        <f t="shared" ref="T50" si="181">IF(ISNUMBER(S50),0.3+0.7*MIN(1,MAX(0,(S$86-S50)/(S$86-S$85))),0)</f>
        <v>0.84380008435259413</v>
      </c>
      <c r="U50" s="37">
        <f t="shared" si="6"/>
        <v>7.1627875273309538</v>
      </c>
      <c r="V50" s="37">
        <f t="shared" si="7"/>
        <v>0</v>
      </c>
      <c r="W50" s="38">
        <f t="shared" si="8"/>
        <v>7.1627875273309538</v>
      </c>
    </row>
    <row r="51" spans="1:23" ht="14.15" x14ac:dyDescent="0.35">
      <c r="A51" s="4" t="s">
        <v>160</v>
      </c>
      <c r="B51" s="4" t="s">
        <v>161</v>
      </c>
      <c r="C51" s="4" t="s">
        <v>162</v>
      </c>
      <c r="D51" s="5" t="s">
        <v>20</v>
      </c>
      <c r="E51" s="6">
        <v>0.99662037037037032</v>
      </c>
      <c r="F51" s="5">
        <v>1</v>
      </c>
      <c r="G51" s="7">
        <v>22550</v>
      </c>
      <c r="H51" s="32">
        <f t="shared" si="0"/>
        <v>0.47769335230212118</v>
      </c>
      <c r="I51" s="7">
        <v>37772</v>
      </c>
      <c r="J51" s="32">
        <f t="shared" si="0"/>
        <v>0.68427175330924028</v>
      </c>
      <c r="K51" s="7">
        <v>58974</v>
      </c>
      <c r="L51" s="32">
        <f t="shared" ref="L51" si="182">IF(ISNUMBER(K51),0.3+0.7*MIN(1,MAX(0,(K$86-K51)/(K$86-K$85))),0)</f>
        <v>0.5323841874248656</v>
      </c>
      <c r="M51" s="7">
        <v>266242</v>
      </c>
      <c r="N51" s="32">
        <f t="shared" ref="N51" si="183">IF(ISNUMBER(M51),0.3+0.7*MIN(1,MAX(0,(M$86-M51)/(M$86-M$85))),0)</f>
        <v>0.73112876934701654</v>
      </c>
      <c r="O51" s="7">
        <v>394452</v>
      </c>
      <c r="P51" s="32">
        <f t="shared" ref="P51" si="184">IF(ISNUMBER(O51),0.3+0.7*MIN(1,MAX(0,(O$86-O51)/(O$86-O$85))),0)</f>
        <v>0.70522133524961061</v>
      </c>
      <c r="Q51" s="8">
        <v>200086</v>
      </c>
      <c r="R51" s="32">
        <f t="shared" ref="R51" si="185">IF(ISNUMBER(Q51),0.3+0.7*MIN(1,MAX(0,(Q$86-Q51)/(Q$86-Q$85))),0)</f>
        <v>0.38499560793499743</v>
      </c>
      <c r="S51" s="8">
        <v>66597</v>
      </c>
      <c r="T51" s="32">
        <f t="shared" ref="T51" si="186">IF(ISNUMBER(S51),0.3+0.7*MIN(1,MAX(0,(S$86-S51)/(S$86-S$85))),0)</f>
        <v>0.8441164065795026</v>
      </c>
      <c r="U51" s="37">
        <f t="shared" si="6"/>
        <v>6.2283020173533634</v>
      </c>
      <c r="V51" s="37">
        <f t="shared" si="7"/>
        <v>0</v>
      </c>
      <c r="W51" s="38">
        <f t="shared" si="8"/>
        <v>5.605471815618027</v>
      </c>
    </row>
    <row r="52" spans="1:23" ht="14.15" x14ac:dyDescent="0.35">
      <c r="A52" s="4" t="s">
        <v>163</v>
      </c>
      <c r="B52" s="4" t="s">
        <v>164</v>
      </c>
      <c r="C52" s="4" t="s">
        <v>165</v>
      </c>
      <c r="D52" s="10">
        <v>43474</v>
      </c>
      <c r="E52" s="6">
        <v>0.79168981481481482</v>
      </c>
      <c r="F52" s="5">
        <v>3</v>
      </c>
      <c r="G52" s="9">
        <v>22550</v>
      </c>
      <c r="H52" s="32">
        <f t="shared" ref="H52:H53" si="187">0.9*IF(ISNUMBER(G52),0.3+0.7*MIN(1,MAX(0,(G$86-G52)/(G$86-G$85))),0)</f>
        <v>0.42992401707190908</v>
      </c>
      <c r="I52" s="9">
        <v>37772</v>
      </c>
      <c r="J52" s="32">
        <f>0.9*IF(ISNUMBER(I52),0.3+0.7*MIN(1,MAX(0,(I$86-I52)/(I$86-I$85))),0)</f>
        <v>0.61584457797831627</v>
      </c>
      <c r="K52" s="9">
        <v>58974</v>
      </c>
      <c r="L52" s="32">
        <f>0.9*IF(ISNUMBER(K52),0.3+0.7*MIN(1,MAX(0,(K$86-K52)/(K$86-K$85))),0)</f>
        <v>0.47914576868237907</v>
      </c>
      <c r="M52" s="9">
        <v>266242</v>
      </c>
      <c r="N52" s="32">
        <f>0.9*IF(ISNUMBER(M52),0.3+0.7*MIN(1,MAX(0,(M$86-M52)/(M$86-M$85))),0)</f>
        <v>0.65801589241231495</v>
      </c>
      <c r="O52" s="9">
        <v>394452</v>
      </c>
      <c r="P52" s="32">
        <f t="shared" ref="P52:P53" si="188">0.9*IF(ISNUMBER(O52),0.3+0.7*MIN(1,MAX(0,(O$86-O52)/(O$86-O$85))),0)</f>
        <v>0.63469920172464955</v>
      </c>
      <c r="Q52" s="33">
        <v>200086</v>
      </c>
      <c r="R52" s="32">
        <f t="shared" ref="R52:R55" si="189">0.9*IF(ISNUMBER(Q52),0.3+0.7*MIN(1,MAX(0,(Q$86-Q52)/(Q$86-Q$85))),0)</f>
        <v>0.34649604714149768</v>
      </c>
      <c r="S52" s="33">
        <v>66597</v>
      </c>
      <c r="T52" s="32">
        <f t="shared" ref="T52:T55" si="190">0.9*IF(ISNUMBER(S52),0.3+0.7*MIN(1,MAX(0,(S$86-S52)/(S$86-S$85))),0)</f>
        <v>0.75970476592155234</v>
      </c>
      <c r="U52" s="37">
        <f t="shared" si="6"/>
        <v>5.605471815618027</v>
      </c>
      <c r="V52" s="37">
        <f t="shared" si="7"/>
        <v>0</v>
      </c>
      <c r="W52" s="38">
        <f t="shared" si="8"/>
        <v>3.9238302709326187</v>
      </c>
    </row>
    <row r="53" spans="1:23" ht="14.15" x14ac:dyDescent="0.35">
      <c r="A53" s="4" t="s">
        <v>166</v>
      </c>
      <c r="B53" s="4" t="s">
        <v>167</v>
      </c>
      <c r="C53" s="4" t="s">
        <v>168</v>
      </c>
      <c r="D53" s="5" t="s">
        <v>16</v>
      </c>
      <c r="E53" s="6">
        <v>0.91638888888888892</v>
      </c>
      <c r="F53" s="5">
        <v>0</v>
      </c>
      <c r="G53" s="9">
        <v>22550</v>
      </c>
      <c r="H53" s="32">
        <f t="shared" si="187"/>
        <v>0.42992401707190908</v>
      </c>
      <c r="I53" s="7">
        <v>37772</v>
      </c>
      <c r="J53" s="32">
        <f t="shared" si="0"/>
        <v>0.68427175330924028</v>
      </c>
      <c r="K53" s="7">
        <v>58974</v>
      </c>
      <c r="L53" s="32">
        <f t="shared" ref="L53" si="191">IF(ISNUMBER(K53),0.3+0.7*MIN(1,MAX(0,(K$86-K53)/(K$86-K$85))),0)</f>
        <v>0.5323841874248656</v>
      </c>
      <c r="M53" s="9">
        <v>266242</v>
      </c>
      <c r="N53" s="32">
        <f>0.9*IF(ISNUMBER(M53),0.3+0.7*MIN(1,MAX(0,(M$86-M53)/(M$86-M$85))),0)</f>
        <v>0.65801589241231495</v>
      </c>
      <c r="O53" s="9">
        <v>394452</v>
      </c>
      <c r="P53" s="32">
        <f t="shared" si="188"/>
        <v>0.63469920172464955</v>
      </c>
      <c r="Q53" s="33">
        <v>200086</v>
      </c>
      <c r="R53" s="32">
        <f t="shared" si="189"/>
        <v>0.34649604714149768</v>
      </c>
      <c r="S53" s="33">
        <v>66597</v>
      </c>
      <c r="T53" s="32">
        <f t="shared" si="190"/>
        <v>0.75970476592155234</v>
      </c>
      <c r="U53" s="37">
        <f t="shared" si="6"/>
        <v>5.7792798071514699</v>
      </c>
      <c r="V53" s="37">
        <f t="shared" si="7"/>
        <v>0</v>
      </c>
      <c r="W53" s="38">
        <f t="shared" si="8"/>
        <v>5.7792798071514699</v>
      </c>
    </row>
    <row r="54" spans="1:23" ht="14.15" x14ac:dyDescent="0.35">
      <c r="A54" s="4" t="s">
        <v>169</v>
      </c>
      <c r="B54" s="4" t="s">
        <v>170</v>
      </c>
      <c r="C54" s="4" t="s">
        <v>171</v>
      </c>
      <c r="D54" s="5" t="s">
        <v>16</v>
      </c>
      <c r="E54" s="6">
        <v>0.98113425925925923</v>
      </c>
      <c r="F54" s="5">
        <v>0</v>
      </c>
      <c r="G54" s="8">
        <v>22550</v>
      </c>
      <c r="H54" s="32">
        <f t="shared" si="0"/>
        <v>0.47769335230212118</v>
      </c>
      <c r="I54" s="9">
        <v>37772</v>
      </c>
      <c r="J54" s="32">
        <f>0.9*IF(ISNUMBER(I54),0.3+0.7*MIN(1,MAX(0,(I$86-I54)/(I$86-I$85))),0)</f>
        <v>0.61584457797831627</v>
      </c>
      <c r="K54" s="9">
        <v>58974</v>
      </c>
      <c r="L54" s="32">
        <f>0.9*IF(ISNUMBER(K54),0.3+0.7*MIN(1,MAX(0,(K$86-K54)/(K$86-K$85))),0)</f>
        <v>0.47914576868237907</v>
      </c>
      <c r="M54" s="9">
        <v>266242</v>
      </c>
      <c r="N54" s="32">
        <f>0.9*IF(ISNUMBER(M54),0.3+0.7*MIN(1,MAX(0,(M$86-M54)/(M$86-M$85))),0)</f>
        <v>0.65801589241231495</v>
      </c>
      <c r="O54" s="9">
        <v>394452</v>
      </c>
      <c r="P54" s="32">
        <f>0.9*IF(ISNUMBER(O54),0.3+0.7*MIN(1,MAX(0,(O$86-O54)/(O$86-O$85))),0)</f>
        <v>0.63469920172464955</v>
      </c>
      <c r="Q54" s="33">
        <v>200086</v>
      </c>
      <c r="R54" s="32">
        <f t="shared" si="189"/>
        <v>0.34649604714149768</v>
      </c>
      <c r="S54" s="33">
        <v>66597</v>
      </c>
      <c r="T54" s="32">
        <f t="shared" si="190"/>
        <v>0.75970476592155234</v>
      </c>
      <c r="U54" s="37">
        <f t="shared" si="6"/>
        <v>5.6737137230897599</v>
      </c>
      <c r="V54" s="37">
        <f t="shared" si="7"/>
        <v>0</v>
      </c>
      <c r="W54" s="38">
        <f t="shared" si="8"/>
        <v>5.6737137230897599</v>
      </c>
    </row>
    <row r="55" spans="1:23" ht="14.15" x14ac:dyDescent="0.35">
      <c r="A55" s="4" t="s">
        <v>172</v>
      </c>
      <c r="B55" s="4" t="s">
        <v>173</v>
      </c>
      <c r="C55" s="4" t="s">
        <v>174</v>
      </c>
      <c r="D55" s="5" t="s">
        <v>20</v>
      </c>
      <c r="E55" s="6">
        <v>0.94817129629629626</v>
      </c>
      <c r="F55" s="5">
        <v>1</v>
      </c>
      <c r="G55" s="8">
        <v>22822</v>
      </c>
      <c r="H55" s="32">
        <f t="shared" si="0"/>
        <v>0.44691218313502334</v>
      </c>
      <c r="I55" s="9">
        <v>37772</v>
      </c>
      <c r="J55" s="32">
        <f>0.9*IF(ISNUMBER(I55),0.3+0.7*MIN(1,MAX(0,(I$86-I55)/(I$86-I$85))),0)</f>
        <v>0.61584457797831627</v>
      </c>
      <c r="K55" s="9">
        <v>58974</v>
      </c>
      <c r="L55" s="32">
        <f>0.9*IF(ISNUMBER(K55),0.3+0.7*MIN(1,MAX(0,(K$86-K55)/(K$86-K$85))),0)</f>
        <v>0.47914576868237907</v>
      </c>
      <c r="M55" s="9">
        <v>266242</v>
      </c>
      <c r="N55" s="32">
        <f>0.9*IF(ISNUMBER(M55),0.3+0.7*MIN(1,MAX(0,(M$86-M55)/(M$86-M$85))),0)</f>
        <v>0.65801589241231495</v>
      </c>
      <c r="O55" s="9">
        <v>394452</v>
      </c>
      <c r="P55" s="32">
        <f>0.9*IF(ISNUMBER(O55),0.3+0.7*MIN(1,MAX(0,(O$86-O55)/(O$86-O$85))),0)</f>
        <v>0.63469920172464955</v>
      </c>
      <c r="Q55" s="33">
        <v>200086</v>
      </c>
      <c r="R55" s="32">
        <f t="shared" si="189"/>
        <v>0.34649604714149768</v>
      </c>
      <c r="S55" s="33">
        <v>66597</v>
      </c>
      <c r="T55" s="32">
        <f t="shared" si="190"/>
        <v>0.75970476592155234</v>
      </c>
      <c r="U55" s="37">
        <f t="shared" si="6"/>
        <v>5.6297406242796191</v>
      </c>
      <c r="V55" s="37">
        <f t="shared" si="7"/>
        <v>0</v>
      </c>
      <c r="W55" s="38">
        <f t="shared" si="8"/>
        <v>5.0667665618516571</v>
      </c>
    </row>
    <row r="56" spans="1:23" ht="14.15" x14ac:dyDescent="0.35">
      <c r="A56" s="4" t="s">
        <v>175</v>
      </c>
      <c r="B56" s="4" t="s">
        <v>176</v>
      </c>
      <c r="C56" s="4" t="s">
        <v>177</v>
      </c>
      <c r="D56" s="5" t="s">
        <v>16</v>
      </c>
      <c r="E56" s="6">
        <v>0.98978009259259259</v>
      </c>
      <c r="F56" s="5">
        <v>0</v>
      </c>
      <c r="G56" s="13" t="s">
        <v>178</v>
      </c>
      <c r="H56" s="32">
        <f t="shared" si="0"/>
        <v>0</v>
      </c>
      <c r="I56" s="7">
        <v>37772</v>
      </c>
      <c r="J56" s="32">
        <f t="shared" si="0"/>
        <v>0.68427175330924028</v>
      </c>
      <c r="K56" s="7">
        <v>58974</v>
      </c>
      <c r="L56" s="32">
        <f t="shared" ref="L56" si="192">IF(ISNUMBER(K56),0.3+0.7*MIN(1,MAX(0,(K$86-K56)/(K$86-K$85))),0)</f>
        <v>0.5323841874248656</v>
      </c>
      <c r="M56" s="7">
        <v>266242</v>
      </c>
      <c r="N56" s="32">
        <f t="shared" ref="N56" si="193">IF(ISNUMBER(M56),0.3+0.7*MIN(1,MAX(0,(M$86-M56)/(M$86-M$85))),0)</f>
        <v>0.73112876934701654</v>
      </c>
      <c r="O56" s="7">
        <v>394452</v>
      </c>
      <c r="P56" s="32">
        <f t="shared" ref="P56" si="194">IF(ISNUMBER(O56),0.3+0.7*MIN(1,MAX(0,(O$86-O56)/(O$86-O$85))),0)</f>
        <v>0.70522133524961061</v>
      </c>
      <c r="Q56" s="8">
        <v>200086</v>
      </c>
      <c r="R56" s="32">
        <f t="shared" ref="R56" si="195">IF(ISNUMBER(Q56),0.3+0.7*MIN(1,MAX(0,(Q$86-Q56)/(Q$86-Q$85))),0)</f>
        <v>0.38499560793499743</v>
      </c>
      <c r="S56" s="8">
        <v>65555</v>
      </c>
      <c r="T56" s="32">
        <f t="shared" ref="T56" si="196">IF(ISNUMBER(S56),0.3+0.7*MIN(1,MAX(0,(S$86-S56)/(S$86-S$85))),0)</f>
        <v>0.89905103331927472</v>
      </c>
      <c r="U56" s="37">
        <f t="shared" si="6"/>
        <v>5.6243609808357222</v>
      </c>
      <c r="V56" s="37">
        <f t="shared" si="7"/>
        <v>0</v>
      </c>
      <c r="W56" s="38">
        <f t="shared" si="8"/>
        <v>5.6243609808357222</v>
      </c>
    </row>
    <row r="57" spans="1:23" ht="14.15" x14ac:dyDescent="0.35">
      <c r="A57" s="4" t="s">
        <v>179</v>
      </c>
      <c r="B57" s="4" t="s">
        <v>180</v>
      </c>
      <c r="C57" s="4" t="s">
        <v>181</v>
      </c>
      <c r="D57" s="10">
        <v>43474</v>
      </c>
      <c r="E57" s="6">
        <v>0.93508101851851855</v>
      </c>
      <c r="F57" s="5">
        <v>3</v>
      </c>
      <c r="G57" s="7">
        <v>22550</v>
      </c>
      <c r="H57" s="32">
        <f t="shared" si="0"/>
        <v>0.47769335230212118</v>
      </c>
      <c r="I57" s="7">
        <v>90341</v>
      </c>
      <c r="J57" s="32">
        <f t="shared" si="0"/>
        <v>0.3</v>
      </c>
      <c r="K57" s="7">
        <v>97790</v>
      </c>
      <c r="L57" s="32">
        <f t="shared" ref="L57" si="197">IF(ISNUMBER(K57),0.3+0.7*MIN(1,MAX(0,(K$86-K57)/(K$86-K$85))),0)</f>
        <v>0.3</v>
      </c>
      <c r="M57" s="7">
        <v>266242</v>
      </c>
      <c r="N57" s="32">
        <f t="shared" ref="N57" si="198">IF(ISNUMBER(M57),0.3+0.7*MIN(1,MAX(0,(M$86-M57)/(M$86-M$85))),0)</f>
        <v>0.73112876934701654</v>
      </c>
      <c r="O57" s="7">
        <v>394452</v>
      </c>
      <c r="P57" s="32">
        <f t="shared" ref="P57" si="199">IF(ISNUMBER(O57),0.3+0.7*MIN(1,MAX(0,(O$86-O57)/(O$86-O$85))),0)</f>
        <v>0.70522133524961061</v>
      </c>
      <c r="Q57" s="8">
        <v>200086</v>
      </c>
      <c r="R57" s="32">
        <f t="shared" ref="R57" si="200">IF(ISNUMBER(Q57),0.3+0.7*MIN(1,MAX(0,(Q$86-Q57)/(Q$86-Q$85))),0)</f>
        <v>0.38499560793499743</v>
      </c>
      <c r="S57" s="8">
        <v>66597</v>
      </c>
      <c r="T57" s="32">
        <f t="shared" ref="T57" si="201">IF(ISNUMBER(S57),0.3+0.7*MIN(1,MAX(0,(S$86-S57)/(S$86-S$85))),0)</f>
        <v>0.8441164065795026</v>
      </c>
      <c r="U57" s="37">
        <f t="shared" si="6"/>
        <v>5.3473649591617827</v>
      </c>
      <c r="V57" s="37">
        <f t="shared" si="7"/>
        <v>0</v>
      </c>
      <c r="W57" s="38">
        <f t="shared" si="8"/>
        <v>3.7431554714132478</v>
      </c>
    </row>
    <row r="58" spans="1:23" ht="14.15" x14ac:dyDescent="0.35">
      <c r="A58" s="4" t="s">
        <v>182</v>
      </c>
      <c r="B58" s="4" t="s">
        <v>183</v>
      </c>
      <c r="C58" s="4" t="s">
        <v>184</v>
      </c>
      <c r="D58" s="5" t="s">
        <v>16</v>
      </c>
      <c r="E58" s="6">
        <v>0.93018518518518523</v>
      </c>
      <c r="F58" s="5">
        <v>0</v>
      </c>
      <c r="G58" s="7">
        <v>23626</v>
      </c>
      <c r="H58" s="32">
        <f t="shared" si="0"/>
        <v>0.35592666839110199</v>
      </c>
      <c r="I58" s="7">
        <v>42302</v>
      </c>
      <c r="J58" s="32">
        <f t="shared" si="0"/>
        <v>0.34522164959476537</v>
      </c>
      <c r="K58" s="7">
        <v>62278</v>
      </c>
      <c r="L58" s="32">
        <f t="shared" ref="L58" si="202">IF(ISNUMBER(K58),0.3+0.7*MIN(1,MAX(0,(K$86-K58)/(K$86-K$85))),0)</f>
        <v>0.37073583270429777</v>
      </c>
      <c r="M58" s="7">
        <v>292840</v>
      </c>
      <c r="N58" s="32">
        <f t="shared" ref="N58" si="203">IF(ISNUMBER(M58),0.3+0.7*MIN(1,MAX(0,(M$86-M58)/(M$86-M$85))),0)</f>
        <v>0.31367043423864177</v>
      </c>
      <c r="O58" s="7">
        <v>438512</v>
      </c>
      <c r="P58" s="32">
        <f t="shared" ref="P58" si="204">IF(ISNUMBER(O58),0.3+0.7*MIN(1,MAX(0,(O$86-O58)/(O$86-O$85))),0)</f>
        <v>0.30371434968938577</v>
      </c>
      <c r="Q58" s="8">
        <v>200170</v>
      </c>
      <c r="R58" s="32">
        <f t="shared" ref="R58" si="205">IF(ISNUMBER(Q58),0.3+0.7*MIN(1,MAX(0,(Q$86-Q58)/(Q$86-Q$85))),0)</f>
        <v>0.38230546812092814</v>
      </c>
      <c r="S58" s="8">
        <v>67374</v>
      </c>
      <c r="T58" s="32">
        <f t="shared" ref="T58" si="206">IF(ISNUMBER(S58),0.3+0.7*MIN(1,MAX(0,(S$86-S58)/(S$86-S$85))),0)</f>
        <v>0.80315267819485481</v>
      </c>
      <c r="U58" s="37">
        <f t="shared" si="6"/>
        <v>4.1067529727628225</v>
      </c>
      <c r="V58" s="37">
        <f t="shared" si="7"/>
        <v>0</v>
      </c>
      <c r="W58" s="38">
        <f t="shared" si="8"/>
        <v>4.1067529727628225</v>
      </c>
    </row>
    <row r="59" spans="1:23" ht="14.15" x14ac:dyDescent="0.35">
      <c r="A59" s="4" t="s">
        <v>185</v>
      </c>
      <c r="B59" s="4" t="s">
        <v>186</v>
      </c>
      <c r="C59" s="4" t="s">
        <v>187</v>
      </c>
      <c r="D59" s="5" t="s">
        <v>16</v>
      </c>
      <c r="E59" s="6">
        <v>0.95912037037037035</v>
      </c>
      <c r="F59" s="5">
        <v>0</v>
      </c>
      <c r="G59" s="9">
        <v>23591</v>
      </c>
      <c r="H59" s="32">
        <f t="shared" ref="H59:H60" si="207">0.9*IF(ISNUMBER(G59),0.3+0.7*MIN(1,MAX(0,(G$86-G59)/(G$86-G$85))),0)</f>
        <v>0.32389873254009321</v>
      </c>
      <c r="I59" s="9">
        <v>42713</v>
      </c>
      <c r="J59" s="32">
        <f t="shared" ref="J59:J60" si="208">0.9*IF(ISNUMBER(I59),0.3+0.7*MIN(1,MAX(0,(I$86-I59)/(I$86-I$85))),0)</f>
        <v>0.2830141351068155</v>
      </c>
      <c r="K59" s="9">
        <v>62352</v>
      </c>
      <c r="L59" s="32">
        <f t="shared" ref="L59:L60" si="209">0.9*IF(ISNUMBER(K59),0.3+0.7*MIN(1,MAX(0,(K$86-K59)/(K$86-K$85))),0)</f>
        <v>0.33040384131510597</v>
      </c>
      <c r="M59" s="9">
        <v>293675</v>
      </c>
      <c r="N59" s="32">
        <f t="shared" ref="N59:N60" si="210">0.9*IF(ISNUMBER(M59),0.3+0.7*MIN(1,MAX(0,(M$86-M59)/(M$86-M$85))),0)</f>
        <v>0.2705085213195545</v>
      </c>
      <c r="O59" s="9">
        <v>435373</v>
      </c>
      <c r="P59" s="32">
        <f t="shared" ref="P59:P60" si="211">0.9*IF(ISNUMBER(O59),0.3+0.7*MIN(1,MAX(0,(O$86-O59)/(O$86-O$85))),0)</f>
        <v>0.29908729476825002</v>
      </c>
      <c r="Q59" s="33">
        <v>200829</v>
      </c>
      <c r="R59" s="32">
        <f t="shared" ref="R59:R60" si="212">0.9*IF(ISNUMBER(Q59),0.3+0.7*MIN(1,MAX(0,(Q$86-Q59)/(Q$86-Q$85))),0)</f>
        <v>0.32508061269306787</v>
      </c>
      <c r="S59" s="33">
        <v>67461</v>
      </c>
      <c r="T59" s="32">
        <f t="shared" ref="T59:T60" si="213">0.9*IF(ISNUMBER(S59),0.3+0.7*MIN(1,MAX(0,(S$86-S59)/(S$86-S$85))),0)</f>
        <v>0.71870940531421368</v>
      </c>
      <c r="U59" s="37">
        <f t="shared" si="6"/>
        <v>3.6438607757958579</v>
      </c>
      <c r="V59" s="37">
        <f t="shared" si="7"/>
        <v>0</v>
      </c>
      <c r="W59" s="38">
        <f t="shared" si="8"/>
        <v>3.6438607757958579</v>
      </c>
    </row>
    <row r="60" spans="1:23" ht="14.15" x14ac:dyDescent="0.35">
      <c r="A60" s="4" t="s">
        <v>188</v>
      </c>
      <c r="B60" s="4" t="s">
        <v>189</v>
      </c>
      <c r="C60" s="4" t="s">
        <v>190</v>
      </c>
      <c r="D60" s="5" t="s">
        <v>16</v>
      </c>
      <c r="E60" s="6">
        <v>0.97521990740740738</v>
      </c>
      <c r="F60" s="5">
        <v>0</v>
      </c>
      <c r="G60" s="11" t="s">
        <v>53</v>
      </c>
      <c r="H60" s="32">
        <f t="shared" si="207"/>
        <v>0</v>
      </c>
      <c r="I60" s="9">
        <v>38118</v>
      </c>
      <c r="J60" s="32">
        <f t="shared" si="208"/>
        <v>0.59253769005410273</v>
      </c>
      <c r="K60" s="9">
        <v>59180</v>
      </c>
      <c r="L60" s="32">
        <f t="shared" si="209"/>
        <v>0.4700750650004199</v>
      </c>
      <c r="M60" s="9">
        <v>266860</v>
      </c>
      <c r="N60" s="32">
        <f t="shared" si="210"/>
        <v>0.64928627642662884</v>
      </c>
      <c r="O60" s="9">
        <v>395385</v>
      </c>
      <c r="P60" s="32">
        <f t="shared" si="211"/>
        <v>0.62704724040429272</v>
      </c>
      <c r="Q60" s="33">
        <v>201413</v>
      </c>
      <c r="R60" s="32">
        <f t="shared" si="212"/>
        <v>0.30824802357074882</v>
      </c>
      <c r="S60" s="33">
        <v>66990</v>
      </c>
      <c r="T60" s="32">
        <f t="shared" si="213"/>
        <v>0.74105757064529754</v>
      </c>
      <c r="U60" s="37">
        <f t="shared" si="6"/>
        <v>4.840359808716415</v>
      </c>
      <c r="V60" s="37">
        <f t="shared" si="7"/>
        <v>0</v>
      </c>
      <c r="W60" s="38">
        <f t="shared" si="8"/>
        <v>4.840359808716415</v>
      </c>
    </row>
    <row r="61" spans="1:23" ht="14.15" x14ac:dyDescent="0.35">
      <c r="A61" s="4" t="s">
        <v>191</v>
      </c>
      <c r="B61" s="4" t="s">
        <v>192</v>
      </c>
      <c r="C61" s="4" t="s">
        <v>193</v>
      </c>
      <c r="D61" s="5" t="s">
        <v>16</v>
      </c>
      <c r="E61" s="6">
        <v>0.98504629629629625</v>
      </c>
      <c r="F61" s="5">
        <v>0</v>
      </c>
      <c r="G61" s="7">
        <v>20862</v>
      </c>
      <c r="H61" s="32">
        <f t="shared" si="0"/>
        <v>0.66871766683911038</v>
      </c>
      <c r="I61" s="7">
        <v>36350</v>
      </c>
      <c r="J61" s="32">
        <f t="shared" si="0"/>
        <v>0.7907020507666318</v>
      </c>
      <c r="K61" s="7">
        <v>52986</v>
      </c>
      <c r="L61" s="32">
        <f t="shared" ref="L61" si="214">IF(ISNUMBER(K61),0.3+0.7*MIN(1,MAX(0,(K$86-K61)/(K$86-K$85))),0)</f>
        <v>0.82534736783248075</v>
      </c>
      <c r="M61" s="7">
        <v>249684</v>
      </c>
      <c r="N61" s="32">
        <f t="shared" ref="N61" si="215">IF(ISNUMBER(M61),0.3+0.7*MIN(1,MAX(0,(M$86-M61)/(M$86-M$85))),0)</f>
        <v>0.99100827580330897</v>
      </c>
      <c r="O61" s="7">
        <v>372730</v>
      </c>
      <c r="P61" s="32">
        <f t="shared" ref="P61" si="216">IF(ISNUMBER(O61),0.3+0.7*MIN(1,MAX(0,(O$86-O61)/(O$86-O$85))),0)</f>
        <v>0.90316810647837142</v>
      </c>
      <c r="Q61" s="8">
        <v>201750</v>
      </c>
      <c r="R61" s="32">
        <f t="shared" ref="R61" si="217">IF(ISNUMBER(Q61),0.3+0.7*MIN(1,MAX(0,(Q$86-Q61)/(Q$86-Q$85))),0)</f>
        <v>0.33170521923724472</v>
      </c>
      <c r="S61" s="8">
        <v>66347</v>
      </c>
      <c r="T61" s="32">
        <f t="shared" ref="T61" si="218">IF(ISNUMBER(S61),0.3+0.7*MIN(1,MAX(0,(S$86-S61)/(S$86-S$85))),0)</f>
        <v>0.85729649936735575</v>
      </c>
      <c r="U61" s="37">
        <f t="shared" si="6"/>
        <v>7.6684931233207214</v>
      </c>
      <c r="V61" s="37">
        <f t="shared" si="7"/>
        <v>0</v>
      </c>
      <c r="W61" s="38">
        <f t="shared" si="8"/>
        <v>7.6684931233207214</v>
      </c>
    </row>
    <row r="62" spans="1:23" ht="14.15" x14ac:dyDescent="0.35">
      <c r="A62" s="4" t="s">
        <v>194</v>
      </c>
      <c r="B62" s="4" t="s">
        <v>195</v>
      </c>
      <c r="C62" s="4" t="s">
        <v>196</v>
      </c>
      <c r="D62" s="5" t="s">
        <v>16</v>
      </c>
      <c r="E62" s="6">
        <v>0.92498842592592589</v>
      </c>
      <c r="F62" s="5">
        <v>0</v>
      </c>
      <c r="G62" s="7">
        <v>22677</v>
      </c>
      <c r="H62" s="32">
        <f t="shared" si="0"/>
        <v>0.46332126228660125</v>
      </c>
      <c r="I62" s="7">
        <v>37645</v>
      </c>
      <c r="J62" s="32">
        <f t="shared" si="0"/>
        <v>0.69377713149284692</v>
      </c>
      <c r="K62" s="7">
        <v>55872</v>
      </c>
      <c r="L62" s="32">
        <f t="shared" ref="L62" si="219">IF(ISNUMBER(K62),0.3+0.7*MIN(1,MAX(0,(K$86-K62)/(K$86-K$85))),0)</f>
        <v>0.68414968268612508</v>
      </c>
      <c r="M62" s="7">
        <v>278051</v>
      </c>
      <c r="N62" s="32">
        <f t="shared" ref="N62" si="220">IF(ISNUMBER(M62),0.3+0.7*MIN(1,MAX(0,(M$86-M62)/(M$86-M$85))),0)</f>
        <v>0.5457853044513552</v>
      </c>
      <c r="O62" s="7">
        <v>544656</v>
      </c>
      <c r="P62" s="32">
        <f t="shared" ref="P62" si="221">IF(ISNUMBER(O62),0.3+0.7*MIN(1,MAX(0,(O$86-O62)/(O$86-O$85))),0)</f>
        <v>0.3</v>
      </c>
      <c r="Q62" s="8">
        <v>202324</v>
      </c>
      <c r="R62" s="32">
        <f t="shared" ref="R62" si="222">IF(ISNUMBER(Q62),0.3+0.7*MIN(1,MAX(0,(Q$86-Q62)/(Q$86-Q$85))),0)</f>
        <v>0.31332259717443817</v>
      </c>
      <c r="S62" s="8">
        <v>437468</v>
      </c>
      <c r="T62" s="32">
        <f t="shared" ref="T62" si="223">IF(ISNUMBER(S62),0.3+0.7*MIN(1,MAX(0,(S$86-S62)/(S$86-S$85))),0)</f>
        <v>0.3</v>
      </c>
      <c r="U62" s="37">
        <f t="shared" si="6"/>
        <v>4.7147942544162378</v>
      </c>
      <c r="V62" s="37">
        <f t="shared" si="7"/>
        <v>0</v>
      </c>
      <c r="W62" s="38">
        <f t="shared" si="8"/>
        <v>4.7147942544162378</v>
      </c>
    </row>
    <row r="63" spans="1:23" ht="14.15" x14ac:dyDescent="0.35">
      <c r="A63" s="4" t="s">
        <v>197</v>
      </c>
      <c r="B63" s="4" t="s">
        <v>198</v>
      </c>
      <c r="C63" s="4" t="s">
        <v>199</v>
      </c>
      <c r="D63" s="10">
        <v>43505</v>
      </c>
      <c r="E63" s="6">
        <v>0.7908680555555555</v>
      </c>
      <c r="F63" s="5">
        <v>4</v>
      </c>
      <c r="G63" s="7">
        <v>20150</v>
      </c>
      <c r="H63" s="32">
        <f t="shared" si="0"/>
        <v>0.74929190377651333</v>
      </c>
      <c r="I63" s="7">
        <v>37570</v>
      </c>
      <c r="J63" s="32">
        <f t="shared" si="0"/>
        <v>0.69939054380600052</v>
      </c>
      <c r="K63" s="7">
        <v>57553</v>
      </c>
      <c r="L63" s="32">
        <f t="shared" ref="L63" si="224">IF(ISNUMBER(K63),0.3+0.7*MIN(1,MAX(0,(K$86-K63)/(K$86-K$85))),0)</f>
        <v>0.60190667896782168</v>
      </c>
      <c r="M63" s="7">
        <v>271244</v>
      </c>
      <c r="N63" s="32">
        <f t="shared" ref="N63" si="225">IF(ISNUMBER(M63),0.3+0.7*MIN(1,MAX(0,(M$86-M63)/(M$86-M$85))),0)</f>
        <v>0.65262186686517232</v>
      </c>
      <c r="O63" s="7">
        <v>402864</v>
      </c>
      <c r="P63" s="32">
        <f t="shared" ref="P63" si="226">IF(ISNUMBER(O63),0.3+0.7*MIN(1,MAX(0,(O$86-O63)/(O$86-O$85))),0)</f>
        <v>0.62856503106139883</v>
      </c>
      <c r="Q63" s="8">
        <v>202567</v>
      </c>
      <c r="R63" s="32">
        <f t="shared" ref="R63" si="227">IF(ISNUMBER(Q63),0.3+0.7*MIN(1,MAX(0,(Q$86-Q63)/(Q$86-Q$85))),0)</f>
        <v>0.30554040699802354</v>
      </c>
      <c r="S63" s="8">
        <v>64621</v>
      </c>
      <c r="T63" s="32">
        <f t="shared" ref="T63" si="228">IF(ISNUMBER(S63),0.3+0.7*MIN(1,MAX(0,(S$86-S63)/(S$86-S$85))),0)</f>
        <v>0.94829185997469412</v>
      </c>
      <c r="U63" s="37">
        <f t="shared" si="6"/>
        <v>6.5508689877851776</v>
      </c>
      <c r="V63" s="37">
        <f t="shared" si="7"/>
        <v>0</v>
      </c>
      <c r="W63" s="38">
        <f t="shared" si="8"/>
        <v>3.9305213926711065</v>
      </c>
    </row>
    <row r="64" spans="1:23" ht="14.15" x14ac:dyDescent="0.35">
      <c r="A64" s="4" t="s">
        <v>200</v>
      </c>
      <c r="B64" s="4" t="s">
        <v>201</v>
      </c>
      <c r="C64" s="4" t="s">
        <v>202</v>
      </c>
      <c r="D64" s="5" t="s">
        <v>16</v>
      </c>
      <c r="E64" s="6">
        <v>0.95736111111111111</v>
      </c>
      <c r="F64" s="5">
        <v>0</v>
      </c>
      <c r="G64" s="7">
        <v>22754</v>
      </c>
      <c r="H64" s="32">
        <f t="shared" si="0"/>
        <v>0.4546074754267978</v>
      </c>
      <c r="I64" s="7">
        <v>41444</v>
      </c>
      <c r="J64" s="32">
        <f t="shared" si="0"/>
        <v>0.40943908645724209</v>
      </c>
      <c r="K64" s="7">
        <v>60561</v>
      </c>
      <c r="L64" s="32">
        <f t="shared" ref="L64" si="229">IF(ISNUMBER(K64),0.3+0.7*MIN(1,MAX(0,(K$86-K64)/(K$86-K$85))),0)</f>
        <v>0.45474013810841851</v>
      </c>
      <c r="M64" s="7">
        <v>287072</v>
      </c>
      <c r="N64" s="32">
        <f t="shared" ref="N64" si="230">IF(ISNUMBER(M64),0.3+0.7*MIN(1,MAX(0,(M$86-M64)/(M$86-M$85))),0)</f>
        <v>0.40419978520131211</v>
      </c>
      <c r="O64" s="7">
        <v>436255</v>
      </c>
      <c r="P64" s="32">
        <f t="shared" ref="P64" si="231">IF(ISNUMBER(O64),0.3+0.7*MIN(1,MAX(0,(O$86-O64)/(O$86-O$85))),0)</f>
        <v>0.32428178651211448</v>
      </c>
      <c r="Q64" s="8">
        <v>202568</v>
      </c>
      <c r="R64" s="32">
        <f t="shared" ref="R64" si="232">IF(ISNUMBER(Q64),0.3+0.7*MIN(1,MAX(0,(Q$86-Q64)/(Q$86-Q$85))),0)</f>
        <v>0.30550838152404652</v>
      </c>
      <c r="S64" s="8">
        <v>66001</v>
      </c>
      <c r="T64" s="32">
        <f t="shared" ref="T64" si="233">IF(ISNUMBER(S64),0.3+0.7*MIN(1,MAX(0,(S$86-S64)/(S$86-S$85))),0)</f>
        <v>0.87553774778574445</v>
      </c>
      <c r="U64" s="37">
        <f t="shared" si="6"/>
        <v>4.6118777157366804</v>
      </c>
      <c r="V64" s="37">
        <f t="shared" si="7"/>
        <v>0</v>
      </c>
      <c r="W64" s="38">
        <f t="shared" si="8"/>
        <v>4.6118777157366804</v>
      </c>
    </row>
    <row r="65" spans="1:23" ht="14.15" x14ac:dyDescent="0.35">
      <c r="A65" s="4" t="s">
        <v>203</v>
      </c>
      <c r="B65" s="4" t="s">
        <v>204</v>
      </c>
      <c r="C65" s="4" t="s">
        <v>205</v>
      </c>
      <c r="D65" s="5" t="s">
        <v>63</v>
      </c>
      <c r="E65" s="6">
        <v>0.8790972222222222</v>
      </c>
      <c r="F65" s="5">
        <v>2</v>
      </c>
      <c r="G65" s="7">
        <v>21164</v>
      </c>
      <c r="H65" s="32">
        <f t="shared" si="0"/>
        <v>0.63454151577858264</v>
      </c>
      <c r="I65" s="9">
        <v>38385</v>
      </c>
      <c r="J65" s="32">
        <f>0.9*IF(ISNUMBER(I65),0.3+0.7*MIN(1,MAX(0,(I$86-I65)/(I$86-I$85))),0)</f>
        <v>0.57455231700275866</v>
      </c>
      <c r="K65" s="9">
        <v>58723</v>
      </c>
      <c r="L65" s="32">
        <f>0.9*IF(ISNUMBER(K65),0.3+0.7*MIN(1,MAX(0,(K$86-K65)/(K$86-K$85))),0)</f>
        <v>0.4901979367608828</v>
      </c>
      <c r="M65" s="9">
        <v>271165</v>
      </c>
      <c r="N65" s="32">
        <f>0.9*IF(ISNUMBER(M65),0.3+0.7*MIN(1,MAX(0,(M$86-M65)/(M$86-M$85))),0)</f>
        <v>0.58847560196323323</v>
      </c>
      <c r="O65" s="9">
        <v>402322</v>
      </c>
      <c r="P65" s="32">
        <f>0.9*IF(ISNUMBER(O65),0.3+0.7*MIN(1,MAX(0,(O$86-O65)/(O$86-O$85))),0)</f>
        <v>0.57015371877587362</v>
      </c>
      <c r="Q65" s="33">
        <v>202783</v>
      </c>
      <c r="R65" s="32">
        <f t="shared" ref="R65" si="234">0.9*IF(ISNUMBER(Q65),0.3+0.7*MIN(1,MAX(0,(Q$86-Q65)/(Q$86-Q$85))),0)</f>
        <v>0.27</v>
      </c>
      <c r="S65" s="33">
        <v>65165</v>
      </c>
      <c r="T65" s="32">
        <f t="shared" ref="T65" si="235">0.9*IF(ISNUMBER(S65),0.3+0.7*MIN(1,MAX(0,(S$86-S65)/(S$86-S$85))),0)</f>
        <v>0.82765078026149308</v>
      </c>
      <c r="U65" s="37">
        <f t="shared" si="6"/>
        <v>5.6508169579183205</v>
      </c>
      <c r="V65" s="37">
        <f t="shared" si="7"/>
        <v>0</v>
      </c>
      <c r="W65" s="38">
        <f t="shared" si="8"/>
        <v>4.5206535663346568</v>
      </c>
    </row>
    <row r="66" spans="1:23" ht="14.15" x14ac:dyDescent="0.35">
      <c r="A66" s="4" t="s">
        <v>206</v>
      </c>
      <c r="B66" s="4" t="s">
        <v>207</v>
      </c>
      <c r="C66" s="4" t="s">
        <v>19</v>
      </c>
      <c r="D66" s="10">
        <v>43474</v>
      </c>
      <c r="E66" s="6">
        <v>0.86388888888888893</v>
      </c>
      <c r="F66" s="5">
        <v>3</v>
      </c>
      <c r="G66" s="7">
        <v>22808</v>
      </c>
      <c r="H66" s="32">
        <f t="shared" si="0"/>
        <v>0.44849650801862401</v>
      </c>
      <c r="I66" s="7">
        <v>38655</v>
      </c>
      <c r="J66" s="32">
        <f t="shared" si="0"/>
        <v>0.61818317900904574</v>
      </c>
      <c r="K66" s="7">
        <v>59341</v>
      </c>
      <c r="L66" s="32">
        <f t="shared" ref="L66" si="236">IF(ISNUMBER(K66),0.3+0.7*MIN(1,MAX(0,(K$86-K66)/(K$86-K$85))),0)</f>
        <v>0.51442869523889456</v>
      </c>
      <c r="M66" s="7">
        <v>271730</v>
      </c>
      <c r="N66" s="32">
        <f t="shared" ref="N66" si="237">IF(ISNUMBER(M66),0.3+0.7*MIN(1,MAX(0,(M$86-M66)/(M$86-M$85))),0)</f>
        <v>0.64499404707185448</v>
      </c>
      <c r="O66" s="7">
        <v>403481</v>
      </c>
      <c r="P66" s="32">
        <f t="shared" ref="P66" si="238">IF(ISNUMBER(O66),0.3+0.7*MIN(1,MAX(0,(O$86-O66)/(O$86-O$85))),0)</f>
        <v>0.62294247522638613</v>
      </c>
      <c r="Q66" s="8">
        <v>203247</v>
      </c>
      <c r="R66" s="32">
        <f t="shared" ref="R66" si="239">IF(ISNUMBER(Q66),0.3+0.7*MIN(1,MAX(0,(Q$86-Q66)/(Q$86-Q$85))),0)</f>
        <v>0.3</v>
      </c>
      <c r="S66" s="8">
        <v>65767</v>
      </c>
      <c r="T66" s="32">
        <f t="shared" ref="T66" si="240">IF(ISNUMBER(S66),0.3+0.7*MIN(1,MAX(0,(S$86-S66)/(S$86-S$85))),0)</f>
        <v>0.88787431463517508</v>
      </c>
      <c r="U66" s="37">
        <f t="shared" si="6"/>
        <v>5.7670274559999717</v>
      </c>
      <c r="V66" s="37">
        <f t="shared" si="7"/>
        <v>0</v>
      </c>
      <c r="W66" s="38">
        <f t="shared" si="8"/>
        <v>4.0369192191999801</v>
      </c>
    </row>
    <row r="67" spans="1:23" ht="14.15" x14ac:dyDescent="0.35">
      <c r="A67" s="4" t="s">
        <v>208</v>
      </c>
      <c r="B67" s="4" t="s">
        <v>209</v>
      </c>
      <c r="C67" s="4" t="s">
        <v>210</v>
      </c>
      <c r="D67" s="5" t="s">
        <v>16</v>
      </c>
      <c r="E67" s="6">
        <v>0.9799768518518519</v>
      </c>
      <c r="F67" s="5">
        <v>0</v>
      </c>
      <c r="G67" s="7">
        <v>20882</v>
      </c>
      <c r="H67" s="32">
        <f t="shared" ref="H67:J79" si="241">IF(ISNUMBER(G67),0.3+0.7*MIN(1,MAX(0,(G$86-G67)/(G$86-G$85))),0)</f>
        <v>0.6664543455768237</v>
      </c>
      <c r="I67" s="7">
        <v>42706</v>
      </c>
      <c r="J67" s="32">
        <f t="shared" si="241"/>
        <v>0.31498406860124489</v>
      </c>
      <c r="K67" s="7">
        <v>61665</v>
      </c>
      <c r="L67" s="32">
        <f t="shared" ref="L67" si="242">IF(ISNUMBER(K67),0.3+0.7*MIN(1,MAX(0,(K$86-K67)/(K$86-K$85))),0)</f>
        <v>0.40072688641002052</v>
      </c>
      <c r="M67" s="7">
        <v>325399</v>
      </c>
      <c r="N67" s="32">
        <f t="shared" ref="N67" si="243">IF(ISNUMBER(M67),0.3+0.7*MIN(1,MAX(0,(M$86-M67)/(M$86-M$85))),0)</f>
        <v>0.3</v>
      </c>
      <c r="O67" s="7">
        <v>392912</v>
      </c>
      <c r="P67" s="32">
        <f t="shared" ref="P67" si="244">IF(ISNUMBER(O67),0.3+0.7*MIN(1,MAX(0,(O$86-O67)/(O$86-O$85))),0)</f>
        <v>0.71925494300636839</v>
      </c>
      <c r="Q67" s="8">
        <v>215694</v>
      </c>
      <c r="R67" s="32">
        <f t="shared" ref="R67" si="245">IF(ISNUMBER(Q67),0.3+0.7*MIN(1,MAX(0,(Q$86-Q67)/(Q$86-Q$85))),0)</f>
        <v>0.3</v>
      </c>
      <c r="S67" s="8">
        <v>175465</v>
      </c>
      <c r="T67" s="32">
        <f t="shared" ref="T67" si="246">IF(ISNUMBER(S67),0.3+0.7*MIN(1,MAX(0,(S$86-S67)/(S$86-S$85))),0)</f>
        <v>0.3</v>
      </c>
      <c r="U67" s="37">
        <f t="shared" ref="U67:U80" si="247">10*(H67+J67+L67+N67+P67+R67+T67)/7</f>
        <v>4.2877432051349382</v>
      </c>
      <c r="V67" s="37">
        <f t="shared" ref="V67:V80" si="248">IF(U67&gt;U$86, (U67-U$86)/(U$84-U$86), 0)</f>
        <v>0</v>
      </c>
      <c r="W67" s="38">
        <f t="shared" ref="W67:W80" si="249">((1-0.1*F67)*U67)+V67</f>
        <v>4.2877432051349382</v>
      </c>
    </row>
    <row r="68" spans="1:23" ht="14.15" x14ac:dyDescent="0.35">
      <c r="A68" s="4" t="s">
        <v>211</v>
      </c>
      <c r="B68" s="4" t="s">
        <v>212</v>
      </c>
      <c r="C68" s="4" t="s">
        <v>19</v>
      </c>
      <c r="D68" s="5" t="s">
        <v>16</v>
      </c>
      <c r="E68" s="6">
        <v>0.85707175925925927</v>
      </c>
      <c r="F68" s="5">
        <v>0</v>
      </c>
      <c r="G68" s="7">
        <v>26761</v>
      </c>
      <c r="H68" s="32">
        <f t="shared" si="241"/>
        <v>0.3</v>
      </c>
      <c r="I68" s="7">
        <v>65996</v>
      </c>
      <c r="J68" s="32">
        <f t="shared" si="241"/>
        <v>0.3</v>
      </c>
      <c r="K68" s="7">
        <v>87950</v>
      </c>
      <c r="L68" s="32">
        <f t="shared" ref="L68" si="250">IF(ISNUMBER(K68),0.3+0.7*MIN(1,MAX(0,(K$86-K68)/(K$86-K$85))),0)</f>
        <v>0.3</v>
      </c>
      <c r="M68" s="7">
        <v>506502</v>
      </c>
      <c r="N68" s="32">
        <f t="shared" ref="N68" si="251">IF(ISNUMBER(M68),0.3+0.7*MIN(1,MAX(0,(M$86-M68)/(M$86-M$85))),0)</f>
        <v>0.3</v>
      </c>
      <c r="O68" s="7">
        <v>708445</v>
      </c>
      <c r="P68" s="32">
        <f t="shared" ref="P68" si="252">IF(ISNUMBER(O68),0.3+0.7*MIN(1,MAX(0,(O$86-O68)/(O$86-O$85))),0)</f>
        <v>0.3</v>
      </c>
      <c r="Q68" s="8">
        <v>260881</v>
      </c>
      <c r="R68" s="32">
        <f t="shared" ref="R68" si="253">IF(ISNUMBER(Q68),0.3+0.7*MIN(1,MAX(0,(Q$86-Q68)/(Q$86-Q$85))),0)</f>
        <v>0.3</v>
      </c>
      <c r="S68" s="8">
        <v>474811</v>
      </c>
      <c r="T68" s="32">
        <f t="shared" ref="T68" si="254">IF(ISNUMBER(S68),0.3+0.7*MIN(1,MAX(0,(S$86-S68)/(S$86-S$85))),0)</f>
        <v>0.3</v>
      </c>
      <c r="U68" s="37">
        <f t="shared" si="247"/>
        <v>3</v>
      </c>
      <c r="V68" s="37">
        <f t="shared" si="248"/>
        <v>0</v>
      </c>
      <c r="W68" s="38">
        <f t="shared" si="249"/>
        <v>3</v>
      </c>
    </row>
    <row r="69" spans="1:23" ht="14.15" x14ac:dyDescent="0.35">
      <c r="A69" s="4" t="s">
        <v>213</v>
      </c>
      <c r="B69" s="4" t="s">
        <v>214</v>
      </c>
      <c r="C69" s="4" t="s">
        <v>215</v>
      </c>
      <c r="D69" s="10">
        <v>43474</v>
      </c>
      <c r="E69" s="6">
        <v>0.90295138888888893</v>
      </c>
      <c r="F69" s="5">
        <v>3</v>
      </c>
      <c r="G69" s="7">
        <v>29351</v>
      </c>
      <c r="H69" s="32">
        <f t="shared" si="241"/>
        <v>0.3</v>
      </c>
      <c r="I69" s="9">
        <v>72528</v>
      </c>
      <c r="J69" s="32">
        <f t="shared" ref="J69:J70" si="255">0.9*IF(ISNUMBER(I69),0.3+0.7*MIN(1,MAX(0,(I$86-I69)/(I$86-I$85))),0)</f>
        <v>0.27</v>
      </c>
      <c r="K69" s="9">
        <v>92946</v>
      </c>
      <c r="L69" s="32">
        <f t="shared" ref="L69:L70" si="256">0.9*IF(ISNUMBER(K69),0.3+0.7*MIN(1,MAX(0,(K$86-K69)/(K$86-K$85))),0)</f>
        <v>0.27</v>
      </c>
      <c r="M69" s="9">
        <v>519176</v>
      </c>
      <c r="N69" s="32">
        <f t="shared" ref="N69:N70" si="257">0.9*IF(ISNUMBER(M69),0.3+0.7*MIN(1,MAX(0,(M$86-M69)/(M$86-M$85))),0)</f>
        <v>0.27</v>
      </c>
      <c r="O69" s="9">
        <v>722283</v>
      </c>
      <c r="P69" s="32">
        <f t="shared" ref="P69:P70" si="258">0.9*IF(ISNUMBER(O69),0.3+0.7*MIN(1,MAX(0,(O$86-O69)/(O$86-O$85))),0)</f>
        <v>0.27</v>
      </c>
      <c r="Q69" s="33">
        <v>267306</v>
      </c>
      <c r="R69" s="32">
        <f t="shared" ref="R69:R70" si="259">0.9*IF(ISNUMBER(Q69),0.3+0.7*MIN(1,MAX(0,(Q$86-Q69)/(Q$86-Q$85))),0)</f>
        <v>0.27</v>
      </c>
      <c r="S69" s="33">
        <v>493695</v>
      </c>
      <c r="T69" s="32">
        <f t="shared" ref="T69:T70" si="260">0.9*IF(ISNUMBER(S69),0.3+0.7*MIN(1,MAX(0,(S$86-S69)/(S$86-S$85))),0)</f>
        <v>0.27</v>
      </c>
      <c r="U69" s="37">
        <f t="shared" si="247"/>
        <v>2.7428571428571433</v>
      </c>
      <c r="V69" s="37">
        <f t="shared" si="248"/>
        <v>0</v>
      </c>
      <c r="W69" s="38">
        <f t="shared" si="249"/>
        <v>1.9200000000000002</v>
      </c>
    </row>
    <row r="70" spans="1:23" ht="14.15" x14ac:dyDescent="0.35">
      <c r="A70" s="4" t="s">
        <v>216</v>
      </c>
      <c r="B70" s="4" t="s">
        <v>217</v>
      </c>
      <c r="C70" s="4" t="s">
        <v>218</v>
      </c>
      <c r="D70" s="5" t="s">
        <v>16</v>
      </c>
      <c r="E70" s="6">
        <v>0.98042824074074075</v>
      </c>
      <c r="F70" s="5">
        <v>0</v>
      </c>
      <c r="G70" s="14" t="b">
        <v>0</v>
      </c>
      <c r="H70" s="32">
        <f>0.9*IF(ISNUMBER(G70),0.3+0.7*MIN(1,MAX(0,(G$86-G70)/(G$86-G$85))),0)</f>
        <v>0</v>
      </c>
      <c r="I70" s="9">
        <v>82992</v>
      </c>
      <c r="J70" s="32">
        <f t="shared" si="255"/>
        <v>0.27</v>
      </c>
      <c r="K70" s="9">
        <v>124741</v>
      </c>
      <c r="L70" s="32">
        <f t="shared" si="256"/>
        <v>0.27</v>
      </c>
      <c r="M70" s="9">
        <v>475627</v>
      </c>
      <c r="N70" s="32">
        <f t="shared" si="257"/>
        <v>0.27</v>
      </c>
      <c r="O70" s="9">
        <v>884137</v>
      </c>
      <c r="P70" s="32">
        <f t="shared" si="258"/>
        <v>0.27</v>
      </c>
      <c r="Q70" s="33">
        <v>348769</v>
      </c>
      <c r="R70" s="32">
        <f t="shared" si="259"/>
        <v>0.27</v>
      </c>
      <c r="S70" s="33">
        <v>80432</v>
      </c>
      <c r="T70" s="32">
        <f t="shared" si="260"/>
        <v>0.27</v>
      </c>
      <c r="U70" s="37">
        <f t="shared" si="247"/>
        <v>2.3142857142857145</v>
      </c>
      <c r="V70" s="37">
        <f t="shared" si="248"/>
        <v>0</v>
      </c>
      <c r="W70" s="38">
        <f t="shared" si="249"/>
        <v>2.3142857142857145</v>
      </c>
    </row>
    <row r="71" spans="1:23" ht="14.15" x14ac:dyDescent="0.35">
      <c r="A71" s="4" t="s">
        <v>219</v>
      </c>
      <c r="B71" s="4" t="s">
        <v>220</v>
      </c>
      <c r="C71" s="4" t="s">
        <v>221</v>
      </c>
      <c r="D71" s="5" t="s">
        <v>20</v>
      </c>
      <c r="E71" s="6">
        <v>6.4259259259259266E-2</v>
      </c>
      <c r="F71" s="5">
        <v>1</v>
      </c>
      <c r="G71" s="7">
        <v>30340</v>
      </c>
      <c r="H71" s="32">
        <f t="shared" si="241"/>
        <v>0.3</v>
      </c>
      <c r="I71" s="7">
        <v>109507</v>
      </c>
      <c r="J71" s="32">
        <f t="shared" si="241"/>
        <v>0.3</v>
      </c>
      <c r="K71" s="7">
        <v>139518</v>
      </c>
      <c r="L71" s="32">
        <f t="shared" ref="L71" si="261">IF(ISNUMBER(K71),0.3+0.7*MIN(1,MAX(0,(K$86-K71)/(K$86-K$85))),0)</f>
        <v>0.3</v>
      </c>
      <c r="M71" s="7">
        <v>850414</v>
      </c>
      <c r="N71" s="32">
        <f t="shared" ref="N71" si="262">IF(ISNUMBER(M71),0.3+0.7*MIN(1,MAX(0,(M$86-M71)/(M$86-M$85))),0)</f>
        <v>0.3</v>
      </c>
      <c r="O71" s="7">
        <v>1285940</v>
      </c>
      <c r="P71" s="32">
        <f t="shared" ref="P71" si="263">IF(ISNUMBER(O71),0.3+0.7*MIN(1,MAX(0,(O$86-O71)/(O$86-O$85))),0)</f>
        <v>0.3</v>
      </c>
      <c r="Q71" s="8">
        <v>483645</v>
      </c>
      <c r="R71" s="32">
        <f t="shared" ref="R71" si="264">IF(ISNUMBER(Q71),0.3+0.7*MIN(1,MAX(0,(Q$86-Q71)/(Q$86-Q$85))),0)</f>
        <v>0.3</v>
      </c>
      <c r="S71" s="8">
        <v>1120322</v>
      </c>
      <c r="T71" s="32">
        <f t="shared" ref="T71" si="265">IF(ISNUMBER(S71),0.3+0.7*MIN(1,MAX(0,(S$86-S71)/(S$86-S$85))),0)</f>
        <v>0.3</v>
      </c>
      <c r="U71" s="37">
        <f t="shared" si="247"/>
        <v>3</v>
      </c>
      <c r="V71" s="37">
        <f t="shared" si="248"/>
        <v>0</v>
      </c>
      <c r="W71" s="38">
        <f t="shared" si="249"/>
        <v>2.7</v>
      </c>
    </row>
    <row r="72" spans="1:23" ht="14.15" x14ac:dyDescent="0.35">
      <c r="A72" s="4" t="s">
        <v>222</v>
      </c>
      <c r="B72" s="4" t="s">
        <v>223</v>
      </c>
      <c r="C72" s="4" t="s">
        <v>224</v>
      </c>
      <c r="D72" s="5" t="s">
        <v>16</v>
      </c>
      <c r="E72" s="6">
        <v>0.81765046296296295</v>
      </c>
      <c r="F72" s="5">
        <v>0</v>
      </c>
      <c r="G72" s="15">
        <v>20961</v>
      </c>
      <c r="H72" s="32">
        <f>0.9*IF(ISNUMBER(G72),0.3+0.7*MIN(1,MAX(0,(G$86-G72)/(G$86-G$85))),0)</f>
        <v>0.59176280393171243</v>
      </c>
      <c r="I72" s="16">
        <v>37240</v>
      </c>
      <c r="J72" s="32">
        <f>0.9*IF(ISNUMBER(I72),0.3+0.7*MIN(1,MAX(0,(I$86-I72)/(I$86-I$85))),0)</f>
        <v>0.65168060218548862</v>
      </c>
      <c r="K72" s="16">
        <v>56484</v>
      </c>
      <c r="L72" s="32">
        <f>0.9*IF(ISNUMBER(K72),0.3+0.7*MIN(1,MAX(0,(K$86-K72)/(K$86-K$85))),0)</f>
        <v>0.58878679862450745</v>
      </c>
      <c r="M72" s="15">
        <v>264994</v>
      </c>
      <c r="N72" s="32">
        <f>0.9*IF(ISNUMBER(M72),0.3+0.7*MIN(1,MAX(0,(M$86-M72)/(M$86-M$85))),0)</f>
        <v>0.67564463149020515</v>
      </c>
      <c r="O72" s="15">
        <v>391727</v>
      </c>
      <c r="P72" s="32">
        <f>0.9*IF(ISNUMBER(O72),0.3+0.7*MIN(1,MAX(0,(O$86-O72)/(O$86-O$85))),0)</f>
        <v>0.65704817771390167</v>
      </c>
      <c r="Q72" s="34">
        <v>193715</v>
      </c>
      <c r="R72" s="32">
        <f t="shared" ref="R72" si="266">0.9*IF(ISNUMBER(Q72),0.3+0.7*MIN(1,MAX(0,(Q$86-Q72)/(Q$86-Q$85))),0)</f>
        <v>0.53012691237830312</v>
      </c>
      <c r="S72" s="34">
        <v>64013</v>
      </c>
      <c r="T72" s="32">
        <f t="shared" ref="T72" si="267">0.9*IF(ISNUMBER(S72),0.3+0.7*MIN(1,MAX(0,(S$86-S72)/(S$86-S$85))),0)</f>
        <v>0.88231126107127789</v>
      </c>
      <c r="U72" s="37">
        <f t="shared" si="247"/>
        <v>6.5390874105648518</v>
      </c>
      <c r="V72" s="37">
        <f t="shared" si="248"/>
        <v>0</v>
      </c>
      <c r="W72" s="38">
        <f t="shared" si="249"/>
        <v>6.5390874105648518</v>
      </c>
    </row>
    <row r="73" spans="1:23" ht="14.15" x14ac:dyDescent="0.35">
      <c r="A73" s="4" t="s">
        <v>225</v>
      </c>
      <c r="B73" s="4" t="s">
        <v>226</v>
      </c>
      <c r="C73" s="4" t="s">
        <v>19</v>
      </c>
      <c r="D73" s="5" t="s">
        <v>20</v>
      </c>
      <c r="E73" s="6">
        <v>0.80070601851851853</v>
      </c>
      <c r="F73" s="5">
        <v>1</v>
      </c>
      <c r="G73" s="17" t="s">
        <v>227</v>
      </c>
      <c r="H73" s="32">
        <f t="shared" si="241"/>
        <v>0</v>
      </c>
      <c r="I73" s="17" t="s">
        <v>227</v>
      </c>
      <c r="J73" s="32">
        <f t="shared" si="241"/>
        <v>0</v>
      </c>
      <c r="K73" s="17" t="s">
        <v>227</v>
      </c>
      <c r="L73" s="32">
        <f t="shared" ref="L73" si="268">IF(ISNUMBER(K73),0.3+0.7*MIN(1,MAX(0,(K$86-K73)/(K$86-K$85))),0)</f>
        <v>0</v>
      </c>
      <c r="M73" s="17" t="s">
        <v>227</v>
      </c>
      <c r="N73" s="32">
        <f t="shared" ref="N73" si="269">IF(ISNUMBER(M73),0.3+0.7*MIN(1,MAX(0,(M$86-M73)/(M$86-M$85))),0)</f>
        <v>0</v>
      </c>
      <c r="O73" s="17" t="s">
        <v>227</v>
      </c>
      <c r="P73" s="32">
        <f t="shared" ref="P73" si="270">IF(ISNUMBER(O73),0.3+0.7*MIN(1,MAX(0,(O$86-O73)/(O$86-O$85))),0)</f>
        <v>0</v>
      </c>
      <c r="Q73" s="4" t="s">
        <v>228</v>
      </c>
      <c r="R73" s="32">
        <f t="shared" ref="R73" si="271">IF(ISNUMBER(Q73),0.3+0.7*MIN(1,MAX(0,(Q$86-Q73)/(Q$86-Q$85))),0)</f>
        <v>0</v>
      </c>
      <c r="S73" s="4" t="s">
        <v>228</v>
      </c>
      <c r="T73" s="32">
        <f t="shared" ref="T73" si="272">IF(ISNUMBER(S73),0.3+0.7*MIN(1,MAX(0,(S$86-S73)/(S$86-S$85))),0)</f>
        <v>0</v>
      </c>
      <c r="U73" s="37">
        <f t="shared" si="247"/>
        <v>0</v>
      </c>
      <c r="V73" s="37">
        <f t="shared" si="248"/>
        <v>0</v>
      </c>
      <c r="W73" s="38">
        <f t="shared" si="249"/>
        <v>0</v>
      </c>
    </row>
    <row r="74" spans="1:23" ht="14.15" x14ac:dyDescent="0.35">
      <c r="A74" s="4" t="s">
        <v>229</v>
      </c>
      <c r="B74" s="4" t="s">
        <v>230</v>
      </c>
      <c r="C74" s="4" t="s">
        <v>231</v>
      </c>
      <c r="D74" s="5" t="s">
        <v>63</v>
      </c>
      <c r="E74" s="6">
        <v>0.85317129629629629</v>
      </c>
      <c r="F74" s="5">
        <v>2</v>
      </c>
      <c r="G74" s="17" t="s">
        <v>178</v>
      </c>
      <c r="H74" s="32">
        <f t="shared" si="241"/>
        <v>0</v>
      </c>
      <c r="I74" s="17" t="s">
        <v>178</v>
      </c>
      <c r="J74" s="32">
        <f t="shared" si="241"/>
        <v>0</v>
      </c>
      <c r="K74" s="17" t="s">
        <v>178</v>
      </c>
      <c r="L74" s="32">
        <f t="shared" ref="L74" si="273">IF(ISNUMBER(K74),0.3+0.7*MIN(1,MAX(0,(K$86-K74)/(K$86-K$85))),0)</f>
        <v>0</v>
      </c>
      <c r="M74" s="17" t="s">
        <v>136</v>
      </c>
      <c r="N74" s="32">
        <f t="shared" ref="N74" si="274">IF(ISNUMBER(M74),0.3+0.7*MIN(1,MAX(0,(M$86-M74)/(M$86-M$85))),0)</f>
        <v>0</v>
      </c>
      <c r="O74" s="17" t="s">
        <v>136</v>
      </c>
      <c r="P74" s="32">
        <f t="shared" ref="P74" si="275">IF(ISNUMBER(O74),0.3+0.7*MIN(1,MAX(0,(O$86-O74)/(O$86-O$85))),0)</f>
        <v>0</v>
      </c>
      <c r="Q74" s="4" t="s">
        <v>228</v>
      </c>
      <c r="R74" s="32">
        <f t="shared" ref="R74" si="276">IF(ISNUMBER(Q74),0.3+0.7*MIN(1,MAX(0,(Q$86-Q74)/(Q$86-Q$85))),0)</f>
        <v>0</v>
      </c>
      <c r="S74" s="4" t="s">
        <v>228</v>
      </c>
      <c r="T74" s="32">
        <f t="shared" ref="T74" si="277">IF(ISNUMBER(S74),0.3+0.7*MIN(1,MAX(0,(S$86-S74)/(S$86-S$85))),0)</f>
        <v>0</v>
      </c>
      <c r="U74" s="37">
        <f t="shared" si="247"/>
        <v>0</v>
      </c>
      <c r="V74" s="37">
        <f t="shared" si="248"/>
        <v>0</v>
      </c>
      <c r="W74" s="38">
        <f t="shared" si="249"/>
        <v>0</v>
      </c>
    </row>
    <row r="75" spans="1:23" ht="14.15" x14ac:dyDescent="0.35">
      <c r="A75" s="4" t="s">
        <v>232</v>
      </c>
      <c r="B75" s="4" t="s">
        <v>233</v>
      </c>
      <c r="C75" s="4" t="s">
        <v>234</v>
      </c>
      <c r="D75" s="5" t="s">
        <v>63</v>
      </c>
      <c r="E75" s="6">
        <v>0.99545138888888884</v>
      </c>
      <c r="F75" s="5">
        <v>2</v>
      </c>
      <c r="G75" s="18" t="s">
        <v>228</v>
      </c>
      <c r="H75" s="32">
        <f t="shared" si="241"/>
        <v>0</v>
      </c>
      <c r="I75" s="18" t="s">
        <v>228</v>
      </c>
      <c r="J75" s="32">
        <f t="shared" si="241"/>
        <v>0</v>
      </c>
      <c r="K75" s="18" t="s">
        <v>228</v>
      </c>
      <c r="L75" s="32">
        <f t="shared" ref="L75" si="278">IF(ISNUMBER(K75),0.3+0.7*MIN(1,MAX(0,(K$86-K75)/(K$86-K$85))),0)</f>
        <v>0</v>
      </c>
      <c r="M75" s="18" t="s">
        <v>228</v>
      </c>
      <c r="N75" s="32">
        <f t="shared" ref="N75" si="279">IF(ISNUMBER(M75),0.3+0.7*MIN(1,MAX(0,(M$86-M75)/(M$86-M$85))),0)</f>
        <v>0</v>
      </c>
      <c r="O75" s="18" t="s">
        <v>228</v>
      </c>
      <c r="P75" s="32">
        <f t="shared" ref="P75" si="280">IF(ISNUMBER(O75),0.3+0.7*MIN(1,MAX(0,(O$86-O75)/(O$86-O$85))),0)</f>
        <v>0</v>
      </c>
      <c r="Q75" s="34" t="s">
        <v>228</v>
      </c>
      <c r="R75" s="32">
        <f t="shared" ref="R75" si="281">IF(ISNUMBER(Q75),0.3+0.7*MIN(1,MAX(0,(Q$86-Q75)/(Q$86-Q$85))),0)</f>
        <v>0</v>
      </c>
      <c r="S75" s="34" t="s">
        <v>228</v>
      </c>
      <c r="T75" s="32">
        <f t="shared" ref="T75" si="282">IF(ISNUMBER(S75),0.3+0.7*MIN(1,MAX(0,(S$86-S75)/(S$86-S$85))),0)</f>
        <v>0</v>
      </c>
      <c r="U75" s="37">
        <f t="shared" si="247"/>
        <v>0</v>
      </c>
      <c r="V75" s="37">
        <f t="shared" si="248"/>
        <v>0</v>
      </c>
      <c r="W75" s="38">
        <f t="shared" si="249"/>
        <v>0</v>
      </c>
    </row>
    <row r="76" spans="1:23" ht="14.15" x14ac:dyDescent="0.35">
      <c r="A76" s="4" t="s">
        <v>235</v>
      </c>
      <c r="B76" s="4" t="s">
        <v>236</v>
      </c>
      <c r="C76" s="4" t="s">
        <v>19</v>
      </c>
      <c r="D76" s="5" t="s">
        <v>20</v>
      </c>
      <c r="E76" s="6">
        <v>0.95438657407407412</v>
      </c>
      <c r="F76" s="5">
        <v>1</v>
      </c>
      <c r="G76" s="16">
        <v>22550</v>
      </c>
      <c r="H76" s="32">
        <f t="shared" si="241"/>
        <v>0.47769335230212118</v>
      </c>
      <c r="I76" s="15">
        <v>37772</v>
      </c>
      <c r="J76" s="32">
        <f>0.9*IF(ISNUMBER(I76),0.3+0.7*MIN(1,MAX(0,(I$86-I76)/(I$86-I$85))),0)</f>
        <v>0.61584457797831627</v>
      </c>
      <c r="K76" s="15">
        <v>58974</v>
      </c>
      <c r="L76" s="32">
        <f>0.9*IF(ISNUMBER(K76),0.3+0.7*MIN(1,MAX(0,(K$86-K76)/(K$86-K$85))),0)</f>
        <v>0.47914576868237907</v>
      </c>
      <c r="M76" s="15">
        <v>266242</v>
      </c>
      <c r="N76" s="32">
        <f>0.9*IF(ISNUMBER(M76),0.3+0.7*MIN(1,MAX(0,(M$86-M76)/(M$86-M$85))),0)</f>
        <v>0.65801589241231495</v>
      </c>
      <c r="O76" s="18" t="s">
        <v>53</v>
      </c>
      <c r="P76" s="32">
        <f t="shared" ref="P76" si="283">IF(ISNUMBER(O76),0.3+0.7*MIN(1,MAX(0,(O$86-O76)/(O$86-O$85))),0)</f>
        <v>0</v>
      </c>
      <c r="Q76" s="34" t="s">
        <v>228</v>
      </c>
      <c r="R76" s="32">
        <f t="shared" ref="R76" si="284">IF(ISNUMBER(Q76),0.3+0.7*MIN(1,MAX(0,(Q$86-Q76)/(Q$86-Q$85))),0)</f>
        <v>0</v>
      </c>
      <c r="S76" s="33">
        <v>65610</v>
      </c>
      <c r="T76" s="32">
        <f t="shared" ref="T76" si="285">0.9*IF(ISNUMBER(S76),0.3+0.7*MIN(1,MAX(0,(S$86-S76)/(S$86-S$85))),0)</f>
        <v>0.80653627161535224</v>
      </c>
      <c r="U76" s="37">
        <f t="shared" si="247"/>
        <v>4.338908375700691</v>
      </c>
      <c r="V76" s="37">
        <f t="shared" si="248"/>
        <v>0</v>
      </c>
      <c r="W76" s="38">
        <f t="shared" si="249"/>
        <v>3.9050175381306218</v>
      </c>
    </row>
    <row r="77" spans="1:23" ht="14.15" x14ac:dyDescent="0.35">
      <c r="A77" s="4" t="s">
        <v>237</v>
      </c>
      <c r="B77" s="4" t="s">
        <v>238</v>
      </c>
      <c r="C77" s="4" t="s">
        <v>239</v>
      </c>
      <c r="D77" s="5" t="s">
        <v>20</v>
      </c>
      <c r="E77" s="6">
        <v>0.91613425925925929</v>
      </c>
      <c r="F77" s="5">
        <v>1</v>
      </c>
      <c r="G77" s="16">
        <v>55208</v>
      </c>
      <c r="H77" s="32">
        <f t="shared" si="241"/>
        <v>0.3</v>
      </c>
      <c r="I77" s="16">
        <v>103350</v>
      </c>
      <c r="J77" s="32">
        <f t="shared" si="241"/>
        <v>0.3</v>
      </c>
      <c r="K77" s="15">
        <v>127903</v>
      </c>
      <c r="L77" s="32">
        <f t="shared" ref="L77" si="286">IF(ISNUMBER(K77),0.3+0.7*MIN(1,MAX(0,(K$86-K77)/(K$86-K$85))),0)</f>
        <v>0.3</v>
      </c>
      <c r="M77" s="18" t="s">
        <v>240</v>
      </c>
      <c r="N77" s="32">
        <f t="shared" ref="N77" si="287">IF(ISNUMBER(M77),0.3+0.7*MIN(1,MAX(0,(M$86-M77)/(M$86-M$85))),0)</f>
        <v>0</v>
      </c>
      <c r="O77" s="18" t="s">
        <v>240</v>
      </c>
      <c r="P77" s="32">
        <f t="shared" ref="P77" si="288">IF(ISNUMBER(O77),0.3+0.7*MIN(1,MAX(0,(O$86-O77)/(O$86-O$85))),0)</f>
        <v>0</v>
      </c>
      <c r="Q77" s="34" t="s">
        <v>228</v>
      </c>
      <c r="R77" s="32">
        <f t="shared" ref="R77" si="289">IF(ISNUMBER(Q77),0.3+0.7*MIN(1,MAX(0,(Q$86-Q77)/(Q$86-Q$85))),0)</f>
        <v>0</v>
      </c>
      <c r="S77" s="34" t="s">
        <v>228</v>
      </c>
      <c r="T77" s="32">
        <f t="shared" ref="T77" si="290">IF(ISNUMBER(S77),0.3+0.7*MIN(1,MAX(0,(S$86-S77)/(S$86-S$85))),0)</f>
        <v>0</v>
      </c>
      <c r="U77" s="37">
        <f t="shared" si="247"/>
        <v>1.2857142857142858</v>
      </c>
      <c r="V77" s="37">
        <f t="shared" si="248"/>
        <v>0</v>
      </c>
      <c r="W77" s="38">
        <f t="shared" si="249"/>
        <v>1.1571428571428573</v>
      </c>
    </row>
    <row r="78" spans="1:23" ht="14.15" x14ac:dyDescent="0.35">
      <c r="A78" s="4" t="s">
        <v>241</v>
      </c>
      <c r="B78" s="4" t="s">
        <v>242</v>
      </c>
      <c r="C78" s="4" t="s">
        <v>19</v>
      </c>
      <c r="D78" s="5" t="s">
        <v>16</v>
      </c>
      <c r="E78" s="6">
        <v>0.99807870370370366</v>
      </c>
      <c r="F78" s="5">
        <v>0</v>
      </c>
      <c r="G78" s="16">
        <v>22731</v>
      </c>
      <c r="H78" s="32">
        <f t="shared" si="241"/>
        <v>0.45721029487842746</v>
      </c>
      <c r="I78" s="15">
        <v>39066</v>
      </c>
      <c r="J78" s="32">
        <f>0.9*IF(ISNUMBER(I78),0.3+0.7*MIN(1,MAX(0,(I$86-I78)/(I$86-I$85))),0)</f>
        <v>0.52867951157966775</v>
      </c>
      <c r="K78" s="15">
        <v>59401</v>
      </c>
      <c r="L78" s="32">
        <f>0.9*IF(ISNUMBER(K78),0.3+0.7*MIN(1,MAX(0,(K$86-K78)/(K$86-K$85))),0)</f>
        <v>0.46034387318627912</v>
      </c>
      <c r="M78" s="15">
        <v>266578</v>
      </c>
      <c r="N78" s="32">
        <f>0.9*IF(ISNUMBER(M78),0.3+0.7*MIN(1,MAX(0,(M$86-M78)/(M$86-M$85))),0)</f>
        <v>0.6532696934298059</v>
      </c>
      <c r="O78" s="15">
        <v>394050</v>
      </c>
      <c r="P78" s="32">
        <f>0.9*IF(ISNUMBER(O78),0.3+0.7*MIN(1,MAX(0,(O$86-O78)/(O$86-O$85))),0)</f>
        <v>0.63799618827425675</v>
      </c>
      <c r="Q78" s="35">
        <v>205000</v>
      </c>
      <c r="R78" s="32">
        <f t="shared" ref="R78" si="291">0.9*IF(ISNUMBER(Q78),0.3+0.7*MIN(1,MAX(0,(Q$86-Q78)/(Q$86-Q$85))),0)</f>
        <v>0.27</v>
      </c>
      <c r="S78" s="33">
        <v>66928</v>
      </c>
      <c r="T78" s="32">
        <f t="shared" ref="T78" si="292">0.9*IF(ISNUMBER(S78),0.3+0.7*MIN(1,MAX(0,(S$86-S78)/(S$86-S$85))),0)</f>
        <v>0.74399936735554639</v>
      </c>
      <c r="U78" s="37">
        <f t="shared" si="247"/>
        <v>5.359284183862834</v>
      </c>
      <c r="V78" s="37">
        <f t="shared" si="248"/>
        <v>0</v>
      </c>
      <c r="W78" s="38">
        <f t="shared" si="249"/>
        <v>5.359284183862834</v>
      </c>
    </row>
    <row r="79" spans="1:23" ht="14.15" x14ac:dyDescent="0.35">
      <c r="A79" s="19" t="s">
        <v>243</v>
      </c>
      <c r="B79" s="20" t="s">
        <v>244</v>
      </c>
      <c r="C79" s="20" t="s">
        <v>245</v>
      </c>
      <c r="D79" s="21" t="s">
        <v>16</v>
      </c>
      <c r="E79" s="22">
        <v>0.97722222222222221</v>
      </c>
      <c r="F79" s="21">
        <v>0</v>
      </c>
      <c r="G79" s="23" t="b">
        <v>0</v>
      </c>
      <c r="H79" s="32">
        <f t="shared" si="241"/>
        <v>0</v>
      </c>
      <c r="I79" s="23" t="b">
        <v>0</v>
      </c>
      <c r="J79" s="32">
        <f t="shared" si="241"/>
        <v>0</v>
      </c>
      <c r="K79" s="23" t="b">
        <v>0</v>
      </c>
      <c r="L79" s="32">
        <f t="shared" ref="L79" si="293">IF(ISNUMBER(K79),0.3+0.7*MIN(1,MAX(0,(K$86-K79)/(K$86-K$85))),0)</f>
        <v>0</v>
      </c>
      <c r="M79" s="23" t="b">
        <v>0</v>
      </c>
      <c r="N79" s="32">
        <f t="shared" ref="N79" si="294">IF(ISNUMBER(M79),0.3+0.7*MIN(1,MAX(0,(M$86-M79)/(M$86-M$85))),0)</f>
        <v>0</v>
      </c>
      <c r="O79" s="23" t="b">
        <v>0</v>
      </c>
      <c r="P79" s="32">
        <f t="shared" ref="P79" si="295">IF(ISNUMBER(O79),0.3+0.7*MIN(1,MAX(0,(O$86-O79)/(O$86-O$85))),0)</f>
        <v>0</v>
      </c>
      <c r="Q79" s="24" t="b">
        <v>0</v>
      </c>
      <c r="R79" s="32">
        <f t="shared" ref="R79" si="296">IF(ISNUMBER(Q79),0.3+0.7*MIN(1,MAX(0,(Q$86-Q79)/(Q$86-Q$85))),0)</f>
        <v>0</v>
      </c>
      <c r="S79" s="24" t="b">
        <v>0</v>
      </c>
      <c r="T79" s="32">
        <f t="shared" ref="T79" si="297">IF(ISNUMBER(S79),0.3+0.7*MIN(1,MAX(0,(S$86-S79)/(S$86-S$85))),0)</f>
        <v>0</v>
      </c>
      <c r="U79" s="37">
        <f t="shared" si="247"/>
        <v>0</v>
      </c>
      <c r="V79" s="37">
        <f t="shared" si="248"/>
        <v>0</v>
      </c>
      <c r="W79" s="38">
        <f t="shared" si="249"/>
        <v>0</v>
      </c>
    </row>
    <row r="80" spans="1:23" ht="14.15" x14ac:dyDescent="0.35">
      <c r="A80" s="4" t="s">
        <v>246</v>
      </c>
      <c r="B80" s="4" t="s">
        <v>247</v>
      </c>
      <c r="C80" s="4" t="s">
        <v>248</v>
      </c>
      <c r="D80" s="5" t="s">
        <v>20</v>
      </c>
      <c r="E80" s="6">
        <v>0.88548611111111108</v>
      </c>
      <c r="F80" s="5">
        <v>1</v>
      </c>
      <c r="G80" s="25">
        <v>22550</v>
      </c>
      <c r="H80" s="32">
        <f>0.9*IF(ISNUMBER(G80),0.3+0.7*MIN(1,MAX(0,(G$86-G80)/(G$86-G$85))),0)</f>
        <v>0.42992401707190908</v>
      </c>
      <c r="I80" s="25">
        <v>37772</v>
      </c>
      <c r="J80" s="32">
        <f>0.9*IF(ISNUMBER(I80),0.3+0.7*MIN(1,MAX(0,(I$86-I80)/(I$86-I$85))),0)</f>
        <v>0.61584457797831627</v>
      </c>
      <c r="K80" s="25">
        <v>58974</v>
      </c>
      <c r="L80" s="32">
        <f>0.9*IF(ISNUMBER(K80),0.3+0.7*MIN(1,MAX(0,(K$86-K80)/(K$86-K$85))),0)</f>
        <v>0.47914576868237907</v>
      </c>
      <c r="M80" s="25">
        <v>266242</v>
      </c>
      <c r="N80" s="32">
        <f>0.9*IF(ISNUMBER(M80),0.3+0.7*MIN(1,MAX(0,(M$86-M80)/(M$86-M$85))),0)</f>
        <v>0.65801589241231495</v>
      </c>
      <c r="O80" s="25">
        <v>394452</v>
      </c>
      <c r="P80" s="32">
        <f>0.9*IF(ISNUMBER(O80),0.3+0.7*MIN(1,MAX(0,(O$86-O80)/(O$86-O$85))),0)</f>
        <v>0.63469920172464955</v>
      </c>
      <c r="Q80" s="36">
        <v>200086</v>
      </c>
      <c r="R80" s="32">
        <f t="shared" ref="R80" si="298">0.9*IF(ISNUMBER(Q80),0.3+0.7*MIN(1,MAX(0,(Q$86-Q80)/(Q$86-Q$85))),0)</f>
        <v>0.34649604714149768</v>
      </c>
      <c r="S80" s="36">
        <v>66597</v>
      </c>
      <c r="T80" s="32">
        <f t="shared" ref="T80" si="299">0.9*IF(ISNUMBER(S80),0.3+0.7*MIN(1,MAX(0,(S$86-S80)/(S$86-S$85))),0)</f>
        <v>0.75970476592155234</v>
      </c>
      <c r="U80" s="37">
        <f t="shared" si="247"/>
        <v>5.605471815618027</v>
      </c>
      <c r="V80" s="37">
        <f t="shared" si="248"/>
        <v>0</v>
      </c>
      <c r="W80" s="38">
        <f t="shared" si="249"/>
        <v>5.0449246340562244</v>
      </c>
    </row>
    <row r="81" spans="1:23" ht="14.15" x14ac:dyDescent="0.35">
      <c r="A81" s="30" t="s">
        <v>256</v>
      </c>
      <c r="G81" s="31">
        <f>AVERAGE(G$2:G$80)</f>
        <v>21820.25</v>
      </c>
      <c r="H81" s="26"/>
      <c r="I81" s="31">
        <f>AVERAGE(I$2:I$80)</f>
        <v>41576.466666666667</v>
      </c>
      <c r="J81" s="26"/>
      <c r="K81" s="31">
        <f>AVERAGE(K$2:K$80)</f>
        <v>60728.84</v>
      </c>
      <c r="L81" s="26"/>
      <c r="M81" s="31">
        <f>AVERAGE(M$2:M$80)</f>
        <v>289446.58333333331</v>
      </c>
      <c r="N81" s="26"/>
      <c r="O81" s="31">
        <f>AVERAGE(O$2:O$80)</f>
        <v>431724.20289855072</v>
      </c>
      <c r="P81" s="26"/>
      <c r="Q81" s="31">
        <f>AVERAGE(Q$2:Q$80)</f>
        <v>200598.54794520547</v>
      </c>
      <c r="S81" s="31">
        <f>AVERAGE(S$2:S$80)</f>
        <v>100675.28378378379</v>
      </c>
      <c r="U81" s="38">
        <f>AVERAGE(U$2:U$80)</f>
        <v>5.7946992430241853</v>
      </c>
      <c r="W81" s="38">
        <f>AVERAGE(W$2:W$80)</f>
        <v>5.504444620538254</v>
      </c>
    </row>
    <row r="82" spans="1:23" ht="14.15" x14ac:dyDescent="0.35">
      <c r="A82" s="30" t="s">
        <v>257</v>
      </c>
      <c r="G82" s="31">
        <f>MEDIAN(G$2:G$80)</f>
        <v>21253.5</v>
      </c>
      <c r="H82" s="26"/>
      <c r="I82" s="31">
        <f>MEDIAN(I$2:I$80)</f>
        <v>37772</v>
      </c>
      <c r="J82" s="26"/>
      <c r="K82" s="31">
        <f>MEDIAN(K$2:K$80)</f>
        <v>58185</v>
      </c>
      <c r="L82" s="26"/>
      <c r="M82" s="31">
        <f>MEDIAN(M$2:M$80)</f>
        <v>266864.5</v>
      </c>
      <c r="N82" s="26"/>
      <c r="O82" s="31">
        <f>MEDIAN(O$2:O$80)</f>
        <v>395385</v>
      </c>
      <c r="P82" s="26"/>
      <c r="Q82" s="31">
        <f>MEDIAN(Q$2:Q$80)</f>
        <v>195937</v>
      </c>
      <c r="S82" s="31">
        <f>MEDIAN(S$2:S$80)</f>
        <v>65581.5</v>
      </c>
      <c r="U82" s="38">
        <f>MEDIAN(U$2:U$80)</f>
        <v>5.7670274559999717</v>
      </c>
      <c r="W82" s="38">
        <f>MEDIAN(W$2:W$80)</f>
        <v>5.359284183862834</v>
      </c>
    </row>
    <row r="83" spans="1:23" ht="14.6" x14ac:dyDescent="0.4">
      <c r="A83" s="30" t="s">
        <v>258</v>
      </c>
      <c r="G83" s="31">
        <f>MIN(G$2:G$80)</f>
        <v>16190</v>
      </c>
      <c r="H83" s="27"/>
      <c r="I83" s="31">
        <f>MIN(I$2:I$80)</f>
        <v>27716</v>
      </c>
      <c r="J83" s="27"/>
      <c r="K83" s="31">
        <f>MIN(K$2:K$80)</f>
        <v>42012</v>
      </c>
      <c r="L83" s="27"/>
      <c r="M83" s="31">
        <f>MIN(M$2:M$80)</f>
        <v>209571</v>
      </c>
      <c r="N83" s="27"/>
      <c r="O83" s="31">
        <f>MIN(O$2:O$80)</f>
        <v>309941</v>
      </c>
      <c r="P83" s="28"/>
      <c r="Q83" s="31">
        <f>MIN(Q$2:Q$80)</f>
        <v>135620</v>
      </c>
      <c r="S83" s="31">
        <f>MIN(S$2:S$80)</f>
        <v>59464</v>
      </c>
      <c r="U83" s="38">
        <f>MIN(U$2:U$80)</f>
        <v>0</v>
      </c>
      <c r="W83" s="38">
        <f>MIN(W$2:W$80)</f>
        <v>0</v>
      </c>
    </row>
    <row r="84" spans="1:23" ht="14.15" x14ac:dyDescent="0.35">
      <c r="A84" s="30" t="s">
        <v>259</v>
      </c>
      <c r="G84" s="31">
        <f>MAX(G$2:G$80)</f>
        <v>55208</v>
      </c>
      <c r="H84" s="26"/>
      <c r="I84" s="31">
        <f>MAX(I$2:I$80)</f>
        <v>109507</v>
      </c>
      <c r="J84" s="26"/>
      <c r="K84" s="31">
        <f>MAX(K$2:K$80)</f>
        <v>139518</v>
      </c>
      <c r="L84" s="26"/>
      <c r="M84" s="31">
        <f>MAX(M$2:M$80)</f>
        <v>850414</v>
      </c>
      <c r="N84" s="26"/>
      <c r="O84" s="31">
        <f>MAX(O$2:O$80)</f>
        <v>1285940</v>
      </c>
      <c r="P84" s="26"/>
      <c r="Q84" s="31">
        <f>MAX(Q$2:Q$80)</f>
        <v>483645</v>
      </c>
      <c r="S84" s="31">
        <f>MAX(S$2:S$80)</f>
        <v>1120322</v>
      </c>
      <c r="U84" s="38">
        <f>MAX(U$2:U$80)</f>
        <v>9.7988890799285482</v>
      </c>
      <c r="W84" s="38">
        <f>MAX(W$2:W$80)</f>
        <v>10.798889079928548</v>
      </c>
    </row>
    <row r="85" spans="1:23" ht="14.15" x14ac:dyDescent="0.35">
      <c r="A85" s="30" t="s">
        <v>260</v>
      </c>
      <c r="G85" s="30">
        <f>PERCENTILE(G$2:G$80, 0.1)</f>
        <v>17934.600000000002</v>
      </c>
      <c r="H85" s="26"/>
      <c r="I85" s="30">
        <f>PERCENTILE(I$2:I$80, 0.1)</f>
        <v>33553.599999999999</v>
      </c>
      <c r="J85" s="26"/>
      <c r="K85" s="30">
        <f>PERCENTILE(K$2:K$80, 0.1)</f>
        <v>49416.2</v>
      </c>
      <c r="L85" s="26"/>
      <c r="M85" s="30">
        <f>PERCENTILE(M$2:M$80, 0.1)</f>
        <v>249111.1</v>
      </c>
      <c r="N85" s="26"/>
      <c r="O85" s="30">
        <f>PERCENTILE(O$2:O$80, 0.1)</f>
        <v>362104</v>
      </c>
      <c r="P85" s="26"/>
      <c r="Q85" s="30">
        <f>PERCENTILE(Q$2:Q$80, 0.1)</f>
        <v>180882.4</v>
      </c>
      <c r="S85" s="30">
        <f>PERCENTILE(S$2:S$80, 0.1)</f>
        <v>63640.2</v>
      </c>
      <c r="U85" s="38">
        <f>PERCENTILE(U$2:U$80, 0.1)</f>
        <v>3</v>
      </c>
      <c r="W85" s="38">
        <f>PERCENTILE(W$2:W$80, 0.1)</f>
        <v>2.9400000000000004</v>
      </c>
    </row>
    <row r="86" spans="1:23" ht="14.15" x14ac:dyDescent="0.35">
      <c r="A86" s="30" t="s">
        <v>261</v>
      </c>
      <c r="G86" s="30">
        <f>PERCENTILE(G$2:G$80, 0.9)</f>
        <v>24120.2</v>
      </c>
      <c r="H86" s="26"/>
      <c r="I86" s="30">
        <f>PERCENTILE(I$2:I$80, 0.9)</f>
        <v>42906.200000000004</v>
      </c>
      <c r="J86" s="26"/>
      <c r="K86" s="30">
        <f>PERCENTILE(K$2:K$80, 0.9)</f>
        <v>63723.800000000017</v>
      </c>
      <c r="L86" s="26"/>
      <c r="M86" s="30">
        <f>PERCENTILE(M$2:M$80, 0.9)</f>
        <v>293711</v>
      </c>
      <c r="N86" s="26"/>
      <c r="O86" s="30">
        <f>PERCENTILE(O$2:O$80, 0.9)</f>
        <v>438919.6</v>
      </c>
      <c r="P86" s="26"/>
      <c r="Q86" s="30">
        <f>PERCENTILE(Q$2:Q$80, 0.9)</f>
        <v>202740</v>
      </c>
      <c r="S86" s="30">
        <f>PERCENTILE(S$2:S$80, 0.9)</f>
        <v>76917.800000000032</v>
      </c>
      <c r="U86" s="38">
        <v>9</v>
      </c>
      <c r="W86" s="38">
        <v>9</v>
      </c>
    </row>
    <row r="87" spans="1:23" ht="14.15" x14ac:dyDescent="0.35"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23" ht="14.15" x14ac:dyDescent="0.35"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23" ht="14.15" x14ac:dyDescent="0.35"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23" ht="14.15" x14ac:dyDescent="0.35"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23" ht="14.15" x14ac:dyDescent="0.35"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23" ht="14.15" x14ac:dyDescent="0.35"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23" ht="14.15" x14ac:dyDescent="0.35"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23" ht="14.15" x14ac:dyDescent="0.35"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23" ht="14.15" x14ac:dyDescent="0.35"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23" ht="14.15" x14ac:dyDescent="0.35"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7:16" ht="14.15" x14ac:dyDescent="0.35"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7:16" ht="14.15" x14ac:dyDescent="0.35"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7:16" ht="14.15" x14ac:dyDescent="0.35"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7:16" ht="14.15" x14ac:dyDescent="0.35"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7:16" ht="14.15" x14ac:dyDescent="0.35"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7:16" ht="14.15" x14ac:dyDescent="0.35"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7:16" ht="14.15" x14ac:dyDescent="0.35"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7:16" ht="14.15" x14ac:dyDescent="0.35"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7:16" ht="14.15" x14ac:dyDescent="0.35"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7:16" ht="14.15" x14ac:dyDescent="0.35"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7:16" ht="14.15" x14ac:dyDescent="0.35"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spans="7:16" ht="14.15" x14ac:dyDescent="0.35"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7:16" ht="14.15" x14ac:dyDescent="0.35"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7:16" ht="14.15" x14ac:dyDescent="0.35"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spans="7:16" ht="14.15" x14ac:dyDescent="0.35"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7:16" ht="14.15" x14ac:dyDescent="0.35"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spans="7:16" ht="14.15" x14ac:dyDescent="0.35"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7:16" ht="14.15" x14ac:dyDescent="0.35"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pans="7:16" ht="14.15" x14ac:dyDescent="0.35"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spans="7:16" ht="14.15" x14ac:dyDescent="0.35"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spans="7:16" ht="14.15" x14ac:dyDescent="0.35"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7:16" ht="14.15" x14ac:dyDescent="0.35"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7:16" ht="14.15" x14ac:dyDescent="0.35"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7:16" ht="14.15" x14ac:dyDescent="0.35"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pans="7:16" ht="14.15" x14ac:dyDescent="0.35"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7:16" ht="14.15" x14ac:dyDescent="0.35"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7:16" ht="14.15" x14ac:dyDescent="0.35"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7:16" ht="14.15" x14ac:dyDescent="0.35"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7:16" ht="14.15" x14ac:dyDescent="0.35"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7:16" ht="14.15" x14ac:dyDescent="0.35"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7:16" ht="14.15" x14ac:dyDescent="0.35"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7:16" ht="14.15" x14ac:dyDescent="0.35"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7:16" ht="14.15" x14ac:dyDescent="0.35"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7:16" ht="14.15" x14ac:dyDescent="0.35"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7:16" ht="14.15" x14ac:dyDescent="0.35"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7:16" ht="14.15" x14ac:dyDescent="0.35"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7:16" ht="14.15" x14ac:dyDescent="0.35"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7:16" ht="14.15" x14ac:dyDescent="0.35"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7:16" ht="14.15" x14ac:dyDescent="0.35"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7:16" ht="14.15" x14ac:dyDescent="0.35"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7:16" ht="14.15" x14ac:dyDescent="0.35"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7:16" ht="14.15" x14ac:dyDescent="0.35"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7:16" ht="14.15" x14ac:dyDescent="0.35"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7:16" ht="14.15" x14ac:dyDescent="0.35"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7:16" ht="14.15" x14ac:dyDescent="0.35"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7:16" ht="14.15" x14ac:dyDescent="0.35"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7:16" ht="14.15" x14ac:dyDescent="0.35"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7:16" ht="14.15" x14ac:dyDescent="0.35"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7:16" ht="14.15" x14ac:dyDescent="0.35"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7:16" ht="14.15" x14ac:dyDescent="0.35"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7:16" ht="14.15" x14ac:dyDescent="0.35"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7:16" ht="14.15" x14ac:dyDescent="0.35"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7:16" ht="14.15" x14ac:dyDescent="0.35"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7:16" ht="14.15" x14ac:dyDescent="0.35"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7:16" ht="14.15" x14ac:dyDescent="0.35"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7:16" ht="14.15" x14ac:dyDescent="0.35"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7:16" ht="14.15" x14ac:dyDescent="0.35"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7:16" ht="14.15" x14ac:dyDescent="0.35"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7:16" ht="14.15" x14ac:dyDescent="0.35"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7:16" ht="14.15" x14ac:dyDescent="0.35"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7:16" ht="14.15" x14ac:dyDescent="0.35"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7:16" ht="14.15" x14ac:dyDescent="0.35"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7:16" ht="14.15" x14ac:dyDescent="0.35"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7:16" ht="14.15" x14ac:dyDescent="0.35"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7:16" ht="14.15" x14ac:dyDescent="0.35"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7:16" ht="14.15" x14ac:dyDescent="0.35"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7:16" ht="14.15" x14ac:dyDescent="0.35"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7:16" ht="14.15" x14ac:dyDescent="0.35"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7:16" ht="14.15" x14ac:dyDescent="0.35"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7:16" ht="14.15" x14ac:dyDescent="0.35"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7:16" ht="14.15" x14ac:dyDescent="0.35"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7:16" ht="14.15" x14ac:dyDescent="0.35"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7:16" ht="14.15" x14ac:dyDescent="0.35"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7:16" ht="14.15" x14ac:dyDescent="0.35"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7:16" ht="14.15" x14ac:dyDescent="0.35"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7:16" ht="14.15" x14ac:dyDescent="0.35"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7:16" ht="14.15" x14ac:dyDescent="0.35"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7:16" ht="14.15" x14ac:dyDescent="0.35"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7:16" ht="14.15" x14ac:dyDescent="0.35"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7:16" ht="14.15" x14ac:dyDescent="0.35"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7:16" ht="14.15" x14ac:dyDescent="0.35"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7:16" ht="14.15" x14ac:dyDescent="0.35"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7:16" ht="14.15" x14ac:dyDescent="0.35"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7:16" ht="14.15" x14ac:dyDescent="0.35"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7:16" ht="14.15" x14ac:dyDescent="0.35"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7:16" ht="14.15" x14ac:dyDescent="0.35"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7:16" ht="14.15" x14ac:dyDescent="0.35"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7:16" ht="14.15" x14ac:dyDescent="0.35"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7:16" ht="14.15" x14ac:dyDescent="0.35"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7:16" ht="14.15" x14ac:dyDescent="0.35"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7:16" ht="14.15" x14ac:dyDescent="0.35"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7:16" ht="14.15" x14ac:dyDescent="0.35"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7:16" ht="14.15" x14ac:dyDescent="0.35"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7:16" ht="14.15" x14ac:dyDescent="0.35"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7:16" ht="14.15" x14ac:dyDescent="0.35"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7:16" ht="14.15" x14ac:dyDescent="0.35"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7:16" ht="14.15" x14ac:dyDescent="0.35"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7:16" ht="14.15" x14ac:dyDescent="0.35"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7:16" ht="14.15" x14ac:dyDescent="0.35"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  <row r="196" spans="7:16" ht="14.15" x14ac:dyDescent="0.35">
      <c r="G196" s="26"/>
      <c r="H196" s="26"/>
      <c r="I196" s="26"/>
      <c r="J196" s="26"/>
      <c r="K196" s="26"/>
      <c r="L196" s="26"/>
      <c r="M196" s="26"/>
      <c r="N196" s="26"/>
      <c r="O196" s="26"/>
      <c r="P196" s="26"/>
    </row>
    <row r="197" spans="7:16" ht="14.15" x14ac:dyDescent="0.35">
      <c r="G197" s="26"/>
      <c r="H197" s="26"/>
      <c r="I197" s="26"/>
      <c r="J197" s="26"/>
      <c r="K197" s="26"/>
      <c r="L197" s="26"/>
      <c r="M197" s="26"/>
      <c r="N197" s="26"/>
      <c r="O197" s="26"/>
      <c r="P197" s="26"/>
    </row>
    <row r="198" spans="7:16" ht="14.15" x14ac:dyDescent="0.35">
      <c r="G198" s="26"/>
      <c r="H198" s="26"/>
      <c r="I198" s="26"/>
      <c r="J198" s="26"/>
      <c r="K198" s="26"/>
      <c r="L198" s="26"/>
      <c r="M198" s="26"/>
      <c r="N198" s="26"/>
      <c r="O198" s="26"/>
      <c r="P198" s="26"/>
    </row>
    <row r="199" spans="7:16" ht="14.15" x14ac:dyDescent="0.35">
      <c r="G199" s="26"/>
      <c r="H199" s="26"/>
      <c r="I199" s="26"/>
      <c r="J199" s="26"/>
      <c r="K199" s="26"/>
      <c r="L199" s="26"/>
      <c r="M199" s="26"/>
      <c r="N199" s="26"/>
      <c r="O199" s="26"/>
      <c r="P199" s="26"/>
    </row>
    <row r="200" spans="7:16" ht="14.15" x14ac:dyDescent="0.35">
      <c r="G200" s="26"/>
      <c r="H200" s="26"/>
      <c r="I200" s="26"/>
      <c r="J200" s="26"/>
      <c r="K200" s="26"/>
      <c r="L200" s="26"/>
      <c r="M200" s="26"/>
      <c r="N200" s="26"/>
      <c r="O200" s="26"/>
      <c r="P200" s="26"/>
    </row>
    <row r="201" spans="7:16" ht="14.15" x14ac:dyDescent="0.35">
      <c r="G201" s="26"/>
      <c r="H201" s="26"/>
      <c r="I201" s="26"/>
      <c r="J201" s="26"/>
      <c r="K201" s="26"/>
      <c r="L201" s="26"/>
      <c r="M201" s="26"/>
      <c r="N201" s="26"/>
      <c r="O201" s="26"/>
      <c r="P201" s="26"/>
    </row>
    <row r="202" spans="7:16" ht="14.15" x14ac:dyDescent="0.35">
      <c r="G202" s="26"/>
      <c r="H202" s="26"/>
      <c r="I202" s="26"/>
      <c r="J202" s="26"/>
      <c r="K202" s="26"/>
      <c r="L202" s="26"/>
      <c r="M202" s="26"/>
      <c r="N202" s="26"/>
      <c r="O202" s="26"/>
      <c r="P202" s="26"/>
    </row>
    <row r="203" spans="7:16" ht="14.15" x14ac:dyDescent="0.35">
      <c r="G203" s="26"/>
      <c r="H203" s="26"/>
      <c r="I203" s="26"/>
      <c r="J203" s="26"/>
      <c r="K203" s="26"/>
      <c r="L203" s="26"/>
      <c r="M203" s="26"/>
      <c r="N203" s="26"/>
      <c r="O203" s="26"/>
      <c r="P203" s="26"/>
    </row>
    <row r="204" spans="7:16" ht="14.15" x14ac:dyDescent="0.35">
      <c r="G204" s="26"/>
      <c r="H204" s="26"/>
      <c r="I204" s="26"/>
      <c r="J204" s="26"/>
      <c r="K204" s="26"/>
      <c r="L204" s="26"/>
      <c r="M204" s="26"/>
      <c r="N204" s="26"/>
      <c r="O204" s="26"/>
      <c r="P204" s="26"/>
    </row>
    <row r="205" spans="7:16" ht="14.15" x14ac:dyDescent="0.35">
      <c r="G205" s="26"/>
      <c r="H205" s="26"/>
      <c r="I205" s="26"/>
      <c r="J205" s="26"/>
      <c r="K205" s="26"/>
      <c r="L205" s="26"/>
      <c r="M205" s="26"/>
      <c r="N205" s="26"/>
      <c r="O205" s="26"/>
      <c r="P205" s="26"/>
    </row>
    <row r="206" spans="7:16" ht="14.15" x14ac:dyDescent="0.35"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7:16" ht="14.15" x14ac:dyDescent="0.35"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7:16" ht="14.15" x14ac:dyDescent="0.35">
      <c r="G208" s="26"/>
      <c r="H208" s="26"/>
      <c r="I208" s="26"/>
      <c r="J208" s="26"/>
      <c r="K208" s="26"/>
      <c r="L208" s="26"/>
      <c r="M208" s="26"/>
      <c r="N208" s="26"/>
      <c r="O208" s="26"/>
      <c r="P208" s="26"/>
    </row>
    <row r="209" spans="7:16" ht="14.15" x14ac:dyDescent="0.35">
      <c r="G209" s="26"/>
      <c r="H209" s="26"/>
      <c r="I209" s="26"/>
      <c r="J209" s="26"/>
      <c r="K209" s="26"/>
      <c r="L209" s="26"/>
      <c r="M209" s="26"/>
      <c r="N209" s="26"/>
      <c r="O209" s="26"/>
      <c r="P209" s="26"/>
    </row>
    <row r="210" spans="7:16" ht="14.15" x14ac:dyDescent="0.35">
      <c r="G210" s="26"/>
      <c r="H210" s="26"/>
      <c r="I210" s="26"/>
      <c r="J210" s="26"/>
      <c r="K210" s="26"/>
      <c r="L210" s="26"/>
      <c r="M210" s="26"/>
      <c r="N210" s="26"/>
      <c r="O210" s="26"/>
      <c r="P210" s="26"/>
    </row>
    <row r="211" spans="7:16" ht="14.15" x14ac:dyDescent="0.35">
      <c r="G211" s="26"/>
      <c r="H211" s="26"/>
      <c r="I211" s="26"/>
      <c r="J211" s="26"/>
      <c r="K211" s="26"/>
      <c r="L211" s="26"/>
      <c r="M211" s="26"/>
      <c r="N211" s="26"/>
      <c r="O211" s="26"/>
      <c r="P211" s="26"/>
    </row>
    <row r="212" spans="7:16" ht="14.15" x14ac:dyDescent="0.35">
      <c r="G212" s="26"/>
      <c r="H212" s="26"/>
      <c r="I212" s="26"/>
      <c r="J212" s="26"/>
      <c r="K212" s="26"/>
      <c r="L212" s="26"/>
      <c r="M212" s="26"/>
      <c r="N212" s="26"/>
      <c r="O212" s="26"/>
      <c r="P212" s="26"/>
    </row>
    <row r="213" spans="7:16" ht="14.15" x14ac:dyDescent="0.35">
      <c r="G213" s="26"/>
      <c r="H213" s="26"/>
      <c r="I213" s="26"/>
      <c r="J213" s="26"/>
      <c r="K213" s="26"/>
      <c r="L213" s="26"/>
      <c r="M213" s="26"/>
      <c r="N213" s="26"/>
      <c r="O213" s="26"/>
      <c r="P213" s="26"/>
    </row>
    <row r="214" spans="7:16" ht="14.15" x14ac:dyDescent="0.35">
      <c r="G214" s="26"/>
      <c r="H214" s="26"/>
      <c r="I214" s="26"/>
      <c r="J214" s="26"/>
      <c r="K214" s="26"/>
      <c r="L214" s="26"/>
      <c r="M214" s="26"/>
      <c r="N214" s="26"/>
      <c r="O214" s="26"/>
      <c r="P214" s="26"/>
    </row>
    <row r="215" spans="7:16" ht="14.15" x14ac:dyDescent="0.35">
      <c r="G215" s="26"/>
      <c r="H215" s="26"/>
      <c r="I215" s="26"/>
      <c r="J215" s="26"/>
      <c r="K215" s="26"/>
      <c r="L215" s="26"/>
      <c r="M215" s="26"/>
      <c r="N215" s="26"/>
      <c r="O215" s="26"/>
      <c r="P215" s="26"/>
    </row>
    <row r="216" spans="7:16" ht="14.15" x14ac:dyDescent="0.35">
      <c r="G216" s="26"/>
      <c r="H216" s="26"/>
      <c r="I216" s="26"/>
      <c r="J216" s="26"/>
      <c r="K216" s="26"/>
      <c r="L216" s="26"/>
      <c r="M216" s="26"/>
      <c r="N216" s="26"/>
      <c r="O216" s="26"/>
      <c r="P216" s="26"/>
    </row>
    <row r="217" spans="7:16" ht="14.15" x14ac:dyDescent="0.35">
      <c r="G217" s="26"/>
      <c r="H217" s="26"/>
      <c r="I217" s="26"/>
      <c r="J217" s="26"/>
      <c r="K217" s="26"/>
      <c r="L217" s="26"/>
      <c r="M217" s="26"/>
      <c r="N217" s="26"/>
      <c r="O217" s="26"/>
      <c r="P217" s="26"/>
    </row>
    <row r="218" spans="7:16" ht="14.15" x14ac:dyDescent="0.35">
      <c r="G218" s="26"/>
      <c r="H218" s="26"/>
      <c r="I218" s="26"/>
      <c r="J218" s="26"/>
      <c r="K218" s="26"/>
      <c r="L218" s="26"/>
      <c r="M218" s="26"/>
      <c r="N218" s="26"/>
      <c r="O218" s="26"/>
      <c r="P218" s="26"/>
    </row>
    <row r="219" spans="7:16" ht="14.15" x14ac:dyDescent="0.35">
      <c r="G219" s="26"/>
      <c r="H219" s="26"/>
      <c r="I219" s="26"/>
      <c r="J219" s="26"/>
      <c r="K219" s="26"/>
      <c r="L219" s="26"/>
      <c r="M219" s="26"/>
      <c r="N219" s="26"/>
      <c r="O219" s="26"/>
      <c r="P219" s="26"/>
    </row>
    <row r="220" spans="7:16" ht="14.15" x14ac:dyDescent="0.35">
      <c r="G220" s="26"/>
      <c r="H220" s="26"/>
      <c r="I220" s="26"/>
      <c r="J220" s="26"/>
      <c r="K220" s="26"/>
      <c r="L220" s="26"/>
      <c r="M220" s="26"/>
      <c r="N220" s="26"/>
      <c r="O220" s="26"/>
      <c r="P220" s="26"/>
    </row>
    <row r="221" spans="7:16" ht="14.15" x14ac:dyDescent="0.35">
      <c r="G221" s="26"/>
      <c r="H221" s="26"/>
      <c r="I221" s="26"/>
      <c r="J221" s="26"/>
      <c r="K221" s="26"/>
      <c r="L221" s="26"/>
      <c r="M221" s="26"/>
      <c r="N221" s="26"/>
      <c r="O221" s="26"/>
      <c r="P221" s="26"/>
    </row>
    <row r="222" spans="7:16" ht="14.15" x14ac:dyDescent="0.35">
      <c r="G222" s="26"/>
      <c r="H222" s="26"/>
      <c r="I222" s="26"/>
      <c r="J222" s="26"/>
      <c r="K222" s="26"/>
      <c r="L222" s="26"/>
      <c r="M222" s="26"/>
      <c r="N222" s="26"/>
      <c r="O222" s="26"/>
      <c r="P222" s="26"/>
    </row>
    <row r="223" spans="7:16" ht="14.15" x14ac:dyDescent="0.35">
      <c r="G223" s="26"/>
      <c r="H223" s="26"/>
      <c r="I223" s="26"/>
      <c r="J223" s="26"/>
      <c r="K223" s="26"/>
      <c r="L223" s="26"/>
      <c r="M223" s="26"/>
      <c r="N223" s="26"/>
      <c r="O223" s="26"/>
      <c r="P223" s="26"/>
    </row>
    <row r="224" spans="7:16" ht="14.15" x14ac:dyDescent="0.35">
      <c r="G224" s="26"/>
      <c r="H224" s="26"/>
      <c r="I224" s="26"/>
      <c r="J224" s="26"/>
      <c r="K224" s="26"/>
      <c r="L224" s="26"/>
      <c r="M224" s="26"/>
      <c r="N224" s="26"/>
      <c r="O224" s="26"/>
      <c r="P224" s="26"/>
    </row>
    <row r="225" spans="7:16" ht="14.15" x14ac:dyDescent="0.35">
      <c r="G225" s="26"/>
      <c r="H225" s="26"/>
      <c r="I225" s="26"/>
      <c r="J225" s="26"/>
      <c r="K225" s="26"/>
      <c r="L225" s="26"/>
      <c r="M225" s="26"/>
      <c r="N225" s="26"/>
      <c r="O225" s="26"/>
      <c r="P225" s="26"/>
    </row>
    <row r="226" spans="7:16" ht="14.15" x14ac:dyDescent="0.35"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7:16" ht="14.15" x14ac:dyDescent="0.35"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7:16" ht="14.15" x14ac:dyDescent="0.35">
      <c r="G228" s="26"/>
      <c r="H228" s="26"/>
      <c r="I228" s="26"/>
      <c r="J228" s="26"/>
      <c r="K228" s="26"/>
      <c r="L228" s="26"/>
      <c r="M228" s="26"/>
      <c r="N228" s="26"/>
      <c r="O228" s="26"/>
      <c r="P228" s="26"/>
    </row>
    <row r="229" spans="7:16" ht="14.15" x14ac:dyDescent="0.35">
      <c r="G229" s="26"/>
      <c r="H229" s="26"/>
      <c r="I229" s="26"/>
      <c r="J229" s="26"/>
      <c r="K229" s="26"/>
      <c r="L229" s="26"/>
      <c r="M229" s="26"/>
      <c r="N229" s="26"/>
      <c r="O229" s="26"/>
      <c r="P229" s="26"/>
    </row>
    <row r="230" spans="7:16" ht="14.15" x14ac:dyDescent="0.35"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7:16" ht="14.15" x14ac:dyDescent="0.35">
      <c r="G231" s="26"/>
      <c r="H231" s="26"/>
      <c r="I231" s="26"/>
      <c r="J231" s="26"/>
      <c r="K231" s="26"/>
      <c r="L231" s="26"/>
      <c r="M231" s="26"/>
      <c r="N231" s="26"/>
      <c r="O231" s="26"/>
      <c r="P231" s="26"/>
    </row>
    <row r="232" spans="7:16" ht="14.15" x14ac:dyDescent="0.35">
      <c r="G232" s="26"/>
      <c r="H232" s="26"/>
      <c r="I232" s="26"/>
      <c r="J232" s="26"/>
      <c r="K232" s="26"/>
      <c r="L232" s="26"/>
      <c r="M232" s="26"/>
      <c r="N232" s="26"/>
      <c r="O232" s="26"/>
      <c r="P232" s="26"/>
    </row>
    <row r="233" spans="7:16" ht="14.15" x14ac:dyDescent="0.35">
      <c r="G233" s="26"/>
      <c r="H233" s="26"/>
      <c r="I233" s="26"/>
      <c r="J233" s="26"/>
      <c r="K233" s="26"/>
      <c r="L233" s="26"/>
      <c r="M233" s="26"/>
      <c r="N233" s="26"/>
      <c r="O233" s="26"/>
      <c r="P233" s="26"/>
    </row>
    <row r="234" spans="7:16" ht="14.15" x14ac:dyDescent="0.35">
      <c r="G234" s="26"/>
      <c r="H234" s="26"/>
      <c r="I234" s="26"/>
      <c r="J234" s="26"/>
      <c r="K234" s="26"/>
      <c r="L234" s="26"/>
      <c r="M234" s="26"/>
      <c r="N234" s="26"/>
      <c r="O234" s="26"/>
      <c r="P234" s="26"/>
    </row>
    <row r="235" spans="7:16" ht="14.15" x14ac:dyDescent="0.35">
      <c r="G235" s="26"/>
      <c r="H235" s="26"/>
      <c r="I235" s="26"/>
      <c r="J235" s="26"/>
      <c r="K235" s="26"/>
      <c r="L235" s="26"/>
      <c r="M235" s="26"/>
      <c r="N235" s="26"/>
      <c r="O235" s="26"/>
      <c r="P235" s="26"/>
    </row>
    <row r="236" spans="7:16" ht="14.15" x14ac:dyDescent="0.35"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7:16" ht="14.15" x14ac:dyDescent="0.35">
      <c r="G237" s="26"/>
      <c r="H237" s="26"/>
      <c r="I237" s="26"/>
      <c r="J237" s="26"/>
      <c r="K237" s="26"/>
      <c r="L237" s="26"/>
      <c r="M237" s="26"/>
      <c r="N237" s="26"/>
      <c r="O237" s="26"/>
      <c r="P237" s="26"/>
    </row>
    <row r="238" spans="7:16" ht="14.15" x14ac:dyDescent="0.35">
      <c r="G238" s="26"/>
      <c r="H238" s="26"/>
      <c r="I238" s="26"/>
      <c r="J238" s="26"/>
      <c r="K238" s="26"/>
      <c r="L238" s="26"/>
      <c r="M238" s="26"/>
      <c r="N238" s="26"/>
      <c r="O238" s="26"/>
      <c r="P238" s="26"/>
    </row>
    <row r="239" spans="7:16" ht="14.15" x14ac:dyDescent="0.35"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7:16" ht="14.15" x14ac:dyDescent="0.35"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7:16" ht="14.15" x14ac:dyDescent="0.35"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7:16" ht="14.15" x14ac:dyDescent="0.35">
      <c r="G242" s="26"/>
      <c r="H242" s="26"/>
      <c r="I242" s="26"/>
      <c r="J242" s="26"/>
      <c r="K242" s="26"/>
      <c r="L242" s="26"/>
      <c r="M242" s="26"/>
      <c r="N242" s="26"/>
      <c r="O242" s="26"/>
      <c r="P242" s="26"/>
    </row>
    <row r="243" spans="7:16" ht="14.15" x14ac:dyDescent="0.35"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7:16" ht="14.15" x14ac:dyDescent="0.35"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7:16" ht="14.15" x14ac:dyDescent="0.35">
      <c r="G245" s="26"/>
      <c r="H245" s="26"/>
      <c r="I245" s="26"/>
      <c r="J245" s="26"/>
      <c r="K245" s="26"/>
      <c r="L245" s="26"/>
      <c r="M245" s="26"/>
      <c r="N245" s="26"/>
      <c r="O245" s="26"/>
      <c r="P245" s="26"/>
    </row>
    <row r="246" spans="7:16" ht="14.15" x14ac:dyDescent="0.35">
      <c r="G246" s="26"/>
      <c r="H246" s="26"/>
      <c r="I246" s="26"/>
      <c r="J246" s="26"/>
      <c r="K246" s="26"/>
      <c r="L246" s="26"/>
      <c r="M246" s="26"/>
      <c r="N246" s="26"/>
      <c r="O246" s="26"/>
      <c r="P246" s="26"/>
    </row>
    <row r="247" spans="7:16" ht="14.15" x14ac:dyDescent="0.35">
      <c r="G247" s="26"/>
      <c r="H247" s="26"/>
      <c r="I247" s="26"/>
      <c r="J247" s="26"/>
      <c r="K247" s="26"/>
      <c r="L247" s="26"/>
      <c r="M247" s="26"/>
      <c r="N247" s="26"/>
      <c r="O247" s="26"/>
      <c r="P247" s="26"/>
    </row>
    <row r="248" spans="7:16" ht="14.15" x14ac:dyDescent="0.35">
      <c r="G248" s="26"/>
      <c r="H248" s="26"/>
      <c r="I248" s="26"/>
      <c r="J248" s="26"/>
      <c r="K248" s="26"/>
      <c r="L248" s="26"/>
      <c r="M248" s="26"/>
      <c r="N248" s="26"/>
      <c r="O248" s="26"/>
      <c r="P248" s="26"/>
    </row>
    <row r="249" spans="7:16" ht="14.15" x14ac:dyDescent="0.35">
      <c r="G249" s="26"/>
      <c r="H249" s="26"/>
      <c r="I249" s="26"/>
      <c r="J249" s="26"/>
      <c r="K249" s="26"/>
      <c r="L249" s="26"/>
      <c r="M249" s="26"/>
      <c r="N249" s="26"/>
      <c r="O249" s="26"/>
      <c r="P249" s="26"/>
    </row>
    <row r="250" spans="7:16" ht="14.15" x14ac:dyDescent="0.35">
      <c r="G250" s="26"/>
      <c r="H250" s="26"/>
      <c r="I250" s="26"/>
      <c r="J250" s="26"/>
      <c r="K250" s="26"/>
      <c r="L250" s="26"/>
      <c r="M250" s="26"/>
      <c r="N250" s="26"/>
      <c r="O250" s="26"/>
      <c r="P250" s="26"/>
    </row>
    <row r="251" spans="7:16" ht="14.15" x14ac:dyDescent="0.35">
      <c r="G251" s="26"/>
      <c r="H251" s="26"/>
      <c r="I251" s="26"/>
      <c r="J251" s="26"/>
      <c r="K251" s="26"/>
      <c r="L251" s="26"/>
      <c r="M251" s="26"/>
      <c r="N251" s="26"/>
      <c r="O251" s="26"/>
      <c r="P251" s="26"/>
    </row>
    <row r="252" spans="7:16" ht="14.15" x14ac:dyDescent="0.35">
      <c r="G252" s="26"/>
      <c r="H252" s="26"/>
      <c r="I252" s="26"/>
      <c r="J252" s="26"/>
      <c r="K252" s="26"/>
      <c r="L252" s="26"/>
      <c r="M252" s="26"/>
      <c r="N252" s="26"/>
      <c r="O252" s="26"/>
      <c r="P252" s="26"/>
    </row>
    <row r="253" spans="7:16" ht="14.15" x14ac:dyDescent="0.35">
      <c r="G253" s="26"/>
      <c r="H253" s="26"/>
      <c r="I253" s="26"/>
      <c r="J253" s="26"/>
      <c r="K253" s="26"/>
      <c r="L253" s="26"/>
      <c r="M253" s="26"/>
      <c r="N253" s="26"/>
      <c r="O253" s="26"/>
      <c r="P253" s="26"/>
    </row>
    <row r="254" spans="7:16" ht="14.15" x14ac:dyDescent="0.35">
      <c r="G254" s="26"/>
      <c r="H254" s="26"/>
      <c r="I254" s="26"/>
      <c r="J254" s="26"/>
      <c r="K254" s="26"/>
      <c r="L254" s="26"/>
      <c r="M254" s="26"/>
      <c r="N254" s="26"/>
      <c r="O254" s="26"/>
      <c r="P254" s="26"/>
    </row>
    <row r="255" spans="7:16" ht="14.15" x14ac:dyDescent="0.35">
      <c r="G255" s="26"/>
      <c r="H255" s="26"/>
      <c r="I255" s="26"/>
      <c r="J255" s="26"/>
      <c r="K255" s="26"/>
      <c r="L255" s="26"/>
      <c r="M255" s="26"/>
      <c r="N255" s="26"/>
      <c r="O255" s="26"/>
      <c r="P255" s="26"/>
    </row>
    <row r="256" spans="7:16" ht="14.15" x14ac:dyDescent="0.35">
      <c r="G256" s="26"/>
      <c r="H256" s="26"/>
      <c r="I256" s="26"/>
      <c r="J256" s="26"/>
      <c r="K256" s="26"/>
      <c r="L256" s="26"/>
      <c r="M256" s="26"/>
      <c r="N256" s="26"/>
      <c r="O256" s="26"/>
      <c r="P256" s="26"/>
    </row>
    <row r="257" spans="7:16" ht="14.15" x14ac:dyDescent="0.35">
      <c r="G257" s="26"/>
      <c r="H257" s="26"/>
      <c r="I257" s="26"/>
      <c r="J257" s="26"/>
      <c r="K257" s="26"/>
      <c r="L257" s="26"/>
      <c r="M257" s="26"/>
      <c r="N257" s="26"/>
      <c r="O257" s="26"/>
      <c r="P257" s="26"/>
    </row>
    <row r="258" spans="7:16" ht="14.15" x14ac:dyDescent="0.35">
      <c r="G258" s="26"/>
      <c r="H258" s="26"/>
      <c r="I258" s="26"/>
      <c r="J258" s="26"/>
      <c r="K258" s="26"/>
      <c r="L258" s="26"/>
      <c r="M258" s="26"/>
      <c r="N258" s="26"/>
      <c r="O258" s="26"/>
      <c r="P258" s="26"/>
    </row>
    <row r="259" spans="7:16" ht="14.15" x14ac:dyDescent="0.35">
      <c r="G259" s="26"/>
      <c r="H259" s="26"/>
      <c r="I259" s="26"/>
      <c r="J259" s="26"/>
      <c r="K259" s="26"/>
      <c r="L259" s="26"/>
      <c r="M259" s="26"/>
      <c r="N259" s="26"/>
      <c r="O259" s="26"/>
      <c r="P259" s="26"/>
    </row>
    <row r="260" spans="7:16" ht="14.15" x14ac:dyDescent="0.35"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7:16" ht="14.15" x14ac:dyDescent="0.35"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7:16" ht="14.15" x14ac:dyDescent="0.35">
      <c r="G262" s="26"/>
      <c r="H262" s="26"/>
      <c r="I262" s="26"/>
      <c r="J262" s="26"/>
      <c r="K262" s="26"/>
      <c r="L262" s="26"/>
      <c r="M262" s="26"/>
      <c r="N262" s="26"/>
      <c r="O262" s="26"/>
      <c r="P262" s="26"/>
    </row>
    <row r="263" spans="7:16" ht="14.15" x14ac:dyDescent="0.35">
      <c r="G263" s="26"/>
      <c r="H263" s="26"/>
      <c r="I263" s="26"/>
      <c r="J263" s="26"/>
      <c r="K263" s="26"/>
      <c r="L263" s="26"/>
      <c r="M263" s="26"/>
      <c r="N263" s="26"/>
      <c r="O263" s="26"/>
      <c r="P263" s="26"/>
    </row>
    <row r="264" spans="7:16" ht="14.15" x14ac:dyDescent="0.35">
      <c r="G264" s="26"/>
      <c r="H264" s="26"/>
      <c r="I264" s="26"/>
      <c r="J264" s="26"/>
      <c r="K264" s="26"/>
      <c r="L264" s="26"/>
      <c r="M264" s="26"/>
      <c r="N264" s="26"/>
      <c r="O264" s="26"/>
      <c r="P264" s="26"/>
    </row>
    <row r="265" spans="7:16" ht="14.15" x14ac:dyDescent="0.35">
      <c r="G265" s="26"/>
      <c r="H265" s="26"/>
      <c r="I265" s="26"/>
      <c r="J265" s="26"/>
      <c r="K265" s="26"/>
      <c r="L265" s="26"/>
      <c r="M265" s="26"/>
      <c r="N265" s="26"/>
      <c r="O265" s="26"/>
      <c r="P265" s="26"/>
    </row>
    <row r="266" spans="7:16" ht="14.15" x14ac:dyDescent="0.35">
      <c r="G266" s="26"/>
      <c r="H266" s="26"/>
      <c r="I266" s="26"/>
      <c r="J266" s="26"/>
      <c r="K266" s="26"/>
      <c r="L266" s="26"/>
      <c r="M266" s="26"/>
      <c r="N266" s="26"/>
      <c r="O266" s="26"/>
      <c r="P266" s="26"/>
    </row>
    <row r="267" spans="7:16" ht="14.15" x14ac:dyDescent="0.35">
      <c r="G267" s="26"/>
      <c r="H267" s="26"/>
      <c r="I267" s="26"/>
      <c r="J267" s="26"/>
      <c r="K267" s="26"/>
      <c r="L267" s="26"/>
      <c r="M267" s="26"/>
      <c r="N267" s="26"/>
      <c r="O267" s="26"/>
      <c r="P267" s="26"/>
    </row>
    <row r="268" spans="7:16" ht="14.15" x14ac:dyDescent="0.35">
      <c r="G268" s="26"/>
      <c r="H268" s="26"/>
      <c r="I268" s="26"/>
      <c r="J268" s="26"/>
      <c r="K268" s="26"/>
      <c r="L268" s="26"/>
      <c r="M268" s="26"/>
      <c r="N268" s="26"/>
      <c r="O268" s="26"/>
      <c r="P268" s="26"/>
    </row>
    <row r="269" spans="7:16" ht="14.15" x14ac:dyDescent="0.35">
      <c r="G269" s="26"/>
      <c r="H269" s="26"/>
      <c r="I269" s="26"/>
      <c r="J269" s="26"/>
      <c r="K269" s="26"/>
      <c r="L269" s="26"/>
      <c r="M269" s="26"/>
      <c r="N269" s="26"/>
      <c r="O269" s="26"/>
      <c r="P269" s="26"/>
    </row>
    <row r="270" spans="7:16" ht="14.15" x14ac:dyDescent="0.35">
      <c r="G270" s="26"/>
      <c r="H270" s="26"/>
      <c r="I270" s="26"/>
      <c r="J270" s="26"/>
      <c r="K270" s="26"/>
      <c r="L270" s="26"/>
      <c r="M270" s="26"/>
      <c r="N270" s="26"/>
      <c r="O270" s="26"/>
      <c r="P270" s="26"/>
    </row>
    <row r="271" spans="7:16" ht="14.15" x14ac:dyDescent="0.35">
      <c r="G271" s="26"/>
      <c r="H271" s="26"/>
      <c r="I271" s="26"/>
      <c r="J271" s="26"/>
      <c r="K271" s="26"/>
      <c r="L271" s="26"/>
      <c r="M271" s="26"/>
      <c r="N271" s="26"/>
      <c r="O271" s="26"/>
      <c r="P271" s="26"/>
    </row>
    <row r="272" spans="7:16" ht="14.15" x14ac:dyDescent="0.35">
      <c r="G272" s="26"/>
      <c r="H272" s="26"/>
      <c r="I272" s="26"/>
      <c r="J272" s="26"/>
      <c r="K272" s="26"/>
      <c r="L272" s="26"/>
      <c r="M272" s="26"/>
      <c r="N272" s="26"/>
      <c r="O272" s="26"/>
      <c r="P272" s="26"/>
    </row>
    <row r="273" spans="7:16" ht="14.15" x14ac:dyDescent="0.35">
      <c r="G273" s="26"/>
      <c r="H273" s="26"/>
      <c r="I273" s="26"/>
      <c r="J273" s="26"/>
      <c r="K273" s="26"/>
      <c r="L273" s="26"/>
      <c r="M273" s="26"/>
      <c r="N273" s="26"/>
      <c r="O273" s="26"/>
      <c r="P273" s="26"/>
    </row>
    <row r="274" spans="7:16" ht="14.15" x14ac:dyDescent="0.35">
      <c r="G274" s="26"/>
      <c r="H274" s="26"/>
      <c r="I274" s="26"/>
      <c r="J274" s="26"/>
      <c r="K274" s="26"/>
      <c r="L274" s="26"/>
      <c r="M274" s="26"/>
      <c r="N274" s="26"/>
      <c r="O274" s="26"/>
      <c r="P274" s="26"/>
    </row>
    <row r="275" spans="7:16" ht="14.15" x14ac:dyDescent="0.35">
      <c r="G275" s="26"/>
      <c r="H275" s="26"/>
      <c r="I275" s="26"/>
      <c r="J275" s="26"/>
      <c r="K275" s="26"/>
      <c r="L275" s="26"/>
      <c r="M275" s="26"/>
      <c r="N275" s="26"/>
      <c r="O275" s="26"/>
      <c r="P275" s="26"/>
    </row>
    <row r="276" spans="7:16" ht="14.15" x14ac:dyDescent="0.35">
      <c r="G276" s="26"/>
      <c r="H276" s="26"/>
      <c r="I276" s="26"/>
      <c r="J276" s="26"/>
      <c r="K276" s="26"/>
      <c r="L276" s="26"/>
      <c r="M276" s="26"/>
      <c r="N276" s="26"/>
      <c r="O276" s="26"/>
      <c r="P276" s="26"/>
    </row>
    <row r="277" spans="7:16" ht="14.15" x14ac:dyDescent="0.35"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7:16" ht="14.15" x14ac:dyDescent="0.35"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7:16" ht="14.15" x14ac:dyDescent="0.35">
      <c r="G279" s="26"/>
      <c r="H279" s="26"/>
      <c r="I279" s="26"/>
      <c r="J279" s="26"/>
      <c r="K279" s="26"/>
      <c r="L279" s="26"/>
      <c r="M279" s="26"/>
      <c r="N279" s="26"/>
      <c r="O279" s="26"/>
      <c r="P279" s="26"/>
    </row>
    <row r="280" spans="7:16" ht="14.15" x14ac:dyDescent="0.35">
      <c r="G280" s="26"/>
      <c r="H280" s="26"/>
      <c r="I280" s="26"/>
      <c r="J280" s="26"/>
      <c r="K280" s="26"/>
      <c r="L280" s="26"/>
      <c r="M280" s="26"/>
      <c r="N280" s="26"/>
      <c r="O280" s="26"/>
      <c r="P280" s="26"/>
    </row>
    <row r="281" spans="7:16" ht="14.15" x14ac:dyDescent="0.35">
      <c r="G281" s="26"/>
      <c r="H281" s="26"/>
      <c r="I281" s="26"/>
      <c r="J281" s="26"/>
      <c r="K281" s="26"/>
      <c r="L281" s="26"/>
      <c r="M281" s="26"/>
      <c r="N281" s="26"/>
      <c r="O281" s="26"/>
      <c r="P281" s="26"/>
    </row>
    <row r="282" spans="7:16" ht="14.15" x14ac:dyDescent="0.35">
      <c r="G282" s="26"/>
      <c r="H282" s="26"/>
      <c r="I282" s="26"/>
      <c r="J282" s="26"/>
      <c r="K282" s="26"/>
      <c r="L282" s="26"/>
      <c r="M282" s="26"/>
      <c r="N282" s="26"/>
      <c r="O282" s="26"/>
      <c r="P282" s="26"/>
    </row>
    <row r="283" spans="7:16" ht="14.15" x14ac:dyDescent="0.35">
      <c r="G283" s="26"/>
      <c r="H283" s="26"/>
      <c r="I283" s="26"/>
      <c r="J283" s="26"/>
      <c r="K283" s="26"/>
      <c r="L283" s="26"/>
      <c r="M283" s="26"/>
      <c r="N283" s="26"/>
      <c r="O283" s="26"/>
      <c r="P283" s="26"/>
    </row>
    <row r="284" spans="7:16" ht="14.15" x14ac:dyDescent="0.35">
      <c r="G284" s="26"/>
      <c r="H284" s="26"/>
      <c r="I284" s="26"/>
      <c r="J284" s="26"/>
      <c r="K284" s="26"/>
      <c r="L284" s="26"/>
      <c r="M284" s="26"/>
      <c r="N284" s="26"/>
      <c r="O284" s="26"/>
      <c r="P284" s="26"/>
    </row>
    <row r="285" spans="7:16" ht="14.15" x14ac:dyDescent="0.35">
      <c r="G285" s="26"/>
      <c r="H285" s="26"/>
      <c r="I285" s="26"/>
      <c r="J285" s="26"/>
      <c r="K285" s="26"/>
      <c r="L285" s="26"/>
      <c r="M285" s="26"/>
      <c r="N285" s="26"/>
      <c r="O285" s="26"/>
      <c r="P285" s="26"/>
    </row>
    <row r="286" spans="7:16" ht="14.15" x14ac:dyDescent="0.35">
      <c r="G286" s="26"/>
      <c r="H286" s="26"/>
      <c r="I286" s="26"/>
      <c r="J286" s="26"/>
      <c r="K286" s="26"/>
      <c r="L286" s="26"/>
      <c r="M286" s="26"/>
      <c r="N286" s="26"/>
      <c r="O286" s="26"/>
      <c r="P286" s="26"/>
    </row>
    <row r="287" spans="7:16" ht="14.15" x14ac:dyDescent="0.35">
      <c r="G287" s="26"/>
      <c r="H287" s="26"/>
      <c r="I287" s="26"/>
      <c r="J287" s="26"/>
      <c r="K287" s="26"/>
      <c r="L287" s="26"/>
      <c r="M287" s="26"/>
      <c r="N287" s="26"/>
      <c r="O287" s="26"/>
      <c r="P287" s="26"/>
    </row>
    <row r="288" spans="7:16" ht="14.15" x14ac:dyDescent="0.35">
      <c r="G288" s="26"/>
      <c r="H288" s="26"/>
      <c r="I288" s="26"/>
      <c r="J288" s="26"/>
      <c r="K288" s="26"/>
      <c r="L288" s="26"/>
      <c r="M288" s="26"/>
      <c r="N288" s="26"/>
      <c r="O288" s="26"/>
      <c r="P288" s="26"/>
    </row>
    <row r="289" spans="7:16" ht="14.15" x14ac:dyDescent="0.35">
      <c r="G289" s="26"/>
      <c r="H289" s="26"/>
      <c r="I289" s="26"/>
      <c r="J289" s="26"/>
      <c r="K289" s="26"/>
      <c r="L289" s="26"/>
      <c r="M289" s="26"/>
      <c r="N289" s="26"/>
      <c r="O289" s="26"/>
      <c r="P289" s="26"/>
    </row>
    <row r="290" spans="7:16" ht="14.15" x14ac:dyDescent="0.35">
      <c r="G290" s="26"/>
      <c r="H290" s="26"/>
      <c r="I290" s="26"/>
      <c r="J290" s="26"/>
      <c r="K290" s="26"/>
      <c r="L290" s="26"/>
      <c r="M290" s="26"/>
      <c r="N290" s="26"/>
      <c r="O290" s="26"/>
      <c r="P290" s="26"/>
    </row>
    <row r="291" spans="7:16" ht="14.15" x14ac:dyDescent="0.35">
      <c r="G291" s="26"/>
      <c r="H291" s="26"/>
      <c r="I291" s="26"/>
      <c r="J291" s="26"/>
      <c r="K291" s="26"/>
      <c r="L291" s="26"/>
      <c r="M291" s="26"/>
      <c r="N291" s="26"/>
      <c r="O291" s="26"/>
      <c r="P291" s="26"/>
    </row>
    <row r="292" spans="7:16" ht="14.15" x14ac:dyDescent="0.35">
      <c r="G292" s="26"/>
      <c r="H292" s="26"/>
      <c r="I292" s="26"/>
      <c r="J292" s="26"/>
      <c r="K292" s="26"/>
      <c r="L292" s="26"/>
      <c r="M292" s="26"/>
      <c r="N292" s="26"/>
      <c r="O292" s="26"/>
      <c r="P292" s="26"/>
    </row>
    <row r="293" spans="7:16" ht="14.15" x14ac:dyDescent="0.35">
      <c r="G293" s="26"/>
      <c r="H293" s="26"/>
      <c r="I293" s="26"/>
      <c r="J293" s="26"/>
      <c r="K293" s="26"/>
      <c r="L293" s="26"/>
      <c r="M293" s="26"/>
      <c r="N293" s="26"/>
      <c r="O293" s="26"/>
      <c r="P293" s="26"/>
    </row>
    <row r="294" spans="7:16" ht="14.15" x14ac:dyDescent="0.35"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7:16" ht="14.15" x14ac:dyDescent="0.35"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7:16" ht="14.15" x14ac:dyDescent="0.35">
      <c r="G296" s="26"/>
      <c r="H296" s="26"/>
      <c r="I296" s="26"/>
      <c r="J296" s="26"/>
      <c r="K296" s="26"/>
      <c r="L296" s="26"/>
      <c r="M296" s="26"/>
      <c r="N296" s="26"/>
      <c r="O296" s="26"/>
      <c r="P296" s="26"/>
    </row>
    <row r="297" spans="7:16" ht="14.15" x14ac:dyDescent="0.35">
      <c r="G297" s="26"/>
      <c r="H297" s="26"/>
      <c r="I297" s="26"/>
      <c r="J297" s="26"/>
      <c r="K297" s="26"/>
      <c r="L297" s="26"/>
      <c r="M297" s="26"/>
      <c r="N297" s="26"/>
      <c r="O297" s="26"/>
      <c r="P297" s="26"/>
    </row>
    <row r="298" spans="7:16" ht="14.15" x14ac:dyDescent="0.35">
      <c r="G298" s="26"/>
      <c r="H298" s="26"/>
      <c r="I298" s="26"/>
      <c r="J298" s="26"/>
      <c r="K298" s="26"/>
      <c r="L298" s="26"/>
      <c r="M298" s="26"/>
      <c r="N298" s="26"/>
      <c r="O298" s="26"/>
      <c r="P298" s="26"/>
    </row>
    <row r="299" spans="7:16" ht="14.15" x14ac:dyDescent="0.35">
      <c r="G299" s="26"/>
      <c r="H299" s="26"/>
      <c r="I299" s="26"/>
      <c r="J299" s="26"/>
      <c r="K299" s="26"/>
      <c r="L299" s="26"/>
      <c r="M299" s="26"/>
      <c r="N299" s="26"/>
      <c r="O299" s="26"/>
      <c r="P299" s="26"/>
    </row>
    <row r="300" spans="7:16" ht="14.15" x14ac:dyDescent="0.35">
      <c r="G300" s="26"/>
      <c r="H300" s="26"/>
      <c r="I300" s="26"/>
      <c r="J300" s="26"/>
      <c r="K300" s="26"/>
      <c r="L300" s="26"/>
      <c r="M300" s="26"/>
      <c r="N300" s="26"/>
      <c r="O300" s="26"/>
      <c r="P300" s="26"/>
    </row>
    <row r="301" spans="7:16" ht="14.15" x14ac:dyDescent="0.35">
      <c r="G301" s="26"/>
      <c r="H301" s="26"/>
      <c r="I301" s="26"/>
      <c r="J301" s="26"/>
      <c r="K301" s="26"/>
      <c r="L301" s="26"/>
      <c r="M301" s="26"/>
      <c r="N301" s="26"/>
      <c r="O301" s="26"/>
      <c r="P301" s="26"/>
    </row>
    <row r="302" spans="7:16" ht="14.15" x14ac:dyDescent="0.35">
      <c r="G302" s="26"/>
      <c r="H302" s="26"/>
      <c r="I302" s="26"/>
      <c r="J302" s="26"/>
      <c r="K302" s="26"/>
      <c r="L302" s="26"/>
      <c r="M302" s="26"/>
      <c r="N302" s="26"/>
      <c r="O302" s="26"/>
      <c r="P302" s="26"/>
    </row>
    <row r="303" spans="7:16" ht="14.15" x14ac:dyDescent="0.35">
      <c r="G303" s="26"/>
      <c r="H303" s="26"/>
      <c r="I303" s="26"/>
      <c r="J303" s="26"/>
      <c r="K303" s="26"/>
      <c r="L303" s="26"/>
      <c r="M303" s="26"/>
      <c r="N303" s="26"/>
      <c r="O303" s="26"/>
      <c r="P303" s="26"/>
    </row>
    <row r="304" spans="7:16" ht="14.15" x14ac:dyDescent="0.35">
      <c r="G304" s="26"/>
      <c r="H304" s="26"/>
      <c r="I304" s="26"/>
      <c r="J304" s="26"/>
      <c r="K304" s="26"/>
      <c r="L304" s="26"/>
      <c r="M304" s="26"/>
      <c r="N304" s="26"/>
      <c r="O304" s="26"/>
      <c r="P304" s="26"/>
    </row>
    <row r="305" spans="7:16" ht="14.15" x14ac:dyDescent="0.35">
      <c r="G305" s="26"/>
      <c r="H305" s="26"/>
      <c r="I305" s="26"/>
      <c r="J305" s="26"/>
      <c r="K305" s="26"/>
      <c r="L305" s="26"/>
      <c r="M305" s="26"/>
      <c r="N305" s="26"/>
      <c r="O305" s="26"/>
      <c r="P305" s="26"/>
    </row>
    <row r="306" spans="7:16" ht="14.15" x14ac:dyDescent="0.35">
      <c r="G306" s="26"/>
      <c r="H306" s="26"/>
      <c r="I306" s="26"/>
      <c r="J306" s="26"/>
      <c r="K306" s="26"/>
      <c r="L306" s="26"/>
      <c r="M306" s="26"/>
      <c r="N306" s="26"/>
      <c r="O306" s="26"/>
      <c r="P306" s="26"/>
    </row>
    <row r="307" spans="7:16" ht="14.15" x14ac:dyDescent="0.35">
      <c r="G307" s="26"/>
      <c r="H307" s="26"/>
      <c r="I307" s="26"/>
      <c r="J307" s="26"/>
      <c r="K307" s="26"/>
      <c r="L307" s="26"/>
      <c r="M307" s="26"/>
      <c r="N307" s="26"/>
      <c r="O307" s="26"/>
      <c r="P307" s="26"/>
    </row>
    <row r="308" spans="7:16" ht="14.15" x14ac:dyDescent="0.35">
      <c r="G308" s="26"/>
      <c r="H308" s="26"/>
      <c r="I308" s="26"/>
      <c r="J308" s="26"/>
      <c r="K308" s="26"/>
      <c r="L308" s="26"/>
      <c r="M308" s="26"/>
      <c r="N308" s="26"/>
      <c r="O308" s="26"/>
      <c r="P308" s="26"/>
    </row>
    <row r="309" spans="7:16" ht="14.15" x14ac:dyDescent="0.35">
      <c r="G309" s="26"/>
      <c r="H309" s="26"/>
      <c r="I309" s="26"/>
      <c r="J309" s="26"/>
      <c r="K309" s="26"/>
      <c r="L309" s="26"/>
      <c r="M309" s="26"/>
      <c r="N309" s="26"/>
      <c r="O309" s="26"/>
      <c r="P309" s="26"/>
    </row>
    <row r="310" spans="7:16" ht="14.15" x14ac:dyDescent="0.35">
      <c r="G310" s="26"/>
      <c r="H310" s="26"/>
      <c r="I310" s="26"/>
      <c r="J310" s="26"/>
      <c r="K310" s="26"/>
      <c r="L310" s="26"/>
      <c r="M310" s="26"/>
      <c r="N310" s="26"/>
      <c r="O310" s="26"/>
      <c r="P310" s="26"/>
    </row>
    <row r="311" spans="7:16" ht="14.15" x14ac:dyDescent="0.35"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7:16" ht="14.15" x14ac:dyDescent="0.35"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7:16" ht="14.15" x14ac:dyDescent="0.35">
      <c r="G313" s="26"/>
      <c r="H313" s="26"/>
      <c r="I313" s="26"/>
      <c r="J313" s="26"/>
      <c r="K313" s="26"/>
      <c r="L313" s="26"/>
      <c r="M313" s="26"/>
      <c r="N313" s="26"/>
      <c r="O313" s="26"/>
      <c r="P313" s="26"/>
    </row>
    <row r="314" spans="7:16" ht="14.15" x14ac:dyDescent="0.35">
      <c r="G314" s="26"/>
      <c r="H314" s="26"/>
      <c r="I314" s="26"/>
      <c r="J314" s="26"/>
      <c r="K314" s="26"/>
      <c r="L314" s="26"/>
      <c r="M314" s="26"/>
      <c r="N314" s="26"/>
      <c r="O314" s="26"/>
      <c r="P314" s="26"/>
    </row>
    <row r="315" spans="7:16" ht="14.15" x14ac:dyDescent="0.35">
      <c r="G315" s="26"/>
      <c r="H315" s="26"/>
      <c r="I315" s="26"/>
      <c r="J315" s="26"/>
      <c r="K315" s="26"/>
      <c r="L315" s="26"/>
      <c r="M315" s="26"/>
      <c r="N315" s="26"/>
      <c r="O315" s="26"/>
      <c r="P315" s="26"/>
    </row>
    <row r="316" spans="7:16" ht="14.15" x14ac:dyDescent="0.35">
      <c r="G316" s="26"/>
      <c r="H316" s="26"/>
      <c r="I316" s="26"/>
      <c r="J316" s="26"/>
      <c r="K316" s="26"/>
      <c r="L316" s="26"/>
      <c r="M316" s="26"/>
      <c r="N316" s="26"/>
      <c r="O316" s="26"/>
      <c r="P316" s="26"/>
    </row>
    <row r="317" spans="7:16" ht="14.15" x14ac:dyDescent="0.35">
      <c r="G317" s="26"/>
      <c r="H317" s="26"/>
      <c r="I317" s="26"/>
      <c r="J317" s="26"/>
      <c r="K317" s="26"/>
      <c r="L317" s="26"/>
      <c r="M317" s="26"/>
      <c r="N317" s="26"/>
      <c r="O317" s="26"/>
      <c r="P317" s="26"/>
    </row>
    <row r="318" spans="7:16" ht="14.15" x14ac:dyDescent="0.35">
      <c r="G318" s="26"/>
      <c r="H318" s="26"/>
      <c r="I318" s="26"/>
      <c r="J318" s="26"/>
      <c r="K318" s="26"/>
      <c r="L318" s="26"/>
      <c r="M318" s="26"/>
      <c r="N318" s="26"/>
      <c r="O318" s="26"/>
      <c r="P318" s="26"/>
    </row>
    <row r="319" spans="7:16" ht="14.15" x14ac:dyDescent="0.35">
      <c r="G319" s="26"/>
      <c r="H319" s="26"/>
      <c r="I319" s="26"/>
      <c r="J319" s="26"/>
      <c r="K319" s="26"/>
      <c r="L319" s="26"/>
      <c r="M319" s="26"/>
      <c r="N319" s="26"/>
      <c r="O319" s="26"/>
      <c r="P319" s="26"/>
    </row>
    <row r="320" spans="7:16" ht="14.15" x14ac:dyDescent="0.35">
      <c r="G320" s="26"/>
      <c r="H320" s="26"/>
      <c r="I320" s="26"/>
      <c r="J320" s="26"/>
      <c r="K320" s="26"/>
      <c r="L320" s="26"/>
      <c r="M320" s="26"/>
      <c r="N320" s="26"/>
      <c r="O320" s="26"/>
      <c r="P320" s="26"/>
    </row>
    <row r="321" spans="7:16" ht="14.15" x14ac:dyDescent="0.35">
      <c r="G321" s="26"/>
      <c r="H321" s="26"/>
      <c r="I321" s="26"/>
      <c r="J321" s="26"/>
      <c r="K321" s="26"/>
      <c r="L321" s="26"/>
      <c r="M321" s="26"/>
      <c r="N321" s="26"/>
      <c r="O321" s="26"/>
      <c r="P321" s="26"/>
    </row>
    <row r="322" spans="7:16" ht="14.15" x14ac:dyDescent="0.35">
      <c r="G322" s="26"/>
      <c r="H322" s="26"/>
      <c r="I322" s="26"/>
      <c r="J322" s="26"/>
      <c r="K322" s="26"/>
      <c r="L322" s="26"/>
      <c r="M322" s="26"/>
      <c r="N322" s="26"/>
      <c r="O322" s="26"/>
      <c r="P322" s="26"/>
    </row>
    <row r="323" spans="7:16" ht="14.15" x14ac:dyDescent="0.35">
      <c r="G323" s="26"/>
      <c r="H323" s="26"/>
      <c r="I323" s="26"/>
      <c r="J323" s="26"/>
      <c r="K323" s="26"/>
      <c r="L323" s="26"/>
      <c r="M323" s="26"/>
      <c r="N323" s="26"/>
      <c r="O323" s="26"/>
      <c r="P323" s="26"/>
    </row>
    <row r="324" spans="7:16" ht="14.15" x14ac:dyDescent="0.35">
      <c r="G324" s="26"/>
      <c r="H324" s="26"/>
      <c r="I324" s="26"/>
      <c r="J324" s="26"/>
      <c r="K324" s="26"/>
      <c r="L324" s="26"/>
      <c r="M324" s="26"/>
      <c r="N324" s="26"/>
      <c r="O324" s="26"/>
      <c r="P324" s="26"/>
    </row>
    <row r="325" spans="7:16" ht="14.15" x14ac:dyDescent="0.35">
      <c r="G325" s="26"/>
      <c r="H325" s="26"/>
      <c r="I325" s="26"/>
      <c r="J325" s="26"/>
      <c r="K325" s="26"/>
      <c r="L325" s="26"/>
      <c r="M325" s="26"/>
      <c r="N325" s="26"/>
      <c r="O325" s="26"/>
      <c r="P325" s="26"/>
    </row>
    <row r="326" spans="7:16" ht="14.15" x14ac:dyDescent="0.35">
      <c r="G326" s="26"/>
      <c r="H326" s="26"/>
      <c r="I326" s="26"/>
      <c r="J326" s="26"/>
      <c r="K326" s="26"/>
      <c r="L326" s="26"/>
      <c r="M326" s="26"/>
      <c r="N326" s="26"/>
      <c r="O326" s="26"/>
      <c r="P326" s="26"/>
    </row>
    <row r="327" spans="7:16" ht="14.15" x14ac:dyDescent="0.35">
      <c r="G327" s="26"/>
      <c r="H327" s="26"/>
      <c r="I327" s="26"/>
      <c r="J327" s="26"/>
      <c r="K327" s="26"/>
      <c r="L327" s="26"/>
      <c r="M327" s="26"/>
      <c r="N327" s="26"/>
      <c r="O327" s="26"/>
      <c r="P327" s="26"/>
    </row>
    <row r="328" spans="7:16" ht="14.15" x14ac:dyDescent="0.35"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7:16" ht="14.15" x14ac:dyDescent="0.35">
      <c r="G329" s="26"/>
      <c r="H329" s="26"/>
      <c r="I329" s="26"/>
      <c r="J329" s="26"/>
      <c r="K329" s="26"/>
      <c r="L329" s="26"/>
      <c r="M329" s="26"/>
      <c r="N329" s="26"/>
      <c r="O329" s="26"/>
      <c r="P329" s="26"/>
    </row>
    <row r="330" spans="7:16" ht="14.15" x14ac:dyDescent="0.35">
      <c r="G330" s="26"/>
      <c r="H330" s="26"/>
      <c r="I330" s="26"/>
      <c r="J330" s="26"/>
      <c r="K330" s="26"/>
      <c r="L330" s="26"/>
      <c r="M330" s="26"/>
      <c r="N330" s="26"/>
      <c r="O330" s="26"/>
      <c r="P330" s="26"/>
    </row>
    <row r="331" spans="7:16" ht="14.15" x14ac:dyDescent="0.35">
      <c r="G331" s="26"/>
      <c r="H331" s="26"/>
      <c r="I331" s="26"/>
      <c r="J331" s="26"/>
      <c r="K331" s="26"/>
      <c r="L331" s="26"/>
      <c r="M331" s="26"/>
      <c r="N331" s="26"/>
      <c r="O331" s="26"/>
      <c r="P331" s="26"/>
    </row>
    <row r="332" spans="7:16" ht="14.15" x14ac:dyDescent="0.35">
      <c r="G332" s="26"/>
      <c r="H332" s="26"/>
      <c r="I332" s="26"/>
      <c r="J332" s="26"/>
      <c r="K332" s="26"/>
      <c r="L332" s="26"/>
      <c r="M332" s="26"/>
      <c r="N332" s="26"/>
      <c r="O332" s="26"/>
      <c r="P332" s="26"/>
    </row>
    <row r="333" spans="7:16" ht="14.15" x14ac:dyDescent="0.35">
      <c r="G333" s="26"/>
      <c r="H333" s="26"/>
      <c r="I333" s="26"/>
      <c r="J333" s="26"/>
      <c r="K333" s="26"/>
      <c r="L333" s="26"/>
      <c r="M333" s="26"/>
      <c r="N333" s="26"/>
      <c r="O333" s="26"/>
      <c r="P333" s="26"/>
    </row>
    <row r="334" spans="7:16" ht="14.15" x14ac:dyDescent="0.35">
      <c r="G334" s="26"/>
      <c r="H334" s="26"/>
      <c r="I334" s="26"/>
      <c r="J334" s="26"/>
      <c r="K334" s="26"/>
      <c r="L334" s="26"/>
      <c r="M334" s="26"/>
      <c r="N334" s="26"/>
      <c r="O334" s="26"/>
      <c r="P334" s="26"/>
    </row>
    <row r="335" spans="7:16" ht="14.15" x14ac:dyDescent="0.35">
      <c r="G335" s="26"/>
      <c r="H335" s="26"/>
      <c r="I335" s="26"/>
      <c r="J335" s="26"/>
      <c r="K335" s="26"/>
      <c r="L335" s="26"/>
      <c r="M335" s="26"/>
      <c r="N335" s="26"/>
      <c r="O335" s="26"/>
      <c r="P335" s="26"/>
    </row>
    <row r="336" spans="7:16" ht="14.15" x14ac:dyDescent="0.35">
      <c r="G336" s="26"/>
      <c r="H336" s="26"/>
      <c r="I336" s="26"/>
      <c r="J336" s="26"/>
      <c r="K336" s="26"/>
      <c r="L336" s="26"/>
      <c r="M336" s="26"/>
      <c r="N336" s="26"/>
      <c r="O336" s="26"/>
      <c r="P336" s="26"/>
    </row>
    <row r="337" spans="7:16" ht="14.15" x14ac:dyDescent="0.35">
      <c r="G337" s="26"/>
      <c r="H337" s="26"/>
      <c r="I337" s="26"/>
      <c r="J337" s="26"/>
      <c r="K337" s="26"/>
      <c r="L337" s="26"/>
      <c r="M337" s="26"/>
      <c r="N337" s="26"/>
      <c r="O337" s="26"/>
      <c r="P337" s="26"/>
    </row>
    <row r="338" spans="7:16" ht="14.15" x14ac:dyDescent="0.35">
      <c r="G338" s="26"/>
      <c r="H338" s="26"/>
      <c r="I338" s="26"/>
      <c r="J338" s="26"/>
      <c r="K338" s="26"/>
      <c r="L338" s="26"/>
      <c r="M338" s="26"/>
      <c r="N338" s="26"/>
      <c r="O338" s="26"/>
      <c r="P338" s="26"/>
    </row>
    <row r="339" spans="7:16" ht="14.15" x14ac:dyDescent="0.35">
      <c r="G339" s="26"/>
      <c r="H339" s="26"/>
      <c r="I339" s="26"/>
      <c r="J339" s="26"/>
      <c r="K339" s="26"/>
      <c r="L339" s="26"/>
      <c r="M339" s="26"/>
      <c r="N339" s="26"/>
      <c r="O339" s="26"/>
      <c r="P339" s="26"/>
    </row>
    <row r="340" spans="7:16" ht="14.15" x14ac:dyDescent="0.35">
      <c r="G340" s="26"/>
      <c r="H340" s="26"/>
      <c r="I340" s="26"/>
      <c r="J340" s="26"/>
      <c r="K340" s="26"/>
      <c r="L340" s="26"/>
      <c r="M340" s="26"/>
      <c r="N340" s="26"/>
      <c r="O340" s="26"/>
      <c r="P340" s="26"/>
    </row>
    <row r="341" spans="7:16" ht="14.15" x14ac:dyDescent="0.35">
      <c r="G341" s="26"/>
      <c r="H341" s="26"/>
      <c r="I341" s="26"/>
      <c r="J341" s="26"/>
      <c r="K341" s="26"/>
      <c r="L341" s="26"/>
      <c r="M341" s="26"/>
      <c r="N341" s="26"/>
      <c r="O341" s="26"/>
      <c r="P341" s="26"/>
    </row>
    <row r="342" spans="7:16" ht="14.15" x14ac:dyDescent="0.35">
      <c r="G342" s="26"/>
      <c r="H342" s="26"/>
      <c r="I342" s="26"/>
      <c r="J342" s="26"/>
      <c r="K342" s="26"/>
      <c r="L342" s="26"/>
      <c r="M342" s="26"/>
      <c r="N342" s="26"/>
      <c r="O342" s="26"/>
      <c r="P342" s="26"/>
    </row>
    <row r="343" spans="7:16" ht="14.15" x14ac:dyDescent="0.35">
      <c r="G343" s="26"/>
      <c r="H343" s="26"/>
      <c r="I343" s="26"/>
      <c r="J343" s="26"/>
      <c r="K343" s="26"/>
      <c r="L343" s="26"/>
      <c r="M343" s="26"/>
      <c r="N343" s="26"/>
      <c r="O343" s="26"/>
      <c r="P343" s="26"/>
    </row>
    <row r="344" spans="7:16" ht="14.15" x14ac:dyDescent="0.35">
      <c r="G344" s="26"/>
      <c r="H344" s="26"/>
      <c r="I344" s="26"/>
      <c r="J344" s="26"/>
      <c r="K344" s="26"/>
      <c r="L344" s="26"/>
      <c r="M344" s="26"/>
      <c r="N344" s="26"/>
      <c r="O344" s="26"/>
      <c r="P344" s="26"/>
    </row>
    <row r="345" spans="7:16" ht="14.15" x14ac:dyDescent="0.35"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7:16" ht="14.15" x14ac:dyDescent="0.35"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7:16" ht="14.15" x14ac:dyDescent="0.35">
      <c r="G347" s="26"/>
      <c r="H347" s="26"/>
      <c r="I347" s="26"/>
      <c r="J347" s="26"/>
      <c r="K347" s="26"/>
      <c r="L347" s="26"/>
      <c r="M347" s="26"/>
      <c r="N347" s="26"/>
      <c r="O347" s="26"/>
      <c r="P347" s="26"/>
    </row>
    <row r="348" spans="7:16" ht="14.15" x14ac:dyDescent="0.35">
      <c r="G348" s="26"/>
      <c r="H348" s="26"/>
      <c r="I348" s="26"/>
      <c r="J348" s="26"/>
      <c r="K348" s="26"/>
      <c r="L348" s="26"/>
      <c r="M348" s="26"/>
      <c r="N348" s="26"/>
      <c r="O348" s="26"/>
      <c r="P348" s="26"/>
    </row>
    <row r="349" spans="7:16" ht="14.15" x14ac:dyDescent="0.35">
      <c r="G349" s="26"/>
      <c r="H349" s="26"/>
      <c r="I349" s="26"/>
      <c r="J349" s="26"/>
      <c r="K349" s="26"/>
      <c r="L349" s="26"/>
      <c r="M349" s="26"/>
      <c r="N349" s="26"/>
      <c r="O349" s="26"/>
      <c r="P349" s="26"/>
    </row>
    <row r="350" spans="7:16" ht="14.15" x14ac:dyDescent="0.35">
      <c r="G350" s="26"/>
      <c r="H350" s="26"/>
      <c r="I350" s="26"/>
      <c r="J350" s="26"/>
      <c r="K350" s="26"/>
      <c r="L350" s="26"/>
      <c r="M350" s="26"/>
      <c r="N350" s="26"/>
      <c r="O350" s="26"/>
      <c r="P350" s="26"/>
    </row>
    <row r="351" spans="7:16" ht="14.15" x14ac:dyDescent="0.35">
      <c r="G351" s="26"/>
      <c r="H351" s="26"/>
      <c r="I351" s="26"/>
      <c r="J351" s="26"/>
      <c r="K351" s="26"/>
      <c r="L351" s="26"/>
      <c r="M351" s="26"/>
      <c r="N351" s="26"/>
      <c r="O351" s="26"/>
      <c r="P351" s="26"/>
    </row>
    <row r="352" spans="7:16" ht="14.15" x14ac:dyDescent="0.35">
      <c r="G352" s="26"/>
      <c r="H352" s="26"/>
      <c r="I352" s="26"/>
      <c r="J352" s="26"/>
      <c r="K352" s="26"/>
      <c r="L352" s="26"/>
      <c r="M352" s="26"/>
      <c r="N352" s="26"/>
      <c r="O352" s="26"/>
      <c r="P352" s="26"/>
    </row>
    <row r="353" spans="7:16" ht="14.15" x14ac:dyDescent="0.35">
      <c r="G353" s="26"/>
      <c r="H353" s="26"/>
      <c r="I353" s="26"/>
      <c r="J353" s="26"/>
      <c r="K353" s="26"/>
      <c r="L353" s="26"/>
      <c r="M353" s="26"/>
      <c r="N353" s="26"/>
      <c r="O353" s="26"/>
      <c r="P353" s="26"/>
    </row>
    <row r="354" spans="7:16" ht="14.15" x14ac:dyDescent="0.35">
      <c r="G354" s="26"/>
      <c r="H354" s="26"/>
      <c r="I354" s="26"/>
      <c r="J354" s="26"/>
      <c r="K354" s="26"/>
      <c r="L354" s="26"/>
      <c r="M354" s="26"/>
      <c r="N354" s="26"/>
      <c r="O354" s="26"/>
      <c r="P354" s="26"/>
    </row>
    <row r="355" spans="7:16" ht="14.15" x14ac:dyDescent="0.35">
      <c r="G355" s="26"/>
      <c r="H355" s="26"/>
      <c r="I355" s="26"/>
      <c r="J355" s="26"/>
      <c r="K355" s="26"/>
      <c r="L355" s="26"/>
      <c r="M355" s="26"/>
      <c r="N355" s="26"/>
      <c r="O355" s="26"/>
      <c r="P355" s="26"/>
    </row>
    <row r="356" spans="7:16" ht="14.15" x14ac:dyDescent="0.35">
      <c r="G356" s="26"/>
      <c r="H356" s="26"/>
      <c r="I356" s="26"/>
      <c r="J356" s="26"/>
      <c r="K356" s="26"/>
      <c r="L356" s="26"/>
      <c r="M356" s="26"/>
      <c r="N356" s="26"/>
      <c r="O356" s="26"/>
      <c r="P356" s="26"/>
    </row>
    <row r="357" spans="7:16" ht="14.15" x14ac:dyDescent="0.35">
      <c r="G357" s="26"/>
      <c r="H357" s="26"/>
      <c r="I357" s="26"/>
      <c r="J357" s="26"/>
      <c r="K357" s="26"/>
      <c r="L357" s="26"/>
      <c r="M357" s="26"/>
      <c r="N357" s="26"/>
      <c r="O357" s="26"/>
      <c r="P357" s="26"/>
    </row>
    <row r="358" spans="7:16" ht="14.15" x14ac:dyDescent="0.35">
      <c r="G358" s="26"/>
      <c r="H358" s="26"/>
      <c r="I358" s="26"/>
      <c r="J358" s="26"/>
      <c r="K358" s="26"/>
      <c r="L358" s="26"/>
      <c r="M358" s="26"/>
      <c r="N358" s="26"/>
      <c r="O358" s="26"/>
      <c r="P358" s="26"/>
    </row>
    <row r="359" spans="7:16" ht="14.15" x14ac:dyDescent="0.35">
      <c r="G359" s="26"/>
      <c r="H359" s="26"/>
      <c r="I359" s="26"/>
      <c r="J359" s="26"/>
      <c r="K359" s="26"/>
      <c r="L359" s="26"/>
      <c r="M359" s="26"/>
      <c r="N359" s="26"/>
      <c r="O359" s="26"/>
      <c r="P359" s="26"/>
    </row>
    <row r="360" spans="7:16" ht="14.15" x14ac:dyDescent="0.35">
      <c r="G360" s="26"/>
      <c r="H360" s="26"/>
      <c r="I360" s="26"/>
      <c r="J360" s="26"/>
      <c r="K360" s="26"/>
      <c r="L360" s="26"/>
      <c r="M360" s="26"/>
      <c r="N360" s="26"/>
      <c r="O360" s="26"/>
      <c r="P360" s="26"/>
    </row>
    <row r="361" spans="7:16" ht="14.15" x14ac:dyDescent="0.35">
      <c r="G361" s="26"/>
      <c r="H361" s="26"/>
      <c r="I361" s="26"/>
      <c r="J361" s="26"/>
      <c r="K361" s="26"/>
      <c r="L361" s="26"/>
      <c r="M361" s="26"/>
      <c r="N361" s="26"/>
      <c r="O361" s="26"/>
      <c r="P361" s="26"/>
    </row>
    <row r="362" spans="7:16" ht="14.15" x14ac:dyDescent="0.35"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7:16" ht="14.15" x14ac:dyDescent="0.35"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7:16" ht="14.15" x14ac:dyDescent="0.35">
      <c r="G364" s="26"/>
      <c r="H364" s="26"/>
      <c r="I364" s="26"/>
      <c r="J364" s="26"/>
      <c r="K364" s="26"/>
      <c r="L364" s="26"/>
      <c r="M364" s="26"/>
      <c r="N364" s="26"/>
      <c r="O364" s="26"/>
      <c r="P364" s="26"/>
    </row>
    <row r="365" spans="7:16" ht="14.15" x14ac:dyDescent="0.35">
      <c r="G365" s="26"/>
      <c r="H365" s="26"/>
      <c r="I365" s="26"/>
      <c r="J365" s="26"/>
      <c r="K365" s="26"/>
      <c r="L365" s="26"/>
      <c r="M365" s="26"/>
      <c r="N365" s="26"/>
      <c r="O365" s="26"/>
      <c r="P365" s="26"/>
    </row>
    <row r="366" spans="7:16" ht="14.15" x14ac:dyDescent="0.35">
      <c r="G366" s="26"/>
      <c r="H366" s="26"/>
      <c r="I366" s="26"/>
      <c r="J366" s="26"/>
      <c r="K366" s="26"/>
      <c r="L366" s="26"/>
      <c r="M366" s="26"/>
      <c r="N366" s="26"/>
      <c r="O366" s="26"/>
      <c r="P366" s="26"/>
    </row>
    <row r="367" spans="7:16" ht="14.15" x14ac:dyDescent="0.35">
      <c r="G367" s="26"/>
      <c r="H367" s="26"/>
      <c r="I367" s="26"/>
      <c r="J367" s="26"/>
      <c r="K367" s="26"/>
      <c r="L367" s="26"/>
      <c r="M367" s="26"/>
      <c r="N367" s="26"/>
      <c r="O367" s="26"/>
      <c r="P367" s="26"/>
    </row>
    <row r="368" spans="7:16" ht="14.15" x14ac:dyDescent="0.35">
      <c r="G368" s="26"/>
      <c r="H368" s="26"/>
      <c r="I368" s="26"/>
      <c r="J368" s="26"/>
      <c r="K368" s="26"/>
      <c r="L368" s="26"/>
      <c r="M368" s="26"/>
      <c r="N368" s="26"/>
      <c r="O368" s="26"/>
      <c r="P368" s="26"/>
    </row>
    <row r="369" spans="7:16" ht="14.15" x14ac:dyDescent="0.35">
      <c r="G369" s="26"/>
      <c r="H369" s="26"/>
      <c r="I369" s="26"/>
      <c r="J369" s="26"/>
      <c r="K369" s="26"/>
      <c r="L369" s="26"/>
      <c r="M369" s="26"/>
      <c r="N369" s="26"/>
      <c r="O369" s="26"/>
      <c r="P369" s="26"/>
    </row>
    <row r="370" spans="7:16" ht="14.15" x14ac:dyDescent="0.35">
      <c r="G370" s="26"/>
      <c r="H370" s="26"/>
      <c r="I370" s="26"/>
      <c r="J370" s="26"/>
      <c r="K370" s="26"/>
      <c r="L370" s="26"/>
      <c r="M370" s="26"/>
      <c r="N370" s="26"/>
      <c r="O370" s="26"/>
      <c r="P370" s="26"/>
    </row>
    <row r="371" spans="7:16" ht="14.15" x14ac:dyDescent="0.35">
      <c r="G371" s="26"/>
      <c r="H371" s="26"/>
      <c r="I371" s="26"/>
      <c r="J371" s="26"/>
      <c r="K371" s="26"/>
      <c r="L371" s="26"/>
      <c r="M371" s="26"/>
      <c r="N371" s="26"/>
      <c r="O371" s="26"/>
      <c r="P371" s="26"/>
    </row>
    <row r="372" spans="7:16" ht="14.15" x14ac:dyDescent="0.35">
      <c r="G372" s="26"/>
      <c r="H372" s="26"/>
      <c r="I372" s="26"/>
      <c r="J372" s="26"/>
      <c r="K372" s="26"/>
      <c r="L372" s="26"/>
      <c r="M372" s="26"/>
      <c r="N372" s="26"/>
      <c r="O372" s="26"/>
      <c r="P372" s="26"/>
    </row>
    <row r="373" spans="7:16" ht="14.15" x14ac:dyDescent="0.35">
      <c r="G373" s="26"/>
      <c r="H373" s="26"/>
      <c r="I373" s="26"/>
      <c r="J373" s="26"/>
      <c r="K373" s="26"/>
      <c r="L373" s="26"/>
      <c r="M373" s="26"/>
      <c r="N373" s="26"/>
      <c r="O373" s="26"/>
      <c r="P373" s="26"/>
    </row>
    <row r="374" spans="7:16" ht="14.15" x14ac:dyDescent="0.35">
      <c r="G374" s="26"/>
      <c r="H374" s="26"/>
      <c r="I374" s="26"/>
      <c r="J374" s="26"/>
      <c r="K374" s="26"/>
      <c r="L374" s="26"/>
      <c r="M374" s="26"/>
      <c r="N374" s="26"/>
      <c r="O374" s="26"/>
      <c r="P374" s="26"/>
    </row>
    <row r="375" spans="7:16" ht="14.15" x14ac:dyDescent="0.35">
      <c r="G375" s="26"/>
      <c r="H375" s="26"/>
      <c r="I375" s="26"/>
      <c r="J375" s="26"/>
      <c r="K375" s="26"/>
      <c r="L375" s="26"/>
      <c r="M375" s="26"/>
      <c r="N375" s="26"/>
      <c r="O375" s="26"/>
      <c r="P375" s="26"/>
    </row>
    <row r="376" spans="7:16" ht="14.15" x14ac:dyDescent="0.35">
      <c r="G376" s="26"/>
      <c r="H376" s="26"/>
      <c r="I376" s="26"/>
      <c r="J376" s="26"/>
      <c r="K376" s="26"/>
      <c r="L376" s="26"/>
      <c r="M376" s="26"/>
      <c r="N376" s="26"/>
      <c r="O376" s="26"/>
      <c r="P376" s="26"/>
    </row>
    <row r="377" spans="7:16" ht="14.15" x14ac:dyDescent="0.35">
      <c r="G377" s="26"/>
      <c r="H377" s="26"/>
      <c r="I377" s="26"/>
      <c r="J377" s="26"/>
      <c r="K377" s="26"/>
      <c r="L377" s="26"/>
      <c r="M377" s="26"/>
      <c r="N377" s="26"/>
      <c r="O377" s="26"/>
      <c r="P377" s="26"/>
    </row>
    <row r="378" spans="7:16" ht="14.15" x14ac:dyDescent="0.35">
      <c r="G378" s="26"/>
      <c r="H378" s="26"/>
      <c r="I378" s="26"/>
      <c r="J378" s="26"/>
      <c r="K378" s="26"/>
      <c r="L378" s="26"/>
      <c r="M378" s="26"/>
      <c r="N378" s="26"/>
      <c r="O378" s="26"/>
      <c r="P378" s="26"/>
    </row>
    <row r="379" spans="7:16" ht="14.15" x14ac:dyDescent="0.35"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7:16" ht="14.15" x14ac:dyDescent="0.35"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7:16" ht="14.15" x14ac:dyDescent="0.35">
      <c r="G381" s="26"/>
      <c r="H381" s="26"/>
      <c r="I381" s="26"/>
      <c r="J381" s="26"/>
      <c r="K381" s="26"/>
      <c r="L381" s="26"/>
      <c r="M381" s="26"/>
      <c r="N381" s="26"/>
      <c r="O381" s="26"/>
      <c r="P381" s="26"/>
    </row>
    <row r="382" spans="7:16" ht="14.15" x14ac:dyDescent="0.35">
      <c r="G382" s="26"/>
      <c r="H382" s="26"/>
      <c r="I382" s="26"/>
      <c r="J382" s="26"/>
      <c r="K382" s="26"/>
      <c r="L382" s="26"/>
      <c r="M382" s="26"/>
      <c r="N382" s="26"/>
      <c r="O382" s="26"/>
      <c r="P382" s="26"/>
    </row>
    <row r="383" spans="7:16" ht="14.15" x14ac:dyDescent="0.35">
      <c r="G383" s="26"/>
      <c r="H383" s="26"/>
      <c r="I383" s="26"/>
      <c r="J383" s="26"/>
      <c r="K383" s="26"/>
      <c r="L383" s="26"/>
      <c r="M383" s="26"/>
      <c r="N383" s="26"/>
      <c r="O383" s="26"/>
      <c r="P383" s="26"/>
    </row>
    <row r="384" spans="7:16" ht="14.15" x14ac:dyDescent="0.35">
      <c r="G384" s="26"/>
      <c r="H384" s="26"/>
      <c r="I384" s="26"/>
      <c r="J384" s="26"/>
      <c r="K384" s="26"/>
      <c r="L384" s="26"/>
      <c r="M384" s="26"/>
      <c r="N384" s="26"/>
      <c r="O384" s="26"/>
      <c r="P384" s="26"/>
    </row>
    <row r="385" spans="7:16" ht="14.15" x14ac:dyDescent="0.35">
      <c r="G385" s="26"/>
      <c r="H385" s="26"/>
      <c r="I385" s="26"/>
      <c r="J385" s="26"/>
      <c r="K385" s="26"/>
      <c r="L385" s="26"/>
      <c r="M385" s="26"/>
      <c r="N385" s="26"/>
      <c r="O385" s="26"/>
      <c r="P385" s="26"/>
    </row>
    <row r="386" spans="7:16" ht="14.15" x14ac:dyDescent="0.35">
      <c r="G386" s="26"/>
      <c r="H386" s="26"/>
      <c r="I386" s="26"/>
      <c r="J386" s="26"/>
      <c r="K386" s="26"/>
      <c r="L386" s="26"/>
      <c r="M386" s="26"/>
      <c r="N386" s="26"/>
      <c r="O386" s="26"/>
      <c r="P386" s="26"/>
    </row>
    <row r="387" spans="7:16" ht="14.15" x14ac:dyDescent="0.35">
      <c r="G387" s="26"/>
      <c r="H387" s="26"/>
      <c r="I387" s="26"/>
      <c r="J387" s="26"/>
      <c r="K387" s="26"/>
      <c r="L387" s="26"/>
      <c r="M387" s="26"/>
      <c r="N387" s="26"/>
      <c r="O387" s="26"/>
      <c r="P387" s="26"/>
    </row>
    <row r="388" spans="7:16" ht="14.15" x14ac:dyDescent="0.35">
      <c r="G388" s="26"/>
      <c r="H388" s="26"/>
      <c r="I388" s="26"/>
      <c r="J388" s="26"/>
      <c r="K388" s="26"/>
      <c r="L388" s="26"/>
      <c r="M388" s="26"/>
      <c r="N388" s="26"/>
      <c r="O388" s="26"/>
      <c r="P388" s="26"/>
    </row>
    <row r="389" spans="7:16" ht="14.15" x14ac:dyDescent="0.35">
      <c r="G389" s="26"/>
      <c r="H389" s="26"/>
      <c r="I389" s="26"/>
      <c r="J389" s="26"/>
      <c r="K389" s="26"/>
      <c r="L389" s="26"/>
      <c r="M389" s="26"/>
      <c r="N389" s="26"/>
      <c r="O389" s="26"/>
      <c r="P389" s="26"/>
    </row>
    <row r="390" spans="7:16" ht="14.15" x14ac:dyDescent="0.35">
      <c r="G390" s="26"/>
      <c r="H390" s="26"/>
      <c r="I390" s="26"/>
      <c r="J390" s="26"/>
      <c r="K390" s="26"/>
      <c r="L390" s="26"/>
      <c r="M390" s="26"/>
      <c r="N390" s="26"/>
      <c r="O390" s="26"/>
      <c r="P390" s="26"/>
    </row>
    <row r="391" spans="7:16" ht="14.15" x14ac:dyDescent="0.35">
      <c r="G391" s="26"/>
      <c r="H391" s="26"/>
      <c r="I391" s="26"/>
      <c r="J391" s="26"/>
      <c r="K391" s="26"/>
      <c r="L391" s="26"/>
      <c r="M391" s="26"/>
      <c r="N391" s="26"/>
      <c r="O391" s="26"/>
      <c r="P391" s="26"/>
    </row>
    <row r="392" spans="7:16" ht="14.15" x14ac:dyDescent="0.35">
      <c r="G392" s="26"/>
      <c r="H392" s="26"/>
      <c r="I392" s="26"/>
      <c r="J392" s="26"/>
      <c r="K392" s="26"/>
      <c r="L392" s="26"/>
      <c r="M392" s="26"/>
      <c r="N392" s="26"/>
      <c r="O392" s="26"/>
      <c r="P392" s="26"/>
    </row>
    <row r="393" spans="7:16" ht="14.15" x14ac:dyDescent="0.35">
      <c r="G393" s="26"/>
      <c r="H393" s="26"/>
      <c r="I393" s="26"/>
      <c r="J393" s="26"/>
      <c r="K393" s="26"/>
      <c r="L393" s="26"/>
      <c r="M393" s="26"/>
      <c r="N393" s="26"/>
      <c r="O393" s="26"/>
      <c r="P393" s="26"/>
    </row>
    <row r="394" spans="7:16" ht="14.15" x14ac:dyDescent="0.35">
      <c r="G394" s="26"/>
      <c r="H394" s="26"/>
      <c r="I394" s="26"/>
      <c r="J394" s="26"/>
      <c r="K394" s="26"/>
      <c r="L394" s="26"/>
      <c r="M394" s="26"/>
      <c r="N394" s="26"/>
      <c r="O394" s="26"/>
      <c r="P394" s="26"/>
    </row>
    <row r="395" spans="7:16" ht="14.15" x14ac:dyDescent="0.35">
      <c r="G395" s="26"/>
      <c r="H395" s="26"/>
      <c r="I395" s="26"/>
      <c r="J395" s="26"/>
      <c r="K395" s="26"/>
      <c r="L395" s="26"/>
      <c r="M395" s="26"/>
      <c r="N395" s="26"/>
      <c r="O395" s="26"/>
      <c r="P395" s="26"/>
    </row>
    <row r="396" spans="7:16" ht="14.15" x14ac:dyDescent="0.35"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7:16" ht="14.15" x14ac:dyDescent="0.35"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7:16" ht="14.15" x14ac:dyDescent="0.35">
      <c r="G398" s="26"/>
      <c r="H398" s="26"/>
      <c r="I398" s="26"/>
      <c r="J398" s="26"/>
      <c r="K398" s="26"/>
      <c r="L398" s="26"/>
      <c r="M398" s="26"/>
      <c r="N398" s="26"/>
      <c r="O398" s="26"/>
      <c r="P398" s="26"/>
    </row>
    <row r="399" spans="7:16" ht="14.15" x14ac:dyDescent="0.35">
      <c r="G399" s="26"/>
      <c r="H399" s="26"/>
      <c r="I399" s="26"/>
      <c r="J399" s="26"/>
      <c r="K399" s="26"/>
      <c r="L399" s="26"/>
      <c r="M399" s="26"/>
      <c r="N399" s="26"/>
      <c r="O399" s="26"/>
      <c r="P399" s="26"/>
    </row>
    <row r="400" spans="7:16" ht="14.15" x14ac:dyDescent="0.35">
      <c r="G400" s="26"/>
      <c r="H400" s="26"/>
      <c r="I400" s="26"/>
      <c r="J400" s="26"/>
      <c r="K400" s="26"/>
      <c r="L400" s="26"/>
      <c r="M400" s="26"/>
      <c r="N400" s="26"/>
      <c r="O400" s="26"/>
      <c r="P400" s="26"/>
    </row>
    <row r="401" spans="7:16" ht="14.15" x14ac:dyDescent="0.35">
      <c r="G401" s="26"/>
      <c r="H401" s="26"/>
      <c r="I401" s="26"/>
      <c r="J401" s="26"/>
      <c r="K401" s="26"/>
      <c r="L401" s="26"/>
      <c r="M401" s="26"/>
      <c r="N401" s="26"/>
      <c r="O401" s="26"/>
      <c r="P401" s="26"/>
    </row>
    <row r="402" spans="7:16" ht="14.15" x14ac:dyDescent="0.35">
      <c r="G402" s="26"/>
      <c r="H402" s="26"/>
      <c r="I402" s="26"/>
      <c r="J402" s="26"/>
      <c r="K402" s="26"/>
      <c r="L402" s="26"/>
      <c r="M402" s="26"/>
      <c r="N402" s="26"/>
      <c r="O402" s="26"/>
      <c r="P402" s="26"/>
    </row>
    <row r="403" spans="7:16" ht="14.15" x14ac:dyDescent="0.35">
      <c r="G403" s="26"/>
      <c r="H403" s="26"/>
      <c r="I403" s="26"/>
      <c r="J403" s="26"/>
      <c r="K403" s="26"/>
      <c r="L403" s="26"/>
      <c r="M403" s="26"/>
      <c r="N403" s="26"/>
      <c r="O403" s="26"/>
      <c r="P403" s="26"/>
    </row>
    <row r="404" spans="7:16" ht="14.15" x14ac:dyDescent="0.35">
      <c r="G404" s="26"/>
      <c r="H404" s="26"/>
      <c r="I404" s="26"/>
      <c r="J404" s="26"/>
      <c r="K404" s="26"/>
      <c r="L404" s="26"/>
      <c r="M404" s="26"/>
      <c r="N404" s="26"/>
      <c r="O404" s="26"/>
      <c r="P404" s="26"/>
    </row>
    <row r="405" spans="7:16" ht="14.15" x14ac:dyDescent="0.35">
      <c r="G405" s="26"/>
      <c r="H405" s="26"/>
      <c r="I405" s="26"/>
      <c r="J405" s="26"/>
      <c r="K405" s="26"/>
      <c r="L405" s="26"/>
      <c r="M405" s="26"/>
      <c r="N405" s="26"/>
      <c r="O405" s="26"/>
      <c r="P405" s="26"/>
    </row>
    <row r="406" spans="7:16" ht="14.15" x14ac:dyDescent="0.35">
      <c r="G406" s="26"/>
      <c r="H406" s="26"/>
      <c r="I406" s="26"/>
      <c r="J406" s="26"/>
      <c r="K406" s="26"/>
      <c r="L406" s="26"/>
      <c r="M406" s="26"/>
      <c r="N406" s="26"/>
      <c r="O406" s="26"/>
      <c r="P406" s="26"/>
    </row>
    <row r="407" spans="7:16" ht="14.15" x14ac:dyDescent="0.35">
      <c r="G407" s="26"/>
      <c r="H407" s="26"/>
      <c r="I407" s="26"/>
      <c r="J407" s="26"/>
      <c r="K407" s="26"/>
      <c r="L407" s="26"/>
      <c r="M407" s="26"/>
      <c r="N407" s="26"/>
      <c r="O407" s="26"/>
      <c r="P407" s="26"/>
    </row>
    <row r="408" spans="7:16" ht="14.15" x14ac:dyDescent="0.35">
      <c r="G408" s="26"/>
      <c r="H408" s="26"/>
      <c r="I408" s="26"/>
      <c r="J408" s="26"/>
      <c r="K408" s="26"/>
      <c r="L408" s="26"/>
      <c r="M408" s="26"/>
      <c r="N408" s="26"/>
      <c r="O408" s="26"/>
      <c r="P408" s="26"/>
    </row>
    <row r="409" spans="7:16" ht="14.15" x14ac:dyDescent="0.35">
      <c r="G409" s="26"/>
      <c r="H409" s="26"/>
      <c r="I409" s="26"/>
      <c r="J409" s="26"/>
      <c r="K409" s="26"/>
      <c r="L409" s="26"/>
      <c r="M409" s="26"/>
      <c r="N409" s="26"/>
      <c r="O409" s="26"/>
      <c r="P409" s="26"/>
    </row>
    <row r="410" spans="7:16" ht="14.15" x14ac:dyDescent="0.35">
      <c r="G410" s="26"/>
      <c r="H410" s="26"/>
      <c r="I410" s="26"/>
      <c r="J410" s="26"/>
      <c r="K410" s="26"/>
      <c r="L410" s="26"/>
      <c r="M410" s="26"/>
      <c r="N410" s="26"/>
      <c r="O410" s="26"/>
      <c r="P410" s="26"/>
    </row>
    <row r="411" spans="7:16" ht="14.15" x14ac:dyDescent="0.35">
      <c r="G411" s="26"/>
      <c r="H411" s="26"/>
      <c r="I411" s="26"/>
      <c r="J411" s="26"/>
      <c r="K411" s="26"/>
      <c r="L411" s="26"/>
      <c r="M411" s="26"/>
      <c r="N411" s="26"/>
      <c r="O411" s="26"/>
      <c r="P411" s="26"/>
    </row>
    <row r="412" spans="7:16" ht="14.15" x14ac:dyDescent="0.35">
      <c r="G412" s="26"/>
      <c r="H412" s="26"/>
      <c r="I412" s="26"/>
      <c r="J412" s="26"/>
      <c r="K412" s="26"/>
      <c r="L412" s="26"/>
      <c r="M412" s="26"/>
      <c r="N412" s="26"/>
      <c r="O412" s="26"/>
      <c r="P412" s="26"/>
    </row>
    <row r="413" spans="7:16" ht="14.15" x14ac:dyDescent="0.35"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7:16" ht="14.15" x14ac:dyDescent="0.35"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7:16" ht="14.15" x14ac:dyDescent="0.35">
      <c r="G415" s="26"/>
      <c r="H415" s="26"/>
      <c r="I415" s="26"/>
      <c r="J415" s="26"/>
      <c r="K415" s="26"/>
      <c r="L415" s="26"/>
      <c r="M415" s="26"/>
      <c r="N415" s="26"/>
      <c r="O415" s="26"/>
      <c r="P415" s="26"/>
    </row>
    <row r="416" spans="7:16" ht="14.15" x14ac:dyDescent="0.35">
      <c r="G416" s="26"/>
      <c r="H416" s="26"/>
      <c r="I416" s="26"/>
      <c r="J416" s="26"/>
      <c r="K416" s="26"/>
      <c r="L416" s="26"/>
      <c r="M416" s="26"/>
      <c r="N416" s="26"/>
      <c r="O416" s="26"/>
      <c r="P416" s="26"/>
    </row>
    <row r="417" spans="7:16" ht="14.15" x14ac:dyDescent="0.35">
      <c r="G417" s="26"/>
      <c r="H417" s="26"/>
      <c r="I417" s="26"/>
      <c r="J417" s="26"/>
      <c r="K417" s="26"/>
      <c r="L417" s="26"/>
      <c r="M417" s="26"/>
      <c r="N417" s="26"/>
      <c r="O417" s="26"/>
      <c r="P417" s="26"/>
    </row>
    <row r="418" spans="7:16" ht="14.15" x14ac:dyDescent="0.35">
      <c r="G418" s="26"/>
      <c r="H418" s="26"/>
      <c r="I418" s="26"/>
      <c r="J418" s="26"/>
      <c r="K418" s="26"/>
      <c r="L418" s="26"/>
      <c r="M418" s="26"/>
      <c r="N418" s="26"/>
      <c r="O418" s="26"/>
      <c r="P418" s="26"/>
    </row>
    <row r="419" spans="7:16" ht="14.15" x14ac:dyDescent="0.35">
      <c r="G419" s="26"/>
      <c r="H419" s="26"/>
      <c r="I419" s="26"/>
      <c r="J419" s="26"/>
      <c r="K419" s="26"/>
      <c r="L419" s="26"/>
      <c r="M419" s="26"/>
      <c r="N419" s="26"/>
      <c r="O419" s="26"/>
      <c r="P419" s="26"/>
    </row>
    <row r="420" spans="7:16" ht="14.15" x14ac:dyDescent="0.35">
      <c r="G420" s="26"/>
      <c r="H420" s="26"/>
      <c r="I420" s="26"/>
      <c r="J420" s="26"/>
      <c r="K420" s="26"/>
      <c r="L420" s="26"/>
      <c r="M420" s="26"/>
      <c r="N420" s="26"/>
      <c r="O420" s="26"/>
      <c r="P420" s="26"/>
    </row>
    <row r="421" spans="7:16" ht="14.15" x14ac:dyDescent="0.35">
      <c r="G421" s="26"/>
      <c r="H421" s="26"/>
      <c r="I421" s="26"/>
      <c r="J421" s="26"/>
      <c r="K421" s="26"/>
      <c r="L421" s="26"/>
      <c r="M421" s="26"/>
      <c r="N421" s="26"/>
      <c r="O421" s="26"/>
      <c r="P421" s="26"/>
    </row>
    <row r="422" spans="7:16" ht="14.15" x14ac:dyDescent="0.35">
      <c r="G422" s="26"/>
      <c r="H422" s="26"/>
      <c r="I422" s="26"/>
      <c r="J422" s="26"/>
      <c r="K422" s="26"/>
      <c r="L422" s="26"/>
      <c r="M422" s="26"/>
      <c r="N422" s="26"/>
      <c r="O422" s="26"/>
      <c r="P422" s="26"/>
    </row>
    <row r="423" spans="7:16" ht="14.15" x14ac:dyDescent="0.35">
      <c r="G423" s="26"/>
      <c r="H423" s="26"/>
      <c r="I423" s="26"/>
      <c r="J423" s="26"/>
      <c r="K423" s="26"/>
      <c r="L423" s="26"/>
      <c r="M423" s="26"/>
      <c r="N423" s="26"/>
      <c r="O423" s="26"/>
      <c r="P423" s="26"/>
    </row>
    <row r="424" spans="7:16" ht="14.15" x14ac:dyDescent="0.35">
      <c r="G424" s="26"/>
      <c r="H424" s="26"/>
      <c r="I424" s="26"/>
      <c r="J424" s="26"/>
      <c r="K424" s="26"/>
      <c r="L424" s="26"/>
      <c r="M424" s="26"/>
      <c r="N424" s="26"/>
      <c r="O424" s="26"/>
      <c r="P424" s="26"/>
    </row>
    <row r="425" spans="7:16" ht="14.15" x14ac:dyDescent="0.35">
      <c r="G425" s="26"/>
      <c r="H425" s="26"/>
      <c r="I425" s="26"/>
      <c r="J425" s="26"/>
      <c r="K425" s="26"/>
      <c r="L425" s="26"/>
      <c r="M425" s="26"/>
      <c r="N425" s="26"/>
      <c r="O425" s="26"/>
      <c r="P425" s="26"/>
    </row>
    <row r="426" spans="7:16" ht="14.15" x14ac:dyDescent="0.35">
      <c r="G426" s="26"/>
      <c r="H426" s="26"/>
      <c r="I426" s="26"/>
      <c r="J426" s="26"/>
      <c r="K426" s="26"/>
      <c r="L426" s="26"/>
      <c r="M426" s="26"/>
      <c r="N426" s="26"/>
      <c r="O426" s="26"/>
      <c r="P426" s="26"/>
    </row>
    <row r="427" spans="7:16" ht="14.15" x14ac:dyDescent="0.35">
      <c r="G427" s="26"/>
      <c r="H427" s="26"/>
      <c r="I427" s="26"/>
      <c r="J427" s="26"/>
      <c r="K427" s="26"/>
      <c r="L427" s="26"/>
      <c r="M427" s="26"/>
      <c r="N427" s="26"/>
      <c r="O427" s="26"/>
      <c r="P427" s="26"/>
    </row>
    <row r="428" spans="7:16" ht="14.15" x14ac:dyDescent="0.35">
      <c r="G428" s="26"/>
      <c r="H428" s="26"/>
      <c r="I428" s="26"/>
      <c r="J428" s="26"/>
      <c r="K428" s="26"/>
      <c r="L428" s="26"/>
      <c r="M428" s="26"/>
      <c r="N428" s="26"/>
      <c r="O428" s="26"/>
      <c r="P428" s="26"/>
    </row>
    <row r="429" spans="7:16" ht="14.15" x14ac:dyDescent="0.35">
      <c r="G429" s="26"/>
      <c r="H429" s="26"/>
      <c r="I429" s="26"/>
      <c r="J429" s="26"/>
      <c r="K429" s="26"/>
      <c r="L429" s="26"/>
      <c r="M429" s="26"/>
      <c r="N429" s="26"/>
      <c r="O429" s="26"/>
      <c r="P429" s="26"/>
    </row>
    <row r="430" spans="7:16" ht="14.15" x14ac:dyDescent="0.35"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7:16" ht="14.15" x14ac:dyDescent="0.35"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7:16" ht="14.15" x14ac:dyDescent="0.35">
      <c r="G432" s="26"/>
      <c r="H432" s="26"/>
      <c r="I432" s="26"/>
      <c r="J432" s="26"/>
      <c r="K432" s="26"/>
      <c r="L432" s="26"/>
      <c r="M432" s="26"/>
      <c r="N432" s="26"/>
      <c r="O432" s="26"/>
      <c r="P432" s="26"/>
    </row>
    <row r="433" spans="7:16" ht="14.15" x14ac:dyDescent="0.35">
      <c r="G433" s="26"/>
      <c r="H433" s="26"/>
      <c r="I433" s="26"/>
      <c r="J433" s="26"/>
      <c r="K433" s="26"/>
      <c r="L433" s="26"/>
      <c r="M433" s="26"/>
      <c r="N433" s="26"/>
      <c r="O433" s="26"/>
      <c r="P433" s="26"/>
    </row>
    <row r="434" spans="7:16" ht="14.15" x14ac:dyDescent="0.35">
      <c r="G434" s="26"/>
      <c r="H434" s="26"/>
      <c r="I434" s="26"/>
      <c r="J434" s="26"/>
      <c r="K434" s="26"/>
      <c r="L434" s="26"/>
      <c r="M434" s="26"/>
      <c r="N434" s="26"/>
      <c r="O434" s="26"/>
      <c r="P434" s="26"/>
    </row>
    <row r="435" spans="7:16" ht="14.15" x14ac:dyDescent="0.35">
      <c r="G435" s="26"/>
      <c r="H435" s="26"/>
      <c r="I435" s="26"/>
      <c r="J435" s="26"/>
      <c r="K435" s="26"/>
      <c r="L435" s="26"/>
      <c r="M435" s="26"/>
      <c r="N435" s="26"/>
      <c r="O435" s="26"/>
      <c r="P435" s="26"/>
    </row>
    <row r="436" spans="7:16" ht="14.15" x14ac:dyDescent="0.35">
      <c r="G436" s="26"/>
      <c r="H436" s="26"/>
      <c r="I436" s="26"/>
      <c r="J436" s="26"/>
      <c r="K436" s="26"/>
      <c r="L436" s="26"/>
      <c r="M436" s="26"/>
      <c r="N436" s="26"/>
      <c r="O436" s="26"/>
      <c r="P436" s="26"/>
    </row>
    <row r="437" spans="7:16" ht="14.15" x14ac:dyDescent="0.35">
      <c r="G437" s="26"/>
      <c r="H437" s="26"/>
      <c r="I437" s="26"/>
      <c r="J437" s="26"/>
      <c r="K437" s="26"/>
      <c r="L437" s="26"/>
      <c r="M437" s="26"/>
      <c r="N437" s="26"/>
      <c r="O437" s="26"/>
      <c r="P437" s="26"/>
    </row>
    <row r="438" spans="7:16" ht="14.15" x14ac:dyDescent="0.35">
      <c r="G438" s="26"/>
      <c r="H438" s="26"/>
      <c r="I438" s="26"/>
      <c r="J438" s="26"/>
      <c r="K438" s="26"/>
      <c r="L438" s="26"/>
      <c r="M438" s="26"/>
      <c r="N438" s="26"/>
      <c r="O438" s="26"/>
      <c r="P438" s="26"/>
    </row>
    <row r="439" spans="7:16" ht="14.15" x14ac:dyDescent="0.35">
      <c r="G439" s="26"/>
      <c r="H439" s="26"/>
      <c r="I439" s="26"/>
      <c r="J439" s="26"/>
      <c r="K439" s="26"/>
      <c r="L439" s="26"/>
      <c r="M439" s="26"/>
      <c r="N439" s="26"/>
      <c r="O439" s="26"/>
      <c r="P439" s="26"/>
    </row>
    <row r="440" spans="7:16" ht="14.15" x14ac:dyDescent="0.35">
      <c r="G440" s="26"/>
      <c r="H440" s="26"/>
      <c r="I440" s="26"/>
      <c r="J440" s="26"/>
      <c r="K440" s="26"/>
      <c r="L440" s="26"/>
      <c r="M440" s="26"/>
      <c r="N440" s="26"/>
      <c r="O440" s="26"/>
      <c r="P440" s="26"/>
    </row>
    <row r="441" spans="7:16" ht="14.15" x14ac:dyDescent="0.35">
      <c r="G441" s="26"/>
      <c r="H441" s="26"/>
      <c r="I441" s="26"/>
      <c r="J441" s="26"/>
      <c r="K441" s="26"/>
      <c r="L441" s="26"/>
      <c r="M441" s="26"/>
      <c r="N441" s="26"/>
      <c r="O441" s="26"/>
      <c r="P441" s="26"/>
    </row>
    <row r="442" spans="7:16" ht="14.15" x14ac:dyDescent="0.35">
      <c r="G442" s="26"/>
      <c r="H442" s="26"/>
      <c r="I442" s="26"/>
      <c r="J442" s="26"/>
      <c r="K442" s="26"/>
      <c r="L442" s="26"/>
      <c r="M442" s="26"/>
      <c r="N442" s="26"/>
      <c r="O442" s="26"/>
      <c r="P442" s="26"/>
    </row>
    <row r="443" spans="7:16" ht="14.15" x14ac:dyDescent="0.35">
      <c r="G443" s="26"/>
      <c r="H443" s="26"/>
      <c r="I443" s="26"/>
      <c r="J443" s="26"/>
      <c r="K443" s="26"/>
      <c r="L443" s="26"/>
      <c r="M443" s="26"/>
      <c r="N443" s="26"/>
      <c r="O443" s="26"/>
      <c r="P443" s="26"/>
    </row>
    <row r="444" spans="7:16" ht="14.15" x14ac:dyDescent="0.35">
      <c r="G444" s="26"/>
      <c r="H444" s="26"/>
      <c r="I444" s="26"/>
      <c r="J444" s="26"/>
      <c r="K444" s="26"/>
      <c r="L444" s="26"/>
      <c r="M444" s="26"/>
      <c r="N444" s="26"/>
      <c r="O444" s="26"/>
      <c r="P444" s="26"/>
    </row>
    <row r="445" spans="7:16" ht="14.15" x14ac:dyDescent="0.35">
      <c r="G445" s="26"/>
      <c r="H445" s="26"/>
      <c r="I445" s="26"/>
      <c r="J445" s="26"/>
      <c r="K445" s="26"/>
      <c r="L445" s="26"/>
      <c r="M445" s="26"/>
      <c r="N445" s="26"/>
      <c r="O445" s="26"/>
      <c r="P445" s="26"/>
    </row>
    <row r="446" spans="7:16" ht="14.15" x14ac:dyDescent="0.35">
      <c r="G446" s="26"/>
      <c r="H446" s="26"/>
      <c r="I446" s="26"/>
      <c r="J446" s="26"/>
      <c r="K446" s="26"/>
      <c r="L446" s="26"/>
      <c r="M446" s="26"/>
      <c r="N446" s="26"/>
      <c r="O446" s="26"/>
      <c r="P446" s="26"/>
    </row>
    <row r="447" spans="7:16" ht="14.15" x14ac:dyDescent="0.35"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7:16" ht="14.15" x14ac:dyDescent="0.35"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7:16" ht="14.15" x14ac:dyDescent="0.35">
      <c r="G449" s="26"/>
      <c r="H449" s="26"/>
      <c r="I449" s="26"/>
      <c r="J449" s="26"/>
      <c r="K449" s="26"/>
      <c r="L449" s="26"/>
      <c r="M449" s="26"/>
      <c r="N449" s="26"/>
      <c r="O449" s="26"/>
      <c r="P449" s="26"/>
    </row>
    <row r="450" spans="7:16" ht="14.15" x14ac:dyDescent="0.35">
      <c r="G450" s="26"/>
      <c r="H450" s="26"/>
      <c r="I450" s="26"/>
      <c r="J450" s="26"/>
      <c r="K450" s="26"/>
      <c r="L450" s="26"/>
      <c r="M450" s="26"/>
      <c r="N450" s="26"/>
      <c r="O450" s="26"/>
      <c r="P450" s="26"/>
    </row>
    <row r="451" spans="7:16" ht="14.15" x14ac:dyDescent="0.35">
      <c r="G451" s="26"/>
      <c r="H451" s="26"/>
      <c r="I451" s="26"/>
      <c r="J451" s="26"/>
      <c r="K451" s="26"/>
      <c r="L451" s="26"/>
      <c r="M451" s="26"/>
      <c r="N451" s="26"/>
      <c r="O451" s="26"/>
      <c r="P451" s="26"/>
    </row>
    <row r="452" spans="7:16" ht="14.15" x14ac:dyDescent="0.35">
      <c r="G452" s="26"/>
      <c r="H452" s="26"/>
      <c r="I452" s="26"/>
      <c r="J452" s="26"/>
      <c r="K452" s="26"/>
      <c r="L452" s="26"/>
      <c r="M452" s="26"/>
      <c r="N452" s="26"/>
      <c r="O452" s="26"/>
      <c r="P452" s="26"/>
    </row>
    <row r="453" spans="7:16" ht="14.15" x14ac:dyDescent="0.35">
      <c r="G453" s="26"/>
      <c r="H453" s="26"/>
      <c r="I453" s="26"/>
      <c r="J453" s="26"/>
      <c r="K453" s="26"/>
      <c r="L453" s="26"/>
      <c r="M453" s="26"/>
      <c r="N453" s="26"/>
      <c r="O453" s="26"/>
      <c r="P453" s="26"/>
    </row>
    <row r="454" spans="7:16" ht="14.15" x14ac:dyDescent="0.35">
      <c r="G454" s="26"/>
      <c r="H454" s="26"/>
      <c r="I454" s="26"/>
      <c r="J454" s="26"/>
      <c r="K454" s="26"/>
      <c r="L454" s="26"/>
      <c r="M454" s="26"/>
      <c r="N454" s="26"/>
      <c r="O454" s="26"/>
      <c r="P454" s="26"/>
    </row>
    <row r="455" spans="7:16" ht="14.15" x14ac:dyDescent="0.35">
      <c r="G455" s="26"/>
      <c r="H455" s="26"/>
      <c r="I455" s="26"/>
      <c r="J455" s="26"/>
      <c r="K455" s="26"/>
      <c r="L455" s="26"/>
      <c r="M455" s="26"/>
      <c r="N455" s="26"/>
      <c r="O455" s="26"/>
      <c r="P455" s="26"/>
    </row>
    <row r="456" spans="7:16" ht="14.15" x14ac:dyDescent="0.35">
      <c r="G456" s="26"/>
      <c r="H456" s="26"/>
      <c r="I456" s="26"/>
      <c r="J456" s="26"/>
      <c r="K456" s="26"/>
      <c r="L456" s="26"/>
      <c r="M456" s="26"/>
      <c r="N456" s="26"/>
      <c r="O456" s="26"/>
      <c r="P456" s="26"/>
    </row>
    <row r="457" spans="7:16" ht="14.15" x14ac:dyDescent="0.35">
      <c r="G457" s="26"/>
      <c r="H457" s="26"/>
      <c r="I457" s="26"/>
      <c r="J457" s="26"/>
      <c r="K457" s="26"/>
      <c r="L457" s="26"/>
      <c r="M457" s="26"/>
      <c r="N457" s="26"/>
      <c r="O457" s="26"/>
      <c r="P457" s="26"/>
    </row>
    <row r="458" spans="7:16" ht="14.15" x14ac:dyDescent="0.35">
      <c r="G458" s="26"/>
      <c r="H458" s="26"/>
      <c r="I458" s="26"/>
      <c r="J458" s="26"/>
      <c r="K458" s="26"/>
      <c r="L458" s="26"/>
      <c r="M458" s="26"/>
      <c r="N458" s="26"/>
      <c r="O458" s="26"/>
      <c r="P458" s="26"/>
    </row>
    <row r="459" spans="7:16" ht="14.15" x14ac:dyDescent="0.35">
      <c r="G459" s="26"/>
      <c r="H459" s="26"/>
      <c r="I459" s="26"/>
      <c r="J459" s="26"/>
      <c r="K459" s="26"/>
      <c r="L459" s="26"/>
      <c r="M459" s="26"/>
      <c r="N459" s="26"/>
      <c r="O459" s="26"/>
      <c r="P459" s="26"/>
    </row>
    <row r="460" spans="7:16" ht="14.15" x14ac:dyDescent="0.35">
      <c r="G460" s="26"/>
      <c r="H460" s="26"/>
      <c r="I460" s="26"/>
      <c r="J460" s="26"/>
      <c r="K460" s="26"/>
      <c r="L460" s="26"/>
      <c r="M460" s="26"/>
      <c r="N460" s="26"/>
      <c r="O460" s="26"/>
      <c r="P460" s="26"/>
    </row>
    <row r="461" spans="7:16" ht="14.15" x14ac:dyDescent="0.35">
      <c r="G461" s="26"/>
      <c r="H461" s="26"/>
      <c r="I461" s="26"/>
      <c r="J461" s="26"/>
      <c r="K461" s="26"/>
      <c r="L461" s="26"/>
      <c r="M461" s="26"/>
      <c r="N461" s="26"/>
      <c r="O461" s="26"/>
      <c r="P461" s="26"/>
    </row>
    <row r="462" spans="7:16" ht="14.15" x14ac:dyDescent="0.35">
      <c r="G462" s="26"/>
      <c r="H462" s="26"/>
      <c r="I462" s="26"/>
      <c r="J462" s="26"/>
      <c r="K462" s="26"/>
      <c r="L462" s="26"/>
      <c r="M462" s="26"/>
      <c r="N462" s="26"/>
      <c r="O462" s="26"/>
      <c r="P462" s="26"/>
    </row>
    <row r="463" spans="7:16" ht="14.15" x14ac:dyDescent="0.35">
      <c r="G463" s="26"/>
      <c r="H463" s="26"/>
      <c r="I463" s="26"/>
      <c r="J463" s="26"/>
      <c r="K463" s="26"/>
      <c r="L463" s="26"/>
      <c r="M463" s="26"/>
      <c r="N463" s="26"/>
      <c r="O463" s="26"/>
      <c r="P463" s="26"/>
    </row>
    <row r="464" spans="7:16" ht="14.15" x14ac:dyDescent="0.35"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7:16" ht="14.15" x14ac:dyDescent="0.35"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7:16" ht="14.15" x14ac:dyDescent="0.35">
      <c r="G466" s="26"/>
      <c r="H466" s="26"/>
      <c r="I466" s="26"/>
      <c r="J466" s="26"/>
      <c r="K466" s="26"/>
      <c r="L466" s="26"/>
      <c r="M466" s="26"/>
      <c r="N466" s="26"/>
      <c r="O466" s="26"/>
      <c r="P466" s="26"/>
    </row>
    <row r="467" spans="7:16" ht="14.15" x14ac:dyDescent="0.35">
      <c r="G467" s="26"/>
      <c r="H467" s="26"/>
      <c r="I467" s="26"/>
      <c r="J467" s="26"/>
      <c r="K467" s="26"/>
      <c r="L467" s="26"/>
      <c r="M467" s="26"/>
      <c r="N467" s="26"/>
      <c r="O467" s="26"/>
      <c r="P467" s="26"/>
    </row>
    <row r="468" spans="7:16" ht="14.15" x14ac:dyDescent="0.35">
      <c r="G468" s="26"/>
      <c r="H468" s="26"/>
      <c r="I468" s="26"/>
      <c r="J468" s="26"/>
      <c r="K468" s="26"/>
      <c r="L468" s="26"/>
      <c r="M468" s="26"/>
      <c r="N468" s="26"/>
      <c r="O468" s="26"/>
      <c r="P468" s="26"/>
    </row>
    <row r="469" spans="7:16" ht="14.15" x14ac:dyDescent="0.35">
      <c r="G469" s="26"/>
      <c r="H469" s="26"/>
      <c r="I469" s="26"/>
      <c r="J469" s="26"/>
      <c r="K469" s="26"/>
      <c r="L469" s="26"/>
      <c r="M469" s="26"/>
      <c r="N469" s="26"/>
      <c r="O469" s="26"/>
      <c r="P469" s="26"/>
    </row>
    <row r="470" spans="7:16" ht="14.15" x14ac:dyDescent="0.35">
      <c r="G470" s="26"/>
      <c r="H470" s="26"/>
      <c r="I470" s="26"/>
      <c r="J470" s="26"/>
      <c r="K470" s="26"/>
      <c r="L470" s="26"/>
      <c r="M470" s="26"/>
      <c r="N470" s="26"/>
      <c r="O470" s="26"/>
      <c r="P470" s="26"/>
    </row>
    <row r="471" spans="7:16" ht="14.15" x14ac:dyDescent="0.35">
      <c r="G471" s="26"/>
      <c r="H471" s="26"/>
      <c r="I471" s="26"/>
      <c r="J471" s="26"/>
      <c r="K471" s="26"/>
      <c r="L471" s="26"/>
      <c r="M471" s="26"/>
      <c r="N471" s="26"/>
      <c r="O471" s="26"/>
      <c r="P471" s="26"/>
    </row>
    <row r="472" spans="7:16" ht="14.15" x14ac:dyDescent="0.35">
      <c r="G472" s="26"/>
      <c r="H472" s="26"/>
      <c r="I472" s="26"/>
      <c r="J472" s="26"/>
      <c r="K472" s="26"/>
      <c r="L472" s="26"/>
      <c r="M472" s="26"/>
      <c r="N472" s="26"/>
      <c r="O472" s="26"/>
      <c r="P472" s="26"/>
    </row>
    <row r="473" spans="7:16" ht="14.15" x14ac:dyDescent="0.35">
      <c r="G473" s="26"/>
      <c r="H473" s="26"/>
      <c r="I473" s="26"/>
      <c r="J473" s="26"/>
      <c r="K473" s="26"/>
      <c r="L473" s="26"/>
      <c r="M473" s="26"/>
      <c r="N473" s="26"/>
      <c r="O473" s="26"/>
      <c r="P473" s="26"/>
    </row>
    <row r="474" spans="7:16" ht="14.15" x14ac:dyDescent="0.35">
      <c r="G474" s="26"/>
      <c r="H474" s="26"/>
      <c r="I474" s="26"/>
      <c r="J474" s="26"/>
      <c r="K474" s="26"/>
      <c r="L474" s="26"/>
      <c r="M474" s="26"/>
      <c r="N474" s="26"/>
      <c r="O474" s="26"/>
      <c r="P474" s="26"/>
    </row>
    <row r="475" spans="7:16" ht="14.15" x14ac:dyDescent="0.35">
      <c r="G475" s="26"/>
      <c r="H475" s="26"/>
      <c r="I475" s="26"/>
      <c r="J475" s="26"/>
      <c r="K475" s="26"/>
      <c r="L475" s="26"/>
      <c r="M475" s="26"/>
      <c r="N475" s="26"/>
      <c r="O475" s="26"/>
      <c r="P475" s="26"/>
    </row>
    <row r="476" spans="7:16" ht="14.15" x14ac:dyDescent="0.35">
      <c r="G476" s="26"/>
      <c r="H476" s="26"/>
      <c r="I476" s="26"/>
      <c r="J476" s="26"/>
      <c r="K476" s="26"/>
      <c r="L476" s="26"/>
      <c r="M476" s="26"/>
      <c r="N476" s="26"/>
      <c r="O476" s="26"/>
      <c r="P476" s="26"/>
    </row>
    <row r="477" spans="7:16" ht="14.15" x14ac:dyDescent="0.35">
      <c r="G477" s="26"/>
      <c r="H477" s="26"/>
      <c r="I477" s="26"/>
      <c r="J477" s="26"/>
      <c r="K477" s="26"/>
      <c r="L477" s="26"/>
      <c r="M477" s="26"/>
      <c r="N477" s="26"/>
      <c r="O477" s="26"/>
      <c r="P477" s="26"/>
    </row>
    <row r="478" spans="7:16" ht="14.15" x14ac:dyDescent="0.35">
      <c r="G478" s="26"/>
      <c r="H478" s="26"/>
      <c r="I478" s="26"/>
      <c r="J478" s="26"/>
      <c r="K478" s="26"/>
      <c r="L478" s="26"/>
      <c r="M478" s="26"/>
      <c r="N478" s="26"/>
      <c r="O478" s="26"/>
      <c r="P478" s="26"/>
    </row>
    <row r="479" spans="7:16" ht="14.15" x14ac:dyDescent="0.35">
      <c r="G479" s="26"/>
      <c r="H479" s="26"/>
      <c r="I479" s="26"/>
      <c r="J479" s="26"/>
      <c r="K479" s="26"/>
      <c r="L479" s="26"/>
      <c r="M479" s="26"/>
      <c r="N479" s="26"/>
      <c r="O479" s="26"/>
      <c r="P479" s="26"/>
    </row>
    <row r="480" spans="7:16" ht="14.15" x14ac:dyDescent="0.35">
      <c r="G480" s="26"/>
      <c r="H480" s="26"/>
      <c r="I480" s="26"/>
      <c r="J480" s="26"/>
      <c r="K480" s="26"/>
      <c r="L480" s="26"/>
      <c r="M480" s="26"/>
      <c r="N480" s="26"/>
      <c r="O480" s="26"/>
      <c r="P480" s="26"/>
    </row>
    <row r="481" spans="7:16" ht="14.15" x14ac:dyDescent="0.35"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7:16" ht="14.15" x14ac:dyDescent="0.35"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7:16" ht="14.15" x14ac:dyDescent="0.35">
      <c r="G483" s="26"/>
      <c r="H483" s="26"/>
      <c r="I483" s="26"/>
      <c r="J483" s="26"/>
      <c r="K483" s="26"/>
      <c r="L483" s="26"/>
      <c r="M483" s="26"/>
      <c r="N483" s="26"/>
      <c r="O483" s="26"/>
      <c r="P483" s="26"/>
    </row>
    <row r="484" spans="7:16" ht="14.15" x14ac:dyDescent="0.35">
      <c r="G484" s="26"/>
      <c r="H484" s="26"/>
      <c r="I484" s="26"/>
      <c r="J484" s="26"/>
      <c r="K484" s="26"/>
      <c r="L484" s="26"/>
      <c r="M484" s="26"/>
      <c r="N484" s="26"/>
      <c r="O484" s="26"/>
      <c r="P484" s="26"/>
    </row>
    <row r="485" spans="7:16" ht="14.15" x14ac:dyDescent="0.35">
      <c r="G485" s="26"/>
      <c r="H485" s="26"/>
      <c r="I485" s="26"/>
      <c r="J485" s="26"/>
      <c r="K485" s="26"/>
      <c r="L485" s="26"/>
      <c r="M485" s="26"/>
      <c r="N485" s="26"/>
      <c r="O485" s="26"/>
      <c r="P485" s="26"/>
    </row>
    <row r="486" spans="7:16" ht="14.15" x14ac:dyDescent="0.35">
      <c r="G486" s="26"/>
      <c r="H486" s="26"/>
      <c r="I486" s="26"/>
      <c r="J486" s="26"/>
      <c r="K486" s="26"/>
      <c r="L486" s="26"/>
      <c r="M486" s="26"/>
      <c r="N486" s="26"/>
      <c r="O486" s="26"/>
      <c r="P486" s="26"/>
    </row>
    <row r="487" spans="7:16" ht="14.15" x14ac:dyDescent="0.35">
      <c r="G487" s="26"/>
      <c r="H487" s="26"/>
      <c r="I487" s="26"/>
      <c r="J487" s="26"/>
      <c r="K487" s="26"/>
      <c r="L487" s="26"/>
      <c r="M487" s="26"/>
      <c r="N487" s="26"/>
      <c r="O487" s="26"/>
      <c r="P487" s="26"/>
    </row>
    <row r="488" spans="7:16" ht="14.15" x14ac:dyDescent="0.35">
      <c r="G488" s="26"/>
      <c r="H488" s="26"/>
      <c r="I488" s="26"/>
      <c r="J488" s="26"/>
      <c r="K488" s="26"/>
      <c r="L488" s="26"/>
      <c r="M488" s="26"/>
      <c r="N488" s="26"/>
      <c r="O488" s="26"/>
      <c r="P488" s="26"/>
    </row>
    <row r="489" spans="7:16" ht="14.15" x14ac:dyDescent="0.35">
      <c r="G489" s="26"/>
      <c r="H489" s="26"/>
      <c r="I489" s="26"/>
      <c r="J489" s="26"/>
      <c r="K489" s="26"/>
      <c r="L489" s="26"/>
      <c r="M489" s="26"/>
      <c r="N489" s="26"/>
      <c r="O489" s="26"/>
      <c r="P489" s="26"/>
    </row>
    <row r="490" spans="7:16" ht="14.15" x14ac:dyDescent="0.35">
      <c r="G490" s="26"/>
      <c r="H490" s="26"/>
      <c r="I490" s="26"/>
      <c r="J490" s="26"/>
      <c r="K490" s="26"/>
      <c r="L490" s="26"/>
      <c r="M490" s="26"/>
      <c r="N490" s="26"/>
      <c r="O490" s="26"/>
      <c r="P490" s="26"/>
    </row>
    <row r="491" spans="7:16" ht="14.15" x14ac:dyDescent="0.35">
      <c r="G491" s="26"/>
      <c r="H491" s="26"/>
      <c r="I491" s="26"/>
      <c r="J491" s="26"/>
      <c r="K491" s="26"/>
      <c r="L491" s="26"/>
      <c r="M491" s="26"/>
      <c r="N491" s="26"/>
      <c r="O491" s="26"/>
      <c r="P491" s="26"/>
    </row>
    <row r="492" spans="7:16" ht="14.15" x14ac:dyDescent="0.35">
      <c r="G492" s="26"/>
      <c r="H492" s="26"/>
      <c r="I492" s="26"/>
      <c r="J492" s="26"/>
      <c r="K492" s="26"/>
      <c r="L492" s="26"/>
      <c r="M492" s="26"/>
      <c r="N492" s="26"/>
      <c r="O492" s="26"/>
      <c r="P492" s="26"/>
    </row>
    <row r="493" spans="7:16" ht="14.15" x14ac:dyDescent="0.35">
      <c r="G493" s="26"/>
      <c r="H493" s="26"/>
      <c r="I493" s="26"/>
      <c r="J493" s="26"/>
      <c r="K493" s="26"/>
      <c r="L493" s="26"/>
      <c r="M493" s="26"/>
      <c r="N493" s="26"/>
      <c r="O493" s="26"/>
      <c r="P493" s="26"/>
    </row>
    <row r="494" spans="7:16" ht="14.15" x14ac:dyDescent="0.35">
      <c r="G494" s="26"/>
      <c r="H494" s="26"/>
      <c r="I494" s="26"/>
      <c r="J494" s="26"/>
      <c r="K494" s="26"/>
      <c r="L494" s="26"/>
      <c r="M494" s="26"/>
      <c r="N494" s="26"/>
      <c r="O494" s="26"/>
      <c r="P494" s="26"/>
    </row>
    <row r="495" spans="7:16" ht="14.15" x14ac:dyDescent="0.35">
      <c r="G495" s="26"/>
      <c r="H495" s="26"/>
      <c r="I495" s="26"/>
      <c r="J495" s="26"/>
      <c r="K495" s="26"/>
      <c r="L495" s="26"/>
      <c r="M495" s="26"/>
      <c r="N495" s="26"/>
      <c r="O495" s="26"/>
      <c r="P495" s="26"/>
    </row>
    <row r="496" spans="7:16" ht="14.15" x14ac:dyDescent="0.35">
      <c r="G496" s="26"/>
      <c r="H496" s="26"/>
      <c r="I496" s="26"/>
      <c r="J496" s="26"/>
      <c r="K496" s="26"/>
      <c r="L496" s="26"/>
      <c r="M496" s="26"/>
      <c r="N496" s="26"/>
      <c r="O496" s="26"/>
      <c r="P496" s="26"/>
    </row>
    <row r="497" spans="7:16" ht="14.15" x14ac:dyDescent="0.35">
      <c r="G497" s="26"/>
      <c r="H497" s="26"/>
      <c r="I497" s="26"/>
      <c r="J497" s="26"/>
      <c r="K497" s="26"/>
      <c r="L497" s="26"/>
      <c r="M497" s="26"/>
      <c r="N497" s="26"/>
      <c r="O497" s="26"/>
      <c r="P497" s="26"/>
    </row>
    <row r="498" spans="7:16" ht="14.15" x14ac:dyDescent="0.35"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7:16" ht="14.15" x14ac:dyDescent="0.35"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7:16" ht="14.15" x14ac:dyDescent="0.35">
      <c r="G500" s="26"/>
      <c r="H500" s="26"/>
      <c r="I500" s="26"/>
      <c r="J500" s="26"/>
      <c r="K500" s="26"/>
      <c r="L500" s="26"/>
      <c r="M500" s="26"/>
      <c r="N500" s="26"/>
      <c r="O500" s="26"/>
      <c r="P500" s="26"/>
    </row>
    <row r="501" spans="7:16" ht="14.15" x14ac:dyDescent="0.35">
      <c r="G501" s="26"/>
      <c r="H501" s="26"/>
      <c r="I501" s="26"/>
      <c r="J501" s="26"/>
      <c r="K501" s="26"/>
      <c r="L501" s="26"/>
      <c r="M501" s="26"/>
      <c r="N501" s="26"/>
      <c r="O501" s="26"/>
      <c r="P501" s="26"/>
    </row>
    <row r="502" spans="7:16" ht="14.15" x14ac:dyDescent="0.35">
      <c r="G502" s="26"/>
      <c r="H502" s="26"/>
      <c r="I502" s="26"/>
      <c r="J502" s="26"/>
      <c r="K502" s="26"/>
      <c r="L502" s="26"/>
      <c r="M502" s="26"/>
      <c r="N502" s="26"/>
      <c r="O502" s="26"/>
      <c r="P502" s="26"/>
    </row>
    <row r="503" spans="7:16" ht="14.15" x14ac:dyDescent="0.35">
      <c r="G503" s="26"/>
      <c r="H503" s="26"/>
      <c r="I503" s="26"/>
      <c r="J503" s="26"/>
      <c r="K503" s="26"/>
      <c r="L503" s="26"/>
      <c r="M503" s="26"/>
      <c r="N503" s="26"/>
      <c r="O503" s="26"/>
      <c r="P503" s="26"/>
    </row>
    <row r="504" spans="7:16" ht="14.15" x14ac:dyDescent="0.35">
      <c r="G504" s="26"/>
      <c r="H504" s="26"/>
      <c r="I504" s="26"/>
      <c r="J504" s="26"/>
      <c r="K504" s="26"/>
      <c r="L504" s="26"/>
      <c r="M504" s="26"/>
      <c r="N504" s="26"/>
      <c r="O504" s="26"/>
      <c r="P504" s="26"/>
    </row>
    <row r="505" spans="7:16" ht="14.15" x14ac:dyDescent="0.35">
      <c r="G505" s="26"/>
      <c r="H505" s="26"/>
      <c r="I505" s="26"/>
      <c r="J505" s="26"/>
      <c r="K505" s="26"/>
      <c r="L505" s="26"/>
      <c r="M505" s="26"/>
      <c r="N505" s="26"/>
      <c r="O505" s="26"/>
      <c r="P505" s="26"/>
    </row>
    <row r="506" spans="7:16" ht="14.15" x14ac:dyDescent="0.35">
      <c r="G506" s="26"/>
      <c r="H506" s="26"/>
      <c r="I506" s="26"/>
      <c r="J506" s="26"/>
      <c r="K506" s="26"/>
      <c r="L506" s="26"/>
      <c r="M506" s="26"/>
      <c r="N506" s="26"/>
      <c r="O506" s="26"/>
      <c r="P506" s="26"/>
    </row>
    <row r="507" spans="7:16" ht="14.15" x14ac:dyDescent="0.35">
      <c r="G507" s="26"/>
      <c r="H507" s="26"/>
      <c r="I507" s="26"/>
      <c r="J507" s="26"/>
      <c r="K507" s="26"/>
      <c r="L507" s="26"/>
      <c r="M507" s="26"/>
      <c r="N507" s="26"/>
      <c r="O507" s="26"/>
      <c r="P507" s="26"/>
    </row>
    <row r="508" spans="7:16" ht="14.15" x14ac:dyDescent="0.35">
      <c r="G508" s="26"/>
      <c r="H508" s="26"/>
      <c r="I508" s="26"/>
      <c r="J508" s="26"/>
      <c r="K508" s="26"/>
      <c r="L508" s="26"/>
      <c r="M508" s="26"/>
      <c r="N508" s="26"/>
      <c r="O508" s="26"/>
      <c r="P508" s="26"/>
    </row>
    <row r="509" spans="7:16" ht="14.15" x14ac:dyDescent="0.35">
      <c r="G509" s="26"/>
      <c r="H509" s="26"/>
      <c r="I509" s="26"/>
      <c r="J509" s="26"/>
      <c r="K509" s="26"/>
      <c r="L509" s="26"/>
      <c r="M509" s="26"/>
      <c r="N509" s="26"/>
      <c r="O509" s="26"/>
      <c r="P509" s="26"/>
    </row>
    <row r="510" spans="7:16" ht="14.15" x14ac:dyDescent="0.35">
      <c r="G510" s="26"/>
      <c r="H510" s="26"/>
      <c r="I510" s="26"/>
      <c r="J510" s="26"/>
      <c r="K510" s="26"/>
      <c r="L510" s="26"/>
      <c r="M510" s="26"/>
      <c r="N510" s="26"/>
      <c r="O510" s="26"/>
      <c r="P510" s="26"/>
    </row>
    <row r="511" spans="7:16" ht="14.15" x14ac:dyDescent="0.35">
      <c r="G511" s="26"/>
      <c r="H511" s="26"/>
      <c r="I511" s="26"/>
      <c r="J511" s="26"/>
      <c r="K511" s="26"/>
      <c r="L511" s="26"/>
      <c r="M511" s="26"/>
      <c r="N511" s="26"/>
      <c r="O511" s="26"/>
      <c r="P511" s="26"/>
    </row>
    <row r="512" spans="7:16" ht="14.15" x14ac:dyDescent="0.35">
      <c r="G512" s="26"/>
      <c r="H512" s="26"/>
      <c r="I512" s="26"/>
      <c r="J512" s="26"/>
      <c r="K512" s="26"/>
      <c r="L512" s="26"/>
      <c r="M512" s="26"/>
      <c r="N512" s="26"/>
      <c r="O512" s="26"/>
      <c r="P512" s="26"/>
    </row>
    <row r="513" spans="7:16" ht="14.15" x14ac:dyDescent="0.35">
      <c r="G513" s="26"/>
      <c r="H513" s="26"/>
      <c r="I513" s="26"/>
      <c r="J513" s="26"/>
      <c r="K513" s="26"/>
      <c r="L513" s="26"/>
      <c r="M513" s="26"/>
      <c r="N513" s="26"/>
      <c r="O513" s="26"/>
      <c r="P513" s="26"/>
    </row>
    <row r="514" spans="7:16" ht="14.15" x14ac:dyDescent="0.35">
      <c r="G514" s="26"/>
      <c r="H514" s="26"/>
      <c r="I514" s="26"/>
      <c r="J514" s="26"/>
      <c r="K514" s="26"/>
      <c r="L514" s="26"/>
      <c r="M514" s="26"/>
      <c r="N514" s="26"/>
      <c r="O514" s="26"/>
      <c r="P514" s="26"/>
    </row>
    <row r="515" spans="7:16" ht="14.15" x14ac:dyDescent="0.35"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7:16" ht="14.15" x14ac:dyDescent="0.35"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7:16" ht="14.15" x14ac:dyDescent="0.35">
      <c r="G517" s="26"/>
      <c r="H517" s="26"/>
      <c r="I517" s="26"/>
      <c r="J517" s="26"/>
      <c r="K517" s="26"/>
      <c r="L517" s="26"/>
      <c r="M517" s="26"/>
      <c r="N517" s="26"/>
      <c r="O517" s="26"/>
      <c r="P517" s="26"/>
    </row>
    <row r="518" spans="7:16" ht="14.15" x14ac:dyDescent="0.35">
      <c r="G518" s="26"/>
      <c r="H518" s="26"/>
      <c r="I518" s="26"/>
      <c r="J518" s="26"/>
      <c r="K518" s="26"/>
      <c r="L518" s="26"/>
      <c r="M518" s="26"/>
      <c r="N518" s="26"/>
      <c r="O518" s="26"/>
      <c r="P518" s="26"/>
    </row>
    <row r="519" spans="7:16" ht="14.15" x14ac:dyDescent="0.35">
      <c r="G519" s="26"/>
      <c r="H519" s="26"/>
      <c r="I519" s="26"/>
      <c r="J519" s="26"/>
      <c r="K519" s="26"/>
      <c r="L519" s="26"/>
      <c r="M519" s="26"/>
      <c r="N519" s="26"/>
      <c r="O519" s="26"/>
      <c r="P519" s="26"/>
    </row>
    <row r="520" spans="7:16" ht="14.15" x14ac:dyDescent="0.35">
      <c r="G520" s="26"/>
      <c r="H520" s="26"/>
      <c r="I520" s="26"/>
      <c r="J520" s="26"/>
      <c r="K520" s="26"/>
      <c r="L520" s="26"/>
      <c r="M520" s="26"/>
      <c r="N520" s="26"/>
      <c r="O520" s="26"/>
      <c r="P520" s="26"/>
    </row>
    <row r="521" spans="7:16" ht="14.15" x14ac:dyDescent="0.35">
      <c r="G521" s="26"/>
      <c r="H521" s="26"/>
      <c r="I521" s="26"/>
      <c r="J521" s="26"/>
      <c r="K521" s="26"/>
      <c r="L521" s="26"/>
      <c r="M521" s="26"/>
      <c r="N521" s="26"/>
      <c r="O521" s="26"/>
      <c r="P521" s="26"/>
    </row>
    <row r="522" spans="7:16" ht="14.15" x14ac:dyDescent="0.35">
      <c r="G522" s="26"/>
      <c r="H522" s="26"/>
      <c r="I522" s="26"/>
      <c r="J522" s="26"/>
      <c r="K522" s="26"/>
      <c r="L522" s="26"/>
      <c r="M522" s="26"/>
      <c r="N522" s="26"/>
      <c r="O522" s="26"/>
      <c r="P522" s="26"/>
    </row>
    <row r="523" spans="7:16" ht="14.15" x14ac:dyDescent="0.35">
      <c r="G523" s="26"/>
      <c r="H523" s="26"/>
      <c r="I523" s="26"/>
      <c r="J523" s="26"/>
      <c r="K523" s="26"/>
      <c r="L523" s="26"/>
      <c r="M523" s="26"/>
      <c r="N523" s="26"/>
      <c r="O523" s="26"/>
      <c r="P523" s="26"/>
    </row>
    <row r="524" spans="7:16" ht="14.15" x14ac:dyDescent="0.35">
      <c r="G524" s="26"/>
      <c r="H524" s="26"/>
      <c r="I524" s="26"/>
      <c r="J524" s="26"/>
      <c r="K524" s="26"/>
      <c r="L524" s="26"/>
      <c r="M524" s="26"/>
      <c r="N524" s="26"/>
      <c r="O524" s="26"/>
      <c r="P524" s="26"/>
    </row>
    <row r="525" spans="7:16" ht="14.15" x14ac:dyDescent="0.35">
      <c r="G525" s="26"/>
      <c r="H525" s="26"/>
      <c r="I525" s="26"/>
      <c r="J525" s="26"/>
      <c r="K525" s="26"/>
      <c r="L525" s="26"/>
      <c r="M525" s="26"/>
      <c r="N525" s="26"/>
      <c r="O525" s="26"/>
      <c r="P525" s="26"/>
    </row>
    <row r="526" spans="7:16" ht="14.15" x14ac:dyDescent="0.35">
      <c r="G526" s="26"/>
      <c r="H526" s="26"/>
      <c r="I526" s="26"/>
      <c r="J526" s="26"/>
      <c r="K526" s="26"/>
      <c r="L526" s="26"/>
      <c r="M526" s="26"/>
      <c r="N526" s="26"/>
      <c r="O526" s="26"/>
      <c r="P526" s="26"/>
    </row>
    <row r="527" spans="7:16" ht="14.15" x14ac:dyDescent="0.35">
      <c r="G527" s="26"/>
      <c r="H527" s="26"/>
      <c r="I527" s="26"/>
      <c r="J527" s="26"/>
      <c r="K527" s="26"/>
      <c r="L527" s="26"/>
      <c r="M527" s="26"/>
      <c r="N527" s="26"/>
      <c r="O527" s="26"/>
      <c r="P527" s="26"/>
    </row>
    <row r="528" spans="7:16" ht="14.15" x14ac:dyDescent="0.35">
      <c r="G528" s="26"/>
      <c r="H528" s="26"/>
      <c r="I528" s="26"/>
      <c r="J528" s="26"/>
      <c r="K528" s="26"/>
      <c r="L528" s="26"/>
      <c r="M528" s="26"/>
      <c r="N528" s="26"/>
      <c r="O528" s="26"/>
      <c r="P528" s="26"/>
    </row>
    <row r="529" spans="7:16" ht="14.15" x14ac:dyDescent="0.35">
      <c r="G529" s="26"/>
      <c r="H529" s="26"/>
      <c r="I529" s="26"/>
      <c r="J529" s="26"/>
      <c r="K529" s="26"/>
      <c r="L529" s="26"/>
      <c r="M529" s="26"/>
      <c r="N529" s="26"/>
      <c r="O529" s="26"/>
      <c r="P529" s="26"/>
    </row>
    <row r="530" spans="7:16" ht="14.15" x14ac:dyDescent="0.35">
      <c r="G530" s="26"/>
      <c r="H530" s="26"/>
      <c r="I530" s="26"/>
      <c r="J530" s="26"/>
      <c r="K530" s="26"/>
      <c r="L530" s="26"/>
      <c r="M530" s="26"/>
      <c r="N530" s="26"/>
      <c r="O530" s="26"/>
      <c r="P530" s="26"/>
    </row>
    <row r="531" spans="7:16" ht="14.15" x14ac:dyDescent="0.35">
      <c r="G531" s="26"/>
      <c r="H531" s="26"/>
      <c r="I531" s="26"/>
      <c r="J531" s="26"/>
      <c r="K531" s="26"/>
      <c r="L531" s="26"/>
      <c r="M531" s="26"/>
      <c r="N531" s="26"/>
      <c r="O531" s="26"/>
      <c r="P531" s="26"/>
    </row>
    <row r="532" spans="7:16" ht="14.15" x14ac:dyDescent="0.35"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7:16" ht="14.15" x14ac:dyDescent="0.35"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7:16" ht="14.15" x14ac:dyDescent="0.35">
      <c r="G534" s="26"/>
      <c r="H534" s="26"/>
      <c r="I534" s="26"/>
      <c r="J534" s="26"/>
      <c r="K534" s="26"/>
      <c r="L534" s="26"/>
      <c r="M534" s="26"/>
      <c r="N534" s="26"/>
      <c r="O534" s="26"/>
      <c r="P534" s="26"/>
    </row>
    <row r="535" spans="7:16" ht="14.15" x14ac:dyDescent="0.35">
      <c r="G535" s="26"/>
      <c r="H535" s="26"/>
      <c r="I535" s="26"/>
      <c r="J535" s="26"/>
      <c r="K535" s="26"/>
      <c r="L535" s="26"/>
      <c r="M535" s="26"/>
      <c r="N535" s="26"/>
      <c r="O535" s="26"/>
      <c r="P535" s="26"/>
    </row>
    <row r="536" spans="7:16" ht="14.15" x14ac:dyDescent="0.35">
      <c r="G536" s="26"/>
      <c r="H536" s="26"/>
      <c r="I536" s="26"/>
      <c r="J536" s="26"/>
      <c r="K536" s="26"/>
      <c r="L536" s="26"/>
      <c r="M536" s="26"/>
      <c r="N536" s="26"/>
      <c r="O536" s="26"/>
      <c r="P536" s="26"/>
    </row>
    <row r="537" spans="7:16" ht="14.15" x14ac:dyDescent="0.35">
      <c r="G537" s="26"/>
      <c r="H537" s="26"/>
      <c r="I537" s="26"/>
      <c r="J537" s="26"/>
      <c r="K537" s="26"/>
      <c r="L537" s="26"/>
      <c r="M537" s="26"/>
      <c r="N537" s="26"/>
      <c r="O537" s="26"/>
      <c r="P537" s="26"/>
    </row>
    <row r="538" spans="7:16" ht="14.15" x14ac:dyDescent="0.35">
      <c r="G538" s="26"/>
      <c r="H538" s="26"/>
      <c r="I538" s="26"/>
      <c r="J538" s="26"/>
      <c r="K538" s="26"/>
      <c r="L538" s="26"/>
      <c r="M538" s="26"/>
      <c r="N538" s="26"/>
      <c r="O538" s="26"/>
      <c r="P538" s="26"/>
    </row>
    <row r="539" spans="7:16" ht="14.15" x14ac:dyDescent="0.35">
      <c r="G539" s="26"/>
      <c r="H539" s="26"/>
      <c r="I539" s="26"/>
      <c r="J539" s="26"/>
      <c r="K539" s="26"/>
      <c r="L539" s="26"/>
      <c r="M539" s="26"/>
      <c r="N539" s="26"/>
      <c r="O539" s="26"/>
      <c r="P539" s="26"/>
    </row>
    <row r="540" spans="7:16" ht="14.15" x14ac:dyDescent="0.35">
      <c r="G540" s="26"/>
      <c r="H540" s="26"/>
      <c r="I540" s="26"/>
      <c r="J540" s="26"/>
      <c r="K540" s="26"/>
      <c r="L540" s="26"/>
      <c r="M540" s="26"/>
      <c r="N540" s="26"/>
      <c r="O540" s="26"/>
      <c r="P540" s="26"/>
    </row>
    <row r="541" spans="7:16" ht="14.15" x14ac:dyDescent="0.35">
      <c r="G541" s="26"/>
      <c r="H541" s="26"/>
      <c r="I541" s="26"/>
      <c r="J541" s="26"/>
      <c r="K541" s="26"/>
      <c r="L541" s="26"/>
      <c r="M541" s="26"/>
      <c r="N541" s="26"/>
      <c r="O541" s="26"/>
      <c r="P541" s="26"/>
    </row>
    <row r="542" spans="7:16" ht="14.15" x14ac:dyDescent="0.35">
      <c r="G542" s="26"/>
      <c r="H542" s="26"/>
      <c r="I542" s="26"/>
      <c r="J542" s="26"/>
      <c r="K542" s="26"/>
      <c r="L542" s="26"/>
      <c r="M542" s="26"/>
      <c r="N542" s="26"/>
      <c r="O542" s="26"/>
      <c r="P542" s="26"/>
    </row>
    <row r="543" spans="7:16" ht="14.15" x14ac:dyDescent="0.35"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  <row r="544" spans="7:16" ht="14.15" x14ac:dyDescent="0.35"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  <row r="545" spans="7:16" ht="14.15" x14ac:dyDescent="0.35">
      <c r="G545" s="26"/>
      <c r="H545" s="26"/>
      <c r="I545" s="26"/>
      <c r="J545" s="26"/>
      <c r="K545" s="26"/>
      <c r="L545" s="26"/>
      <c r="M545" s="26"/>
      <c r="N545" s="26"/>
      <c r="O545" s="26"/>
      <c r="P545" s="26"/>
    </row>
    <row r="546" spans="7:16" ht="14.15" x14ac:dyDescent="0.35">
      <c r="G546" s="26"/>
      <c r="H546" s="26"/>
      <c r="I546" s="26"/>
      <c r="J546" s="26"/>
      <c r="K546" s="26"/>
      <c r="L546" s="26"/>
      <c r="M546" s="26"/>
      <c r="N546" s="26"/>
      <c r="O546" s="26"/>
      <c r="P546" s="26"/>
    </row>
    <row r="547" spans="7:16" ht="14.15" x14ac:dyDescent="0.35">
      <c r="G547" s="26"/>
      <c r="H547" s="26"/>
      <c r="I547" s="26"/>
      <c r="J547" s="26"/>
      <c r="K547" s="26"/>
      <c r="L547" s="26"/>
      <c r="M547" s="26"/>
      <c r="N547" s="26"/>
      <c r="O547" s="26"/>
      <c r="P547" s="26"/>
    </row>
    <row r="548" spans="7:16" ht="14.15" x14ac:dyDescent="0.35">
      <c r="G548" s="26"/>
      <c r="H548" s="26"/>
      <c r="I548" s="26"/>
      <c r="J548" s="26"/>
      <c r="K548" s="26"/>
      <c r="L548" s="26"/>
      <c r="M548" s="26"/>
      <c r="N548" s="26"/>
      <c r="O548" s="26"/>
      <c r="P548" s="26"/>
    </row>
    <row r="549" spans="7:16" ht="14.15" x14ac:dyDescent="0.35">
      <c r="G549" s="26"/>
      <c r="H549" s="26"/>
      <c r="I549" s="26"/>
      <c r="J549" s="26"/>
      <c r="K549" s="26"/>
      <c r="L549" s="26"/>
      <c r="M549" s="26"/>
      <c r="N549" s="26"/>
      <c r="O549" s="26"/>
      <c r="P549" s="26"/>
    </row>
    <row r="550" spans="7:16" ht="14.15" x14ac:dyDescent="0.35">
      <c r="G550" s="26"/>
      <c r="H550" s="26"/>
      <c r="I550" s="26"/>
      <c r="J550" s="26"/>
      <c r="K550" s="26"/>
      <c r="L550" s="26"/>
      <c r="M550" s="26"/>
      <c r="N550" s="26"/>
      <c r="O550" s="26"/>
      <c r="P550" s="26"/>
    </row>
    <row r="551" spans="7:16" ht="14.15" x14ac:dyDescent="0.35">
      <c r="G551" s="26"/>
      <c r="H551" s="26"/>
      <c r="I551" s="26"/>
      <c r="J551" s="26"/>
      <c r="K551" s="26"/>
      <c r="L551" s="26"/>
      <c r="M551" s="26"/>
      <c r="N551" s="26"/>
      <c r="O551" s="26"/>
      <c r="P551" s="26"/>
    </row>
    <row r="552" spans="7:16" ht="14.15" x14ac:dyDescent="0.35">
      <c r="G552" s="26"/>
      <c r="H552" s="26"/>
      <c r="I552" s="26"/>
      <c r="J552" s="26"/>
      <c r="K552" s="26"/>
      <c r="L552" s="26"/>
      <c r="M552" s="26"/>
      <c r="N552" s="26"/>
      <c r="O552" s="26"/>
      <c r="P552" s="26"/>
    </row>
    <row r="553" spans="7:16" ht="14.15" x14ac:dyDescent="0.35">
      <c r="G553" s="26"/>
      <c r="H553" s="26"/>
      <c r="I553" s="26"/>
      <c r="J553" s="26"/>
      <c r="K553" s="26"/>
      <c r="L553" s="26"/>
      <c r="M553" s="26"/>
      <c r="N553" s="26"/>
      <c r="O553" s="26"/>
      <c r="P553" s="26"/>
    </row>
    <row r="554" spans="7:16" ht="14.15" x14ac:dyDescent="0.35">
      <c r="G554" s="26"/>
      <c r="H554" s="26"/>
      <c r="I554" s="26"/>
      <c r="J554" s="26"/>
      <c r="K554" s="26"/>
      <c r="L554" s="26"/>
      <c r="M554" s="26"/>
      <c r="N554" s="26"/>
      <c r="O554" s="26"/>
      <c r="P554" s="26"/>
    </row>
    <row r="555" spans="7:16" ht="14.15" x14ac:dyDescent="0.35">
      <c r="G555" s="26"/>
      <c r="H555" s="26"/>
      <c r="I555" s="26"/>
      <c r="J555" s="26"/>
      <c r="K555" s="26"/>
      <c r="L555" s="26"/>
      <c r="M555" s="26"/>
      <c r="N555" s="26"/>
      <c r="O555" s="26"/>
      <c r="P555" s="26"/>
    </row>
    <row r="556" spans="7:16" ht="14.15" x14ac:dyDescent="0.35">
      <c r="G556" s="26"/>
      <c r="H556" s="26"/>
      <c r="I556" s="26"/>
      <c r="J556" s="26"/>
      <c r="K556" s="26"/>
      <c r="L556" s="26"/>
      <c r="M556" s="26"/>
      <c r="N556" s="26"/>
      <c r="O556" s="26"/>
      <c r="P556" s="26"/>
    </row>
    <row r="557" spans="7:16" ht="14.15" x14ac:dyDescent="0.35">
      <c r="G557" s="26"/>
      <c r="H557" s="26"/>
      <c r="I557" s="26"/>
      <c r="J557" s="26"/>
      <c r="K557" s="26"/>
      <c r="L557" s="26"/>
      <c r="M557" s="26"/>
      <c r="N557" s="26"/>
      <c r="O557" s="26"/>
      <c r="P557" s="26"/>
    </row>
    <row r="558" spans="7:16" ht="14.15" x14ac:dyDescent="0.35">
      <c r="G558" s="26"/>
      <c r="H558" s="26"/>
      <c r="I558" s="26"/>
      <c r="J558" s="26"/>
      <c r="K558" s="26"/>
      <c r="L558" s="26"/>
      <c r="M558" s="26"/>
      <c r="N558" s="26"/>
      <c r="O558" s="26"/>
      <c r="P558" s="26"/>
    </row>
    <row r="559" spans="7:16" ht="14.15" x14ac:dyDescent="0.35">
      <c r="G559" s="26"/>
      <c r="H559" s="26"/>
      <c r="I559" s="26"/>
      <c r="J559" s="26"/>
      <c r="K559" s="26"/>
      <c r="L559" s="26"/>
      <c r="M559" s="26"/>
      <c r="N559" s="26"/>
      <c r="O559" s="26"/>
      <c r="P559" s="26"/>
    </row>
    <row r="560" spans="7:16" ht="14.15" x14ac:dyDescent="0.35">
      <c r="G560" s="26"/>
      <c r="H560" s="26"/>
      <c r="I560" s="26"/>
      <c r="J560" s="26"/>
      <c r="K560" s="26"/>
      <c r="L560" s="26"/>
      <c r="M560" s="26"/>
      <c r="N560" s="26"/>
      <c r="O560" s="26"/>
      <c r="P560" s="26"/>
    </row>
    <row r="561" spans="7:16" ht="14.15" x14ac:dyDescent="0.35">
      <c r="G561" s="26"/>
      <c r="H561" s="26"/>
      <c r="I561" s="26"/>
      <c r="J561" s="26"/>
      <c r="K561" s="26"/>
      <c r="L561" s="26"/>
      <c r="M561" s="26"/>
      <c r="N561" s="26"/>
      <c r="O561" s="26"/>
      <c r="P561" s="26"/>
    </row>
    <row r="562" spans="7:16" ht="14.15" x14ac:dyDescent="0.35">
      <c r="G562" s="26"/>
      <c r="H562" s="26"/>
      <c r="I562" s="26"/>
      <c r="J562" s="26"/>
      <c r="K562" s="26"/>
      <c r="L562" s="26"/>
      <c r="M562" s="26"/>
      <c r="N562" s="26"/>
      <c r="O562" s="26"/>
      <c r="P562" s="26"/>
    </row>
    <row r="563" spans="7:16" ht="14.15" x14ac:dyDescent="0.35">
      <c r="G563" s="26"/>
      <c r="H563" s="26"/>
      <c r="I563" s="26"/>
      <c r="J563" s="26"/>
      <c r="K563" s="26"/>
      <c r="L563" s="26"/>
      <c r="M563" s="26"/>
      <c r="N563" s="26"/>
      <c r="O563" s="26"/>
      <c r="P563" s="26"/>
    </row>
    <row r="564" spans="7:16" ht="14.15" x14ac:dyDescent="0.35">
      <c r="G564" s="26"/>
      <c r="H564" s="26"/>
      <c r="I564" s="26"/>
      <c r="J564" s="26"/>
      <c r="K564" s="26"/>
      <c r="L564" s="26"/>
      <c r="M564" s="26"/>
      <c r="N564" s="26"/>
      <c r="O564" s="26"/>
      <c r="P564" s="26"/>
    </row>
    <row r="565" spans="7:16" ht="14.15" x14ac:dyDescent="0.35">
      <c r="G565" s="26"/>
      <c r="H565" s="26"/>
      <c r="I565" s="26"/>
      <c r="J565" s="26"/>
      <c r="K565" s="26"/>
      <c r="L565" s="26"/>
      <c r="M565" s="26"/>
      <c r="N565" s="26"/>
      <c r="O565" s="26"/>
      <c r="P565" s="26"/>
    </row>
    <row r="566" spans="7:16" ht="14.15" x14ac:dyDescent="0.35">
      <c r="G566" s="26"/>
      <c r="H566" s="26"/>
      <c r="I566" s="26"/>
      <c r="J566" s="26"/>
      <c r="K566" s="26"/>
      <c r="L566" s="26"/>
      <c r="M566" s="26"/>
      <c r="N566" s="26"/>
      <c r="O566" s="26"/>
      <c r="P566" s="26"/>
    </row>
    <row r="567" spans="7:16" ht="14.15" x14ac:dyDescent="0.35">
      <c r="G567" s="26"/>
      <c r="H567" s="26"/>
      <c r="I567" s="26"/>
      <c r="J567" s="26"/>
      <c r="K567" s="26"/>
      <c r="L567" s="26"/>
      <c r="M567" s="26"/>
      <c r="N567" s="26"/>
      <c r="O567" s="26"/>
      <c r="P567" s="26"/>
    </row>
    <row r="568" spans="7:16" ht="14.15" x14ac:dyDescent="0.35">
      <c r="G568" s="26"/>
      <c r="H568" s="26"/>
      <c r="I568" s="26"/>
      <c r="J568" s="26"/>
      <c r="K568" s="26"/>
      <c r="L568" s="26"/>
      <c r="M568" s="26"/>
      <c r="N568" s="26"/>
      <c r="O568" s="26"/>
      <c r="P568" s="26"/>
    </row>
    <row r="569" spans="7:16" ht="14.15" x14ac:dyDescent="0.35">
      <c r="G569" s="26"/>
      <c r="H569" s="26"/>
      <c r="I569" s="26"/>
      <c r="J569" s="26"/>
      <c r="K569" s="26"/>
      <c r="L569" s="26"/>
      <c r="M569" s="26"/>
      <c r="N569" s="26"/>
      <c r="O569" s="26"/>
      <c r="P569" s="26"/>
    </row>
    <row r="570" spans="7:16" ht="14.15" x14ac:dyDescent="0.35">
      <c r="G570" s="26"/>
      <c r="H570" s="26"/>
      <c r="I570" s="26"/>
      <c r="J570" s="26"/>
      <c r="K570" s="26"/>
      <c r="L570" s="26"/>
      <c r="M570" s="26"/>
      <c r="N570" s="26"/>
      <c r="O570" s="26"/>
      <c r="P570" s="26"/>
    </row>
    <row r="571" spans="7:16" ht="14.15" x14ac:dyDescent="0.35">
      <c r="G571" s="26"/>
      <c r="H571" s="26"/>
      <c r="I571" s="26"/>
      <c r="J571" s="26"/>
      <c r="K571" s="26"/>
      <c r="L571" s="26"/>
      <c r="M571" s="26"/>
      <c r="N571" s="26"/>
      <c r="O571" s="26"/>
      <c r="P571" s="26"/>
    </row>
    <row r="572" spans="7:16" ht="14.15" x14ac:dyDescent="0.35">
      <c r="G572" s="26"/>
      <c r="H572" s="26"/>
      <c r="I572" s="26"/>
      <c r="J572" s="26"/>
      <c r="K572" s="26"/>
      <c r="L572" s="26"/>
      <c r="M572" s="26"/>
      <c r="N572" s="26"/>
      <c r="O572" s="26"/>
      <c r="P572" s="26"/>
    </row>
    <row r="573" spans="7:16" ht="14.15" x14ac:dyDescent="0.35">
      <c r="G573" s="26"/>
      <c r="H573" s="26"/>
      <c r="I573" s="26"/>
      <c r="J573" s="26"/>
      <c r="K573" s="26"/>
      <c r="L573" s="26"/>
      <c r="M573" s="26"/>
      <c r="N573" s="26"/>
      <c r="O573" s="26"/>
      <c r="P573" s="26"/>
    </row>
    <row r="574" spans="7:16" ht="14.15" x14ac:dyDescent="0.35">
      <c r="G574" s="26"/>
      <c r="H574" s="26"/>
      <c r="I574" s="26"/>
      <c r="J574" s="26"/>
      <c r="K574" s="26"/>
      <c r="L574" s="26"/>
      <c r="M574" s="26"/>
      <c r="N574" s="26"/>
      <c r="O574" s="26"/>
      <c r="P574" s="26"/>
    </row>
    <row r="575" spans="7:16" ht="14.15" x14ac:dyDescent="0.35">
      <c r="G575" s="26"/>
      <c r="H575" s="26"/>
      <c r="I575" s="26"/>
      <c r="J575" s="26"/>
      <c r="K575" s="26"/>
      <c r="L575" s="26"/>
      <c r="M575" s="26"/>
      <c r="N575" s="26"/>
      <c r="O575" s="26"/>
      <c r="P575" s="26"/>
    </row>
    <row r="576" spans="7:16" ht="14.15" x14ac:dyDescent="0.35">
      <c r="G576" s="26"/>
      <c r="H576" s="26"/>
      <c r="I576" s="26"/>
      <c r="J576" s="26"/>
      <c r="K576" s="26"/>
      <c r="L576" s="26"/>
      <c r="M576" s="26"/>
      <c r="N576" s="26"/>
      <c r="O576" s="26"/>
      <c r="P576" s="26"/>
    </row>
    <row r="577" spans="7:16" ht="14.15" x14ac:dyDescent="0.35">
      <c r="G577" s="26"/>
      <c r="H577" s="26"/>
      <c r="I577" s="26"/>
      <c r="J577" s="26"/>
      <c r="K577" s="26"/>
      <c r="L577" s="26"/>
      <c r="M577" s="26"/>
      <c r="N577" s="26"/>
      <c r="O577" s="26"/>
      <c r="P577" s="26"/>
    </row>
    <row r="578" spans="7:16" ht="14.15" x14ac:dyDescent="0.35">
      <c r="G578" s="26"/>
      <c r="H578" s="26"/>
      <c r="I578" s="26"/>
      <c r="J578" s="26"/>
      <c r="K578" s="26"/>
      <c r="L578" s="26"/>
      <c r="M578" s="26"/>
      <c r="N578" s="26"/>
      <c r="O578" s="26"/>
      <c r="P578" s="26"/>
    </row>
    <row r="579" spans="7:16" ht="14.15" x14ac:dyDescent="0.35">
      <c r="G579" s="26"/>
      <c r="H579" s="26"/>
      <c r="I579" s="26"/>
      <c r="J579" s="26"/>
      <c r="K579" s="26"/>
      <c r="L579" s="26"/>
      <c r="M579" s="26"/>
      <c r="N579" s="26"/>
      <c r="O579" s="26"/>
      <c r="P579" s="26"/>
    </row>
    <row r="580" spans="7:16" ht="14.15" x14ac:dyDescent="0.35">
      <c r="G580" s="26"/>
      <c r="H580" s="26"/>
      <c r="I580" s="26"/>
      <c r="J580" s="26"/>
      <c r="K580" s="26"/>
      <c r="L580" s="26"/>
      <c r="M580" s="26"/>
      <c r="N580" s="26"/>
      <c r="O580" s="26"/>
      <c r="P580" s="26"/>
    </row>
    <row r="581" spans="7:16" ht="14.15" x14ac:dyDescent="0.35">
      <c r="G581" s="26"/>
      <c r="H581" s="26"/>
      <c r="I581" s="26"/>
      <c r="J581" s="26"/>
      <c r="K581" s="26"/>
      <c r="L581" s="26"/>
      <c r="M581" s="26"/>
      <c r="N581" s="26"/>
      <c r="O581" s="26"/>
      <c r="P581" s="26"/>
    </row>
    <row r="582" spans="7:16" ht="14.15" x14ac:dyDescent="0.35">
      <c r="G582" s="26"/>
      <c r="H582" s="26"/>
      <c r="I582" s="26"/>
      <c r="J582" s="26"/>
      <c r="K582" s="26"/>
      <c r="L582" s="26"/>
      <c r="M582" s="26"/>
      <c r="N582" s="26"/>
      <c r="O582" s="26"/>
      <c r="P582" s="26"/>
    </row>
    <row r="583" spans="7:16" ht="14.15" x14ac:dyDescent="0.35">
      <c r="G583" s="26"/>
      <c r="H583" s="26"/>
      <c r="I583" s="26"/>
      <c r="J583" s="26"/>
      <c r="K583" s="26"/>
      <c r="L583" s="26"/>
      <c r="M583" s="26"/>
      <c r="N583" s="26"/>
      <c r="O583" s="26"/>
      <c r="P583" s="26"/>
    </row>
    <row r="584" spans="7:16" ht="14.15" x14ac:dyDescent="0.35">
      <c r="G584" s="26"/>
      <c r="H584" s="26"/>
      <c r="I584" s="26"/>
      <c r="J584" s="26"/>
      <c r="K584" s="26"/>
      <c r="L584" s="26"/>
      <c r="M584" s="26"/>
      <c r="N584" s="26"/>
      <c r="O584" s="26"/>
      <c r="P584" s="26"/>
    </row>
    <row r="585" spans="7:16" ht="14.15" x14ac:dyDescent="0.35">
      <c r="G585" s="26"/>
      <c r="H585" s="26"/>
      <c r="I585" s="26"/>
      <c r="J585" s="26"/>
      <c r="K585" s="26"/>
      <c r="L585" s="26"/>
      <c r="M585" s="26"/>
      <c r="N585" s="26"/>
      <c r="O585" s="26"/>
      <c r="P585" s="26"/>
    </row>
    <row r="586" spans="7:16" ht="14.15" x14ac:dyDescent="0.35">
      <c r="G586" s="26"/>
      <c r="H586" s="26"/>
      <c r="I586" s="26"/>
      <c r="J586" s="26"/>
      <c r="K586" s="26"/>
      <c r="L586" s="26"/>
      <c r="M586" s="26"/>
      <c r="N586" s="26"/>
      <c r="O586" s="26"/>
      <c r="P586" s="26"/>
    </row>
    <row r="587" spans="7:16" ht="14.15" x14ac:dyDescent="0.35">
      <c r="G587" s="26"/>
      <c r="H587" s="26"/>
      <c r="I587" s="26"/>
      <c r="J587" s="26"/>
      <c r="K587" s="26"/>
      <c r="L587" s="26"/>
      <c r="M587" s="26"/>
      <c r="N587" s="26"/>
      <c r="O587" s="26"/>
      <c r="P587" s="26"/>
    </row>
    <row r="588" spans="7:16" ht="14.15" x14ac:dyDescent="0.35">
      <c r="G588" s="26"/>
      <c r="H588" s="26"/>
      <c r="I588" s="26"/>
      <c r="J588" s="26"/>
      <c r="K588" s="26"/>
      <c r="L588" s="26"/>
      <c r="M588" s="26"/>
      <c r="N588" s="26"/>
      <c r="O588" s="26"/>
      <c r="P588" s="26"/>
    </row>
    <row r="589" spans="7:16" ht="14.15" x14ac:dyDescent="0.35">
      <c r="G589" s="26"/>
      <c r="H589" s="26"/>
      <c r="I589" s="26"/>
      <c r="J589" s="26"/>
      <c r="K589" s="26"/>
      <c r="L589" s="26"/>
      <c r="M589" s="26"/>
      <c r="N589" s="26"/>
      <c r="O589" s="26"/>
      <c r="P589" s="26"/>
    </row>
    <row r="590" spans="7:16" ht="14.15" x14ac:dyDescent="0.35">
      <c r="G590" s="26"/>
      <c r="H590" s="26"/>
      <c r="I590" s="26"/>
      <c r="J590" s="26"/>
      <c r="K590" s="26"/>
      <c r="L590" s="26"/>
      <c r="M590" s="26"/>
      <c r="N590" s="26"/>
      <c r="O590" s="26"/>
      <c r="P590" s="26"/>
    </row>
    <row r="591" spans="7:16" ht="14.15" x14ac:dyDescent="0.35">
      <c r="G591" s="26"/>
      <c r="H591" s="26"/>
      <c r="I591" s="26"/>
      <c r="J591" s="26"/>
      <c r="K591" s="26"/>
      <c r="L591" s="26"/>
      <c r="M591" s="26"/>
      <c r="N591" s="26"/>
      <c r="O591" s="26"/>
      <c r="P591" s="26"/>
    </row>
    <row r="592" spans="7:16" ht="14.15" x14ac:dyDescent="0.35">
      <c r="G592" s="26"/>
      <c r="H592" s="26"/>
      <c r="I592" s="26"/>
      <c r="J592" s="26"/>
      <c r="K592" s="26"/>
      <c r="L592" s="26"/>
      <c r="M592" s="26"/>
      <c r="N592" s="26"/>
      <c r="O592" s="26"/>
      <c r="P592" s="26"/>
    </row>
    <row r="593" spans="7:16" ht="14.15" x14ac:dyDescent="0.35">
      <c r="G593" s="26"/>
      <c r="H593" s="26"/>
      <c r="I593" s="26"/>
      <c r="J593" s="26"/>
      <c r="K593" s="26"/>
      <c r="L593" s="26"/>
      <c r="M593" s="26"/>
      <c r="N593" s="26"/>
      <c r="O593" s="26"/>
      <c r="P593" s="26"/>
    </row>
    <row r="594" spans="7:16" ht="14.15" x14ac:dyDescent="0.35">
      <c r="G594" s="26"/>
      <c r="H594" s="26"/>
      <c r="I594" s="26"/>
      <c r="J594" s="26"/>
      <c r="K594" s="26"/>
      <c r="L594" s="26"/>
      <c r="M594" s="26"/>
      <c r="N594" s="26"/>
      <c r="O594" s="26"/>
      <c r="P594" s="26"/>
    </row>
    <row r="595" spans="7:16" ht="14.15" x14ac:dyDescent="0.35">
      <c r="G595" s="26"/>
      <c r="H595" s="26"/>
      <c r="I595" s="26"/>
      <c r="J595" s="26"/>
      <c r="K595" s="26"/>
      <c r="L595" s="26"/>
      <c r="M595" s="26"/>
      <c r="N595" s="26"/>
      <c r="O595" s="26"/>
      <c r="P595" s="26"/>
    </row>
    <row r="596" spans="7:16" ht="14.15" x14ac:dyDescent="0.35">
      <c r="G596" s="26"/>
      <c r="H596" s="26"/>
      <c r="I596" s="26"/>
      <c r="J596" s="26"/>
      <c r="K596" s="26"/>
      <c r="L596" s="26"/>
      <c r="M596" s="26"/>
      <c r="N596" s="26"/>
      <c r="O596" s="26"/>
      <c r="P596" s="26"/>
    </row>
    <row r="597" spans="7:16" ht="14.15" x14ac:dyDescent="0.35">
      <c r="G597" s="26"/>
      <c r="H597" s="26"/>
      <c r="I597" s="26"/>
      <c r="J597" s="26"/>
      <c r="K597" s="26"/>
      <c r="L597" s="26"/>
      <c r="M597" s="26"/>
      <c r="N597" s="26"/>
      <c r="O597" s="26"/>
      <c r="P597" s="26"/>
    </row>
    <row r="598" spans="7:16" ht="14.15" x14ac:dyDescent="0.35">
      <c r="G598" s="26"/>
      <c r="H598" s="26"/>
      <c r="I598" s="26"/>
      <c r="J598" s="26"/>
      <c r="K598" s="26"/>
      <c r="L598" s="26"/>
      <c r="M598" s="26"/>
      <c r="N598" s="26"/>
      <c r="O598" s="26"/>
      <c r="P598" s="26"/>
    </row>
    <row r="599" spans="7:16" ht="14.15" x14ac:dyDescent="0.35">
      <c r="G599" s="26"/>
      <c r="H599" s="26"/>
      <c r="I599" s="26"/>
      <c r="J599" s="26"/>
      <c r="K599" s="26"/>
      <c r="L599" s="26"/>
      <c r="M599" s="26"/>
      <c r="N599" s="26"/>
      <c r="O599" s="26"/>
      <c r="P599" s="26"/>
    </row>
    <row r="600" spans="7:16" ht="14.15" x14ac:dyDescent="0.35">
      <c r="G600" s="26"/>
      <c r="H600" s="26"/>
      <c r="I600" s="26"/>
      <c r="J600" s="26"/>
      <c r="K600" s="26"/>
      <c r="L600" s="26"/>
      <c r="M600" s="26"/>
      <c r="N600" s="26"/>
      <c r="O600" s="26"/>
      <c r="P600" s="26"/>
    </row>
    <row r="601" spans="7:16" ht="14.15" x14ac:dyDescent="0.35">
      <c r="G601" s="26"/>
      <c r="H601" s="26"/>
      <c r="I601" s="26"/>
      <c r="J601" s="26"/>
      <c r="K601" s="26"/>
      <c r="L601" s="26"/>
      <c r="M601" s="26"/>
      <c r="N601" s="26"/>
      <c r="O601" s="26"/>
      <c r="P601" s="26"/>
    </row>
    <row r="602" spans="7:16" ht="14.15" x14ac:dyDescent="0.35">
      <c r="G602" s="26"/>
      <c r="H602" s="26"/>
      <c r="I602" s="26"/>
      <c r="J602" s="26"/>
      <c r="K602" s="26"/>
      <c r="L602" s="26"/>
      <c r="M602" s="26"/>
      <c r="N602" s="26"/>
      <c r="O602" s="26"/>
      <c r="P602" s="26"/>
    </row>
    <row r="603" spans="7:16" ht="14.15" x14ac:dyDescent="0.35">
      <c r="G603" s="26"/>
      <c r="H603" s="26"/>
      <c r="I603" s="26"/>
      <c r="J603" s="26"/>
      <c r="K603" s="26"/>
      <c r="L603" s="26"/>
      <c r="M603" s="26"/>
      <c r="N603" s="26"/>
      <c r="O603" s="26"/>
      <c r="P603" s="26"/>
    </row>
    <row r="604" spans="7:16" ht="14.15" x14ac:dyDescent="0.35">
      <c r="G604" s="26"/>
      <c r="H604" s="26"/>
      <c r="I604" s="26"/>
      <c r="J604" s="26"/>
      <c r="K604" s="26"/>
      <c r="L604" s="26"/>
      <c r="M604" s="26"/>
      <c r="N604" s="26"/>
      <c r="O604" s="26"/>
      <c r="P604" s="26"/>
    </row>
    <row r="605" spans="7:16" ht="14.15" x14ac:dyDescent="0.35">
      <c r="G605" s="26"/>
      <c r="H605" s="26"/>
      <c r="I605" s="26"/>
      <c r="J605" s="26"/>
      <c r="K605" s="26"/>
      <c r="L605" s="26"/>
      <c r="M605" s="26"/>
      <c r="N605" s="26"/>
      <c r="O605" s="26"/>
      <c r="P605" s="26"/>
    </row>
    <row r="606" spans="7:16" ht="14.15" x14ac:dyDescent="0.35">
      <c r="G606" s="26"/>
      <c r="H606" s="26"/>
      <c r="I606" s="26"/>
      <c r="J606" s="26"/>
      <c r="K606" s="26"/>
      <c r="L606" s="26"/>
      <c r="M606" s="26"/>
      <c r="N606" s="26"/>
      <c r="O606" s="26"/>
      <c r="P606" s="26"/>
    </row>
    <row r="607" spans="7:16" ht="14.15" x14ac:dyDescent="0.35">
      <c r="G607" s="26"/>
      <c r="H607" s="26"/>
      <c r="I607" s="26"/>
      <c r="J607" s="26"/>
      <c r="K607" s="26"/>
      <c r="L607" s="26"/>
      <c r="M607" s="26"/>
      <c r="N607" s="26"/>
      <c r="O607" s="26"/>
      <c r="P607" s="26"/>
    </row>
    <row r="608" spans="7:16" ht="14.15" x14ac:dyDescent="0.35">
      <c r="G608" s="26"/>
      <c r="H608" s="26"/>
      <c r="I608" s="26"/>
      <c r="J608" s="26"/>
      <c r="K608" s="26"/>
      <c r="L608" s="26"/>
      <c r="M608" s="26"/>
      <c r="N608" s="26"/>
      <c r="O608" s="26"/>
      <c r="P608" s="26"/>
    </row>
    <row r="609" spans="7:16" ht="14.15" x14ac:dyDescent="0.35">
      <c r="G609" s="26"/>
      <c r="H609" s="26"/>
      <c r="I609" s="26"/>
      <c r="J609" s="26"/>
      <c r="K609" s="26"/>
      <c r="L609" s="26"/>
      <c r="M609" s="26"/>
      <c r="N609" s="26"/>
      <c r="O609" s="26"/>
      <c r="P609" s="26"/>
    </row>
    <row r="610" spans="7:16" ht="14.15" x14ac:dyDescent="0.35">
      <c r="G610" s="26"/>
      <c r="H610" s="26"/>
      <c r="I610" s="26"/>
      <c r="J610" s="26"/>
      <c r="K610" s="26"/>
      <c r="L610" s="26"/>
      <c r="M610" s="26"/>
      <c r="N610" s="26"/>
      <c r="O610" s="26"/>
      <c r="P610" s="26"/>
    </row>
    <row r="611" spans="7:16" ht="14.15" x14ac:dyDescent="0.35">
      <c r="G611" s="26"/>
      <c r="H611" s="26"/>
      <c r="I611" s="26"/>
      <c r="J611" s="26"/>
      <c r="K611" s="26"/>
      <c r="L611" s="26"/>
      <c r="M611" s="26"/>
      <c r="N611" s="26"/>
      <c r="O611" s="26"/>
      <c r="P611" s="26"/>
    </row>
    <row r="612" spans="7:16" ht="14.15" x14ac:dyDescent="0.35">
      <c r="G612" s="26"/>
      <c r="H612" s="26"/>
      <c r="I612" s="26"/>
      <c r="J612" s="26"/>
      <c r="K612" s="26"/>
      <c r="L612" s="26"/>
      <c r="M612" s="26"/>
      <c r="N612" s="26"/>
      <c r="O612" s="26"/>
      <c r="P612" s="26"/>
    </row>
    <row r="613" spans="7:16" ht="14.15" x14ac:dyDescent="0.35">
      <c r="G613" s="26"/>
      <c r="H613" s="26"/>
      <c r="I613" s="26"/>
      <c r="J613" s="26"/>
      <c r="K613" s="26"/>
      <c r="L613" s="26"/>
      <c r="M613" s="26"/>
      <c r="N613" s="26"/>
      <c r="O613" s="26"/>
      <c r="P613" s="26"/>
    </row>
    <row r="614" spans="7:16" ht="14.15" x14ac:dyDescent="0.35">
      <c r="G614" s="26"/>
      <c r="H614" s="26"/>
      <c r="I614" s="26"/>
      <c r="J614" s="26"/>
      <c r="K614" s="26"/>
      <c r="L614" s="26"/>
      <c r="M614" s="26"/>
      <c r="N614" s="26"/>
      <c r="O614" s="26"/>
      <c r="P614" s="26"/>
    </row>
    <row r="615" spans="7:16" ht="14.15" x14ac:dyDescent="0.35">
      <c r="G615" s="26"/>
      <c r="H615" s="26"/>
      <c r="I615" s="26"/>
      <c r="J615" s="26"/>
      <c r="K615" s="26"/>
      <c r="L615" s="26"/>
      <c r="M615" s="26"/>
      <c r="N615" s="26"/>
      <c r="O615" s="26"/>
      <c r="P615" s="26"/>
    </row>
    <row r="616" spans="7:16" ht="14.15" x14ac:dyDescent="0.35">
      <c r="G616" s="26"/>
      <c r="H616" s="26"/>
      <c r="I616" s="26"/>
      <c r="J616" s="26"/>
      <c r="K616" s="26"/>
      <c r="L616" s="26"/>
      <c r="M616" s="26"/>
      <c r="N616" s="26"/>
      <c r="O616" s="26"/>
      <c r="P616" s="26"/>
    </row>
    <row r="617" spans="7:16" ht="14.15" x14ac:dyDescent="0.35">
      <c r="G617" s="26"/>
      <c r="H617" s="26"/>
      <c r="I617" s="26"/>
      <c r="J617" s="26"/>
      <c r="K617" s="26"/>
      <c r="L617" s="26"/>
      <c r="M617" s="26"/>
      <c r="N617" s="26"/>
      <c r="O617" s="26"/>
      <c r="P617" s="26"/>
    </row>
    <row r="618" spans="7:16" ht="14.15" x14ac:dyDescent="0.35">
      <c r="G618" s="26"/>
      <c r="H618" s="26"/>
      <c r="I618" s="26"/>
      <c r="J618" s="26"/>
      <c r="K618" s="26"/>
      <c r="L618" s="26"/>
      <c r="M618" s="26"/>
      <c r="N618" s="26"/>
      <c r="O618" s="26"/>
      <c r="P618" s="26"/>
    </row>
    <row r="619" spans="7:16" ht="14.15" x14ac:dyDescent="0.35">
      <c r="G619" s="26"/>
      <c r="H619" s="26"/>
      <c r="I619" s="26"/>
      <c r="J619" s="26"/>
      <c r="K619" s="26"/>
      <c r="L619" s="26"/>
      <c r="M619" s="26"/>
      <c r="N619" s="26"/>
      <c r="O619" s="26"/>
      <c r="P619" s="26"/>
    </row>
    <row r="620" spans="7:16" ht="14.15" x14ac:dyDescent="0.35">
      <c r="G620" s="26"/>
      <c r="H620" s="26"/>
      <c r="I620" s="26"/>
      <c r="J620" s="26"/>
      <c r="K620" s="26"/>
      <c r="L620" s="26"/>
      <c r="M620" s="26"/>
      <c r="N620" s="26"/>
      <c r="O620" s="26"/>
      <c r="P620" s="26"/>
    </row>
    <row r="621" spans="7:16" ht="14.15" x14ac:dyDescent="0.35">
      <c r="G621" s="26"/>
      <c r="H621" s="26"/>
      <c r="I621" s="26"/>
      <c r="J621" s="26"/>
      <c r="K621" s="26"/>
      <c r="L621" s="26"/>
      <c r="M621" s="26"/>
      <c r="N621" s="26"/>
      <c r="O621" s="26"/>
      <c r="P621" s="26"/>
    </row>
    <row r="622" spans="7:16" ht="14.15" x14ac:dyDescent="0.35">
      <c r="G622" s="26"/>
      <c r="H622" s="26"/>
      <c r="I622" s="26"/>
      <c r="J622" s="26"/>
      <c r="K622" s="26"/>
      <c r="L622" s="26"/>
      <c r="M622" s="26"/>
      <c r="N622" s="26"/>
      <c r="O622" s="26"/>
      <c r="P622" s="26"/>
    </row>
    <row r="623" spans="7:16" ht="14.15" x14ac:dyDescent="0.35">
      <c r="G623" s="26"/>
      <c r="H623" s="26"/>
      <c r="I623" s="26"/>
      <c r="J623" s="26"/>
      <c r="K623" s="26"/>
      <c r="L623" s="26"/>
      <c r="M623" s="26"/>
      <c r="N623" s="26"/>
      <c r="O623" s="26"/>
      <c r="P623" s="26"/>
    </row>
    <row r="624" spans="7:16" ht="14.15" x14ac:dyDescent="0.35">
      <c r="G624" s="26"/>
      <c r="H624" s="26"/>
      <c r="I624" s="26"/>
      <c r="J624" s="26"/>
      <c r="K624" s="26"/>
      <c r="L624" s="26"/>
      <c r="M624" s="26"/>
      <c r="N624" s="26"/>
      <c r="O624" s="26"/>
      <c r="P624" s="26"/>
    </row>
    <row r="625" spans="7:16" ht="14.15" x14ac:dyDescent="0.35">
      <c r="G625" s="26"/>
      <c r="H625" s="26"/>
      <c r="I625" s="26"/>
      <c r="J625" s="26"/>
      <c r="K625" s="26"/>
      <c r="L625" s="26"/>
      <c r="M625" s="26"/>
      <c r="N625" s="26"/>
      <c r="O625" s="26"/>
      <c r="P625" s="26"/>
    </row>
    <row r="626" spans="7:16" ht="14.15" x14ac:dyDescent="0.35">
      <c r="G626" s="26"/>
      <c r="H626" s="26"/>
      <c r="I626" s="26"/>
      <c r="J626" s="26"/>
      <c r="K626" s="26"/>
      <c r="L626" s="26"/>
      <c r="M626" s="26"/>
      <c r="N626" s="26"/>
      <c r="O626" s="26"/>
      <c r="P626" s="26"/>
    </row>
    <row r="627" spans="7:16" ht="14.15" x14ac:dyDescent="0.35">
      <c r="G627" s="26"/>
      <c r="H627" s="26"/>
      <c r="I627" s="26"/>
      <c r="J627" s="26"/>
      <c r="K627" s="26"/>
      <c r="L627" s="26"/>
      <c r="M627" s="26"/>
      <c r="N627" s="26"/>
      <c r="O627" s="26"/>
      <c r="P627" s="26"/>
    </row>
    <row r="628" spans="7:16" ht="14.15" x14ac:dyDescent="0.35">
      <c r="G628" s="26"/>
      <c r="H628" s="26"/>
      <c r="I628" s="26"/>
      <c r="J628" s="26"/>
      <c r="K628" s="26"/>
      <c r="L628" s="26"/>
      <c r="M628" s="26"/>
      <c r="N628" s="26"/>
      <c r="O628" s="26"/>
      <c r="P628" s="26"/>
    </row>
    <row r="629" spans="7:16" ht="14.15" x14ac:dyDescent="0.35">
      <c r="G629" s="26"/>
      <c r="H629" s="26"/>
      <c r="I629" s="26"/>
      <c r="J629" s="26"/>
      <c r="K629" s="26"/>
      <c r="L629" s="26"/>
      <c r="M629" s="26"/>
      <c r="N629" s="26"/>
      <c r="O629" s="26"/>
      <c r="P629" s="26"/>
    </row>
    <row r="630" spans="7:16" ht="14.15" x14ac:dyDescent="0.35">
      <c r="G630" s="26"/>
      <c r="H630" s="26"/>
      <c r="I630" s="26"/>
      <c r="J630" s="26"/>
      <c r="K630" s="26"/>
      <c r="L630" s="26"/>
      <c r="M630" s="26"/>
      <c r="N630" s="26"/>
      <c r="O630" s="26"/>
      <c r="P630" s="26"/>
    </row>
    <row r="631" spans="7:16" ht="14.15" x14ac:dyDescent="0.35">
      <c r="G631" s="26"/>
      <c r="H631" s="26"/>
      <c r="I631" s="26"/>
      <c r="J631" s="26"/>
      <c r="K631" s="26"/>
      <c r="L631" s="26"/>
      <c r="M631" s="26"/>
      <c r="N631" s="26"/>
      <c r="O631" s="26"/>
      <c r="P631" s="26"/>
    </row>
    <row r="632" spans="7:16" ht="14.15" x14ac:dyDescent="0.35">
      <c r="G632" s="26"/>
      <c r="H632" s="26"/>
      <c r="I632" s="26"/>
      <c r="J632" s="26"/>
      <c r="K632" s="26"/>
      <c r="L632" s="26"/>
      <c r="M632" s="26"/>
      <c r="N632" s="26"/>
      <c r="O632" s="26"/>
      <c r="P632" s="26"/>
    </row>
    <row r="633" spans="7:16" ht="14.15" x14ac:dyDescent="0.35">
      <c r="G633" s="26"/>
      <c r="H633" s="26"/>
      <c r="I633" s="26"/>
      <c r="J633" s="26"/>
      <c r="K633" s="26"/>
      <c r="L633" s="26"/>
      <c r="M633" s="26"/>
      <c r="N633" s="26"/>
      <c r="O633" s="26"/>
      <c r="P633" s="26"/>
    </row>
    <row r="634" spans="7:16" ht="14.15" x14ac:dyDescent="0.35">
      <c r="G634" s="26"/>
      <c r="H634" s="26"/>
      <c r="I634" s="26"/>
      <c r="J634" s="26"/>
      <c r="K634" s="26"/>
      <c r="L634" s="26"/>
      <c r="M634" s="26"/>
      <c r="N634" s="26"/>
      <c r="O634" s="26"/>
      <c r="P634" s="26"/>
    </row>
    <row r="635" spans="7:16" ht="14.15" x14ac:dyDescent="0.35">
      <c r="G635" s="26"/>
      <c r="H635" s="26"/>
      <c r="I635" s="26"/>
      <c r="J635" s="26"/>
      <c r="K635" s="26"/>
      <c r="L635" s="26"/>
      <c r="M635" s="26"/>
      <c r="N635" s="26"/>
      <c r="O635" s="26"/>
      <c r="P635" s="26"/>
    </row>
    <row r="636" spans="7:16" ht="14.15" x14ac:dyDescent="0.35">
      <c r="G636" s="26"/>
      <c r="H636" s="26"/>
      <c r="I636" s="26"/>
      <c r="J636" s="26"/>
      <c r="K636" s="26"/>
      <c r="L636" s="26"/>
      <c r="M636" s="26"/>
      <c r="N636" s="26"/>
      <c r="O636" s="26"/>
      <c r="P636" s="26"/>
    </row>
    <row r="637" spans="7:16" ht="14.15" x14ac:dyDescent="0.35">
      <c r="G637" s="26"/>
      <c r="H637" s="26"/>
      <c r="I637" s="26"/>
      <c r="J637" s="26"/>
      <c r="K637" s="26"/>
      <c r="L637" s="26"/>
      <c r="M637" s="26"/>
      <c r="N637" s="26"/>
      <c r="O637" s="26"/>
      <c r="P637" s="26"/>
    </row>
    <row r="638" spans="7:16" ht="14.15" x14ac:dyDescent="0.35">
      <c r="G638" s="26"/>
      <c r="H638" s="26"/>
      <c r="I638" s="26"/>
      <c r="J638" s="26"/>
      <c r="K638" s="26"/>
      <c r="L638" s="26"/>
      <c r="M638" s="26"/>
      <c r="N638" s="26"/>
      <c r="O638" s="26"/>
      <c r="P638" s="26"/>
    </row>
    <row r="639" spans="7:16" ht="14.15" x14ac:dyDescent="0.35">
      <c r="G639" s="26"/>
      <c r="H639" s="26"/>
      <c r="I639" s="26"/>
      <c r="J639" s="26"/>
      <c r="K639" s="26"/>
      <c r="L639" s="26"/>
      <c r="M639" s="26"/>
      <c r="N639" s="26"/>
      <c r="O639" s="26"/>
      <c r="P639" s="26"/>
    </row>
    <row r="640" spans="7:16" ht="14.15" x14ac:dyDescent="0.35">
      <c r="G640" s="26"/>
      <c r="H640" s="26"/>
      <c r="I640" s="26"/>
      <c r="J640" s="26"/>
      <c r="K640" s="26"/>
      <c r="L640" s="26"/>
      <c r="M640" s="26"/>
      <c r="N640" s="26"/>
      <c r="O640" s="26"/>
      <c r="P640" s="26"/>
    </row>
    <row r="641" spans="7:16" ht="14.15" x14ac:dyDescent="0.35">
      <c r="G641" s="26"/>
      <c r="H641" s="26"/>
      <c r="I641" s="26"/>
      <c r="J641" s="26"/>
      <c r="K641" s="26"/>
      <c r="L641" s="26"/>
      <c r="M641" s="26"/>
      <c r="N641" s="26"/>
      <c r="O641" s="26"/>
      <c r="P641" s="26"/>
    </row>
    <row r="642" spans="7:16" ht="14.15" x14ac:dyDescent="0.35">
      <c r="G642" s="26"/>
      <c r="H642" s="26"/>
      <c r="I642" s="26"/>
      <c r="J642" s="26"/>
      <c r="K642" s="26"/>
      <c r="L642" s="26"/>
      <c r="M642" s="26"/>
      <c r="N642" s="26"/>
      <c r="O642" s="26"/>
      <c r="P642" s="26"/>
    </row>
    <row r="643" spans="7:16" ht="14.15" x14ac:dyDescent="0.35">
      <c r="G643" s="26"/>
      <c r="H643" s="26"/>
      <c r="I643" s="26"/>
      <c r="J643" s="26"/>
      <c r="K643" s="26"/>
      <c r="L643" s="26"/>
      <c r="M643" s="26"/>
      <c r="N643" s="26"/>
      <c r="O643" s="26"/>
      <c r="P643" s="26"/>
    </row>
    <row r="644" spans="7:16" ht="14.15" x14ac:dyDescent="0.35">
      <c r="G644" s="26"/>
      <c r="H644" s="26"/>
      <c r="I644" s="26"/>
      <c r="J644" s="26"/>
      <c r="K644" s="26"/>
      <c r="L644" s="26"/>
      <c r="M644" s="26"/>
      <c r="N644" s="26"/>
      <c r="O644" s="26"/>
      <c r="P644" s="26"/>
    </row>
    <row r="645" spans="7:16" ht="14.15" x14ac:dyDescent="0.35">
      <c r="G645" s="26"/>
      <c r="H645" s="26"/>
      <c r="I645" s="26"/>
      <c r="J645" s="26"/>
      <c r="K645" s="26"/>
      <c r="L645" s="26"/>
      <c r="M645" s="26"/>
      <c r="N645" s="26"/>
      <c r="O645" s="26"/>
      <c r="P645" s="26"/>
    </row>
    <row r="646" spans="7:16" ht="14.15" x14ac:dyDescent="0.35">
      <c r="G646" s="26"/>
      <c r="H646" s="26"/>
      <c r="I646" s="26"/>
      <c r="J646" s="26"/>
      <c r="K646" s="26"/>
      <c r="L646" s="26"/>
      <c r="M646" s="26"/>
      <c r="N646" s="26"/>
      <c r="O646" s="26"/>
      <c r="P646" s="26"/>
    </row>
    <row r="647" spans="7:16" ht="14.15" x14ac:dyDescent="0.35">
      <c r="G647" s="26"/>
      <c r="H647" s="26"/>
      <c r="I647" s="26"/>
      <c r="J647" s="26"/>
      <c r="K647" s="26"/>
      <c r="L647" s="26"/>
      <c r="M647" s="26"/>
      <c r="N647" s="26"/>
      <c r="O647" s="26"/>
      <c r="P647" s="26"/>
    </row>
    <row r="648" spans="7:16" ht="14.15" x14ac:dyDescent="0.35">
      <c r="G648" s="26"/>
      <c r="H648" s="26"/>
      <c r="I648" s="26"/>
      <c r="J648" s="26"/>
      <c r="K648" s="26"/>
      <c r="L648" s="26"/>
      <c r="M648" s="26"/>
      <c r="N648" s="26"/>
      <c r="O648" s="26"/>
      <c r="P648" s="26"/>
    </row>
    <row r="649" spans="7:16" ht="14.15" x14ac:dyDescent="0.35">
      <c r="G649" s="26"/>
      <c r="H649" s="26"/>
      <c r="I649" s="26"/>
      <c r="J649" s="26"/>
      <c r="K649" s="26"/>
      <c r="L649" s="26"/>
      <c r="M649" s="26"/>
      <c r="N649" s="26"/>
      <c r="O649" s="26"/>
      <c r="P649" s="26"/>
    </row>
    <row r="650" spans="7:16" ht="14.15" x14ac:dyDescent="0.35">
      <c r="G650" s="26"/>
      <c r="H650" s="26"/>
      <c r="I650" s="26"/>
      <c r="J650" s="26"/>
      <c r="K650" s="26"/>
      <c r="L650" s="26"/>
      <c r="M650" s="26"/>
      <c r="N650" s="26"/>
      <c r="O650" s="26"/>
      <c r="P650" s="26"/>
    </row>
    <row r="651" spans="7:16" ht="14.15" x14ac:dyDescent="0.35">
      <c r="G651" s="26"/>
      <c r="H651" s="26"/>
      <c r="I651" s="26"/>
      <c r="J651" s="26"/>
      <c r="K651" s="26"/>
      <c r="L651" s="26"/>
      <c r="M651" s="26"/>
      <c r="N651" s="26"/>
      <c r="O651" s="26"/>
      <c r="P651" s="26"/>
    </row>
    <row r="652" spans="7:16" ht="14.15" x14ac:dyDescent="0.35">
      <c r="G652" s="26"/>
      <c r="H652" s="26"/>
      <c r="I652" s="26"/>
      <c r="J652" s="26"/>
      <c r="K652" s="26"/>
      <c r="L652" s="26"/>
      <c r="M652" s="26"/>
      <c r="N652" s="26"/>
      <c r="O652" s="26"/>
      <c r="P652" s="26"/>
    </row>
    <row r="653" spans="7:16" ht="14.15" x14ac:dyDescent="0.35">
      <c r="G653" s="26"/>
      <c r="H653" s="26"/>
      <c r="I653" s="26"/>
      <c r="J653" s="26"/>
      <c r="K653" s="26"/>
      <c r="L653" s="26"/>
      <c r="M653" s="26"/>
      <c r="N653" s="26"/>
      <c r="O653" s="26"/>
      <c r="P653" s="26"/>
    </row>
    <row r="654" spans="7:16" ht="14.15" x14ac:dyDescent="0.35">
      <c r="G654" s="26"/>
      <c r="H654" s="26"/>
      <c r="I654" s="26"/>
      <c r="J654" s="26"/>
      <c r="K654" s="26"/>
      <c r="L654" s="26"/>
      <c r="M654" s="26"/>
      <c r="N654" s="26"/>
      <c r="O654" s="26"/>
      <c r="P654" s="26"/>
    </row>
    <row r="655" spans="7:16" ht="14.15" x14ac:dyDescent="0.35">
      <c r="G655" s="26"/>
      <c r="H655" s="26"/>
      <c r="I655" s="26"/>
      <c r="J655" s="26"/>
      <c r="K655" s="26"/>
      <c r="L655" s="26"/>
      <c r="M655" s="26"/>
      <c r="N655" s="26"/>
      <c r="O655" s="26"/>
      <c r="P655" s="26"/>
    </row>
    <row r="656" spans="7:16" ht="14.15" x14ac:dyDescent="0.35">
      <c r="G656" s="26"/>
      <c r="H656" s="26"/>
      <c r="I656" s="26"/>
      <c r="J656" s="26"/>
      <c r="K656" s="26"/>
      <c r="L656" s="26"/>
      <c r="M656" s="26"/>
      <c r="N656" s="26"/>
      <c r="O656" s="26"/>
      <c r="P656" s="26"/>
    </row>
    <row r="657" spans="7:16" ht="14.15" x14ac:dyDescent="0.35">
      <c r="G657" s="26"/>
      <c r="H657" s="26"/>
      <c r="I657" s="26"/>
      <c r="J657" s="26"/>
      <c r="K657" s="26"/>
      <c r="L657" s="26"/>
      <c r="M657" s="26"/>
      <c r="N657" s="26"/>
      <c r="O657" s="26"/>
      <c r="P657" s="26"/>
    </row>
    <row r="658" spans="7:16" ht="14.15" x14ac:dyDescent="0.35">
      <c r="G658" s="26"/>
      <c r="H658" s="26"/>
      <c r="I658" s="26"/>
      <c r="J658" s="26"/>
      <c r="K658" s="26"/>
      <c r="L658" s="26"/>
      <c r="M658" s="26"/>
      <c r="N658" s="26"/>
      <c r="O658" s="26"/>
      <c r="P658" s="26"/>
    </row>
    <row r="659" spans="7:16" ht="14.15" x14ac:dyDescent="0.35">
      <c r="G659" s="26"/>
      <c r="H659" s="26"/>
      <c r="I659" s="26"/>
      <c r="J659" s="26"/>
      <c r="K659" s="26"/>
      <c r="L659" s="26"/>
      <c r="M659" s="26"/>
      <c r="N659" s="26"/>
      <c r="O659" s="26"/>
      <c r="P659" s="26"/>
    </row>
    <row r="660" spans="7:16" ht="14.15" x14ac:dyDescent="0.35">
      <c r="G660" s="26"/>
      <c r="H660" s="26"/>
      <c r="I660" s="26"/>
      <c r="J660" s="26"/>
      <c r="K660" s="26"/>
      <c r="L660" s="26"/>
      <c r="M660" s="26"/>
      <c r="N660" s="26"/>
      <c r="O660" s="26"/>
      <c r="P660" s="26"/>
    </row>
    <row r="661" spans="7:16" ht="14.15" x14ac:dyDescent="0.35">
      <c r="G661" s="26"/>
      <c r="H661" s="26"/>
      <c r="I661" s="26"/>
      <c r="J661" s="26"/>
      <c r="K661" s="26"/>
      <c r="L661" s="26"/>
      <c r="M661" s="26"/>
      <c r="N661" s="26"/>
      <c r="O661" s="26"/>
      <c r="P661" s="26"/>
    </row>
    <row r="662" spans="7:16" ht="14.15" x14ac:dyDescent="0.35">
      <c r="G662" s="26"/>
      <c r="H662" s="26"/>
      <c r="I662" s="26"/>
      <c r="J662" s="26"/>
      <c r="K662" s="26"/>
      <c r="L662" s="26"/>
      <c r="M662" s="26"/>
      <c r="N662" s="26"/>
      <c r="O662" s="26"/>
      <c r="P662" s="26"/>
    </row>
    <row r="663" spans="7:16" ht="14.15" x14ac:dyDescent="0.35">
      <c r="G663" s="26"/>
      <c r="H663" s="26"/>
      <c r="I663" s="26"/>
      <c r="J663" s="26"/>
      <c r="K663" s="26"/>
      <c r="L663" s="26"/>
      <c r="M663" s="26"/>
      <c r="N663" s="26"/>
      <c r="O663" s="26"/>
      <c r="P663" s="26"/>
    </row>
    <row r="664" spans="7:16" ht="14.15" x14ac:dyDescent="0.35">
      <c r="G664" s="26"/>
      <c r="H664" s="26"/>
      <c r="I664" s="26"/>
      <c r="J664" s="26"/>
      <c r="K664" s="26"/>
      <c r="L664" s="26"/>
      <c r="M664" s="26"/>
      <c r="N664" s="26"/>
      <c r="O664" s="26"/>
      <c r="P664" s="26"/>
    </row>
    <row r="665" spans="7:16" ht="14.15" x14ac:dyDescent="0.35">
      <c r="G665" s="26"/>
      <c r="H665" s="26"/>
      <c r="I665" s="26"/>
      <c r="J665" s="26"/>
      <c r="K665" s="26"/>
      <c r="L665" s="26"/>
      <c r="M665" s="26"/>
      <c r="N665" s="26"/>
      <c r="O665" s="26"/>
      <c r="P665" s="26"/>
    </row>
    <row r="666" spans="7:16" ht="14.15" x14ac:dyDescent="0.35">
      <c r="G666" s="26"/>
      <c r="H666" s="26"/>
      <c r="I666" s="26"/>
      <c r="J666" s="26"/>
      <c r="K666" s="26"/>
      <c r="L666" s="26"/>
      <c r="M666" s="26"/>
      <c r="N666" s="26"/>
      <c r="O666" s="26"/>
      <c r="P666" s="26"/>
    </row>
    <row r="667" spans="7:16" ht="14.15" x14ac:dyDescent="0.35">
      <c r="G667" s="26"/>
      <c r="H667" s="26"/>
      <c r="I667" s="26"/>
      <c r="J667" s="26"/>
      <c r="K667" s="26"/>
      <c r="L667" s="26"/>
      <c r="M667" s="26"/>
      <c r="N667" s="26"/>
      <c r="O667" s="26"/>
      <c r="P667" s="26"/>
    </row>
    <row r="668" spans="7:16" ht="14.15" x14ac:dyDescent="0.35">
      <c r="G668" s="26"/>
      <c r="H668" s="26"/>
      <c r="I668" s="26"/>
      <c r="J668" s="26"/>
      <c r="K668" s="26"/>
      <c r="L668" s="26"/>
      <c r="M668" s="26"/>
      <c r="N668" s="26"/>
      <c r="O668" s="26"/>
      <c r="P668" s="26"/>
    </row>
    <row r="669" spans="7:16" ht="14.15" x14ac:dyDescent="0.35">
      <c r="G669" s="26"/>
      <c r="H669" s="26"/>
      <c r="I669" s="26"/>
      <c r="J669" s="26"/>
      <c r="K669" s="26"/>
      <c r="L669" s="26"/>
      <c r="M669" s="26"/>
      <c r="N669" s="26"/>
      <c r="O669" s="26"/>
      <c r="P669" s="26"/>
    </row>
    <row r="670" spans="7:16" ht="14.15" x14ac:dyDescent="0.35">
      <c r="G670" s="26"/>
      <c r="H670" s="26"/>
      <c r="I670" s="26"/>
      <c r="J670" s="26"/>
      <c r="K670" s="26"/>
      <c r="L670" s="26"/>
      <c r="M670" s="26"/>
      <c r="N670" s="26"/>
      <c r="O670" s="26"/>
      <c r="P670" s="26"/>
    </row>
    <row r="671" spans="7:16" ht="14.15" x14ac:dyDescent="0.35">
      <c r="G671" s="26"/>
      <c r="H671" s="26"/>
      <c r="I671" s="26"/>
      <c r="J671" s="26"/>
      <c r="K671" s="26"/>
      <c r="L671" s="26"/>
      <c r="M671" s="26"/>
      <c r="N671" s="26"/>
      <c r="O671" s="26"/>
      <c r="P671" s="26"/>
    </row>
    <row r="672" spans="7:16" ht="14.15" x14ac:dyDescent="0.35">
      <c r="G672" s="26"/>
      <c r="H672" s="26"/>
      <c r="I672" s="26"/>
      <c r="J672" s="26"/>
      <c r="K672" s="26"/>
      <c r="L672" s="26"/>
      <c r="M672" s="26"/>
      <c r="N672" s="26"/>
      <c r="O672" s="26"/>
      <c r="P672" s="26"/>
    </row>
    <row r="673" spans="7:16" ht="14.15" x14ac:dyDescent="0.35">
      <c r="G673" s="26"/>
      <c r="H673" s="26"/>
      <c r="I673" s="26"/>
      <c r="J673" s="26"/>
      <c r="K673" s="26"/>
      <c r="L673" s="26"/>
      <c r="M673" s="26"/>
      <c r="N673" s="26"/>
      <c r="O673" s="26"/>
      <c r="P673" s="26"/>
    </row>
    <row r="674" spans="7:16" ht="14.15" x14ac:dyDescent="0.35">
      <c r="G674" s="26"/>
      <c r="H674" s="26"/>
      <c r="I674" s="26"/>
      <c r="J674" s="26"/>
      <c r="K674" s="26"/>
      <c r="L674" s="26"/>
      <c r="M674" s="26"/>
      <c r="N674" s="26"/>
      <c r="O674" s="26"/>
      <c r="P674" s="26"/>
    </row>
    <row r="675" spans="7:16" ht="14.15" x14ac:dyDescent="0.35">
      <c r="G675" s="26"/>
      <c r="H675" s="26"/>
      <c r="I675" s="26"/>
      <c r="J675" s="26"/>
      <c r="K675" s="26"/>
      <c r="L675" s="26"/>
      <c r="M675" s="26"/>
      <c r="N675" s="26"/>
      <c r="O675" s="26"/>
      <c r="P675" s="26"/>
    </row>
    <row r="676" spans="7:16" ht="14.15" x14ac:dyDescent="0.35">
      <c r="G676" s="26"/>
      <c r="H676" s="26"/>
      <c r="I676" s="26"/>
      <c r="J676" s="26"/>
      <c r="K676" s="26"/>
      <c r="L676" s="26"/>
      <c r="M676" s="26"/>
      <c r="N676" s="26"/>
      <c r="O676" s="26"/>
      <c r="P676" s="26"/>
    </row>
    <row r="677" spans="7:16" ht="14.15" x14ac:dyDescent="0.35">
      <c r="G677" s="26"/>
      <c r="H677" s="26"/>
      <c r="I677" s="26"/>
      <c r="J677" s="26"/>
      <c r="K677" s="26"/>
      <c r="L677" s="26"/>
      <c r="M677" s="26"/>
      <c r="N677" s="26"/>
      <c r="O677" s="26"/>
      <c r="P677" s="26"/>
    </row>
    <row r="678" spans="7:16" ht="14.15" x14ac:dyDescent="0.35">
      <c r="G678" s="26"/>
      <c r="H678" s="26"/>
      <c r="I678" s="26"/>
      <c r="J678" s="26"/>
      <c r="K678" s="26"/>
      <c r="L678" s="26"/>
      <c r="M678" s="26"/>
      <c r="N678" s="26"/>
      <c r="O678" s="26"/>
      <c r="P678" s="26"/>
    </row>
    <row r="679" spans="7:16" ht="14.15" x14ac:dyDescent="0.35">
      <c r="G679" s="26"/>
      <c r="H679" s="26"/>
      <c r="I679" s="26"/>
      <c r="J679" s="26"/>
      <c r="K679" s="26"/>
      <c r="L679" s="26"/>
      <c r="M679" s="26"/>
      <c r="N679" s="26"/>
      <c r="O679" s="26"/>
      <c r="P679" s="26"/>
    </row>
    <row r="680" spans="7:16" ht="14.15" x14ac:dyDescent="0.35">
      <c r="G680" s="26"/>
      <c r="H680" s="26"/>
      <c r="I680" s="26"/>
      <c r="J680" s="26"/>
      <c r="K680" s="26"/>
      <c r="L680" s="26"/>
      <c r="M680" s="26"/>
      <c r="N680" s="26"/>
      <c r="O680" s="26"/>
      <c r="P680" s="26"/>
    </row>
    <row r="681" spans="7:16" ht="14.15" x14ac:dyDescent="0.35">
      <c r="G681" s="26"/>
      <c r="H681" s="26"/>
      <c r="I681" s="26"/>
      <c r="J681" s="26"/>
      <c r="K681" s="26"/>
      <c r="L681" s="26"/>
      <c r="M681" s="26"/>
      <c r="N681" s="26"/>
      <c r="O681" s="26"/>
      <c r="P681" s="26"/>
    </row>
    <row r="682" spans="7:16" ht="14.15" x14ac:dyDescent="0.35">
      <c r="G682" s="26"/>
      <c r="H682" s="26"/>
      <c r="I682" s="26"/>
      <c r="J682" s="26"/>
      <c r="K682" s="26"/>
      <c r="L682" s="26"/>
      <c r="M682" s="26"/>
      <c r="N682" s="26"/>
      <c r="O682" s="26"/>
      <c r="P682" s="26"/>
    </row>
    <row r="683" spans="7:16" ht="14.15" x14ac:dyDescent="0.35">
      <c r="G683" s="26"/>
      <c r="H683" s="26"/>
      <c r="I683" s="26"/>
      <c r="J683" s="26"/>
      <c r="K683" s="26"/>
      <c r="L683" s="26"/>
      <c r="M683" s="26"/>
      <c r="N683" s="26"/>
      <c r="O683" s="26"/>
      <c r="P683" s="26"/>
    </row>
    <row r="684" spans="7:16" ht="14.15" x14ac:dyDescent="0.35">
      <c r="G684" s="26"/>
      <c r="H684" s="26"/>
      <c r="I684" s="26"/>
      <c r="J684" s="26"/>
      <c r="K684" s="26"/>
      <c r="L684" s="26"/>
      <c r="M684" s="26"/>
      <c r="N684" s="26"/>
      <c r="O684" s="26"/>
      <c r="P684" s="26"/>
    </row>
    <row r="685" spans="7:16" ht="14.15" x14ac:dyDescent="0.35">
      <c r="G685" s="26"/>
      <c r="H685" s="26"/>
      <c r="I685" s="26"/>
      <c r="J685" s="26"/>
      <c r="K685" s="26"/>
      <c r="L685" s="26"/>
      <c r="M685" s="26"/>
      <c r="N685" s="26"/>
      <c r="O685" s="26"/>
      <c r="P685" s="26"/>
    </row>
    <row r="686" spans="7:16" ht="14.15" x14ac:dyDescent="0.35">
      <c r="G686" s="26"/>
      <c r="H686" s="26"/>
      <c r="I686" s="26"/>
      <c r="J686" s="26"/>
      <c r="K686" s="26"/>
      <c r="L686" s="26"/>
      <c r="M686" s="26"/>
      <c r="N686" s="26"/>
      <c r="O686" s="26"/>
      <c r="P686" s="26"/>
    </row>
    <row r="687" spans="7:16" ht="14.15" x14ac:dyDescent="0.35">
      <c r="G687" s="26"/>
      <c r="H687" s="26"/>
      <c r="I687" s="26"/>
      <c r="J687" s="26"/>
      <c r="K687" s="26"/>
      <c r="L687" s="26"/>
      <c r="M687" s="26"/>
      <c r="N687" s="26"/>
      <c r="O687" s="26"/>
      <c r="P687" s="26"/>
    </row>
    <row r="688" spans="7:16" ht="14.15" x14ac:dyDescent="0.35">
      <c r="G688" s="26"/>
      <c r="H688" s="26"/>
      <c r="I688" s="26"/>
      <c r="J688" s="26"/>
      <c r="K688" s="26"/>
      <c r="L688" s="26"/>
      <c r="M688" s="26"/>
      <c r="N688" s="26"/>
      <c r="O688" s="26"/>
      <c r="P688" s="26"/>
    </row>
    <row r="689" spans="7:16" ht="14.15" x14ac:dyDescent="0.35">
      <c r="G689" s="26"/>
      <c r="H689" s="26"/>
      <c r="I689" s="26"/>
      <c r="J689" s="26"/>
      <c r="K689" s="26"/>
      <c r="L689" s="26"/>
      <c r="M689" s="26"/>
      <c r="N689" s="26"/>
      <c r="O689" s="26"/>
      <c r="P689" s="26"/>
    </row>
    <row r="690" spans="7:16" ht="14.15" x14ac:dyDescent="0.35">
      <c r="G690" s="26"/>
      <c r="H690" s="26"/>
      <c r="I690" s="26"/>
      <c r="J690" s="26"/>
      <c r="K690" s="26"/>
      <c r="L690" s="26"/>
      <c r="M690" s="26"/>
      <c r="N690" s="26"/>
      <c r="O690" s="26"/>
      <c r="P690" s="26"/>
    </row>
    <row r="691" spans="7:16" ht="14.15" x14ac:dyDescent="0.35">
      <c r="G691" s="26"/>
      <c r="H691" s="26"/>
      <c r="I691" s="26"/>
      <c r="J691" s="26"/>
      <c r="K691" s="26"/>
      <c r="L691" s="26"/>
      <c r="M691" s="26"/>
      <c r="N691" s="26"/>
      <c r="O691" s="26"/>
      <c r="P691" s="26"/>
    </row>
    <row r="692" spans="7:16" ht="14.15" x14ac:dyDescent="0.35">
      <c r="G692" s="26"/>
      <c r="H692" s="26"/>
      <c r="I692" s="26"/>
      <c r="J692" s="26"/>
      <c r="K692" s="26"/>
      <c r="L692" s="26"/>
      <c r="M692" s="26"/>
      <c r="N692" s="26"/>
      <c r="O692" s="26"/>
      <c r="P692" s="26"/>
    </row>
    <row r="693" spans="7:16" ht="14.15" x14ac:dyDescent="0.35">
      <c r="G693" s="26"/>
      <c r="H693" s="26"/>
      <c r="I693" s="26"/>
      <c r="J693" s="26"/>
      <c r="K693" s="26"/>
      <c r="L693" s="26"/>
      <c r="M693" s="26"/>
      <c r="N693" s="26"/>
      <c r="O693" s="26"/>
      <c r="P693" s="26"/>
    </row>
    <row r="694" spans="7:16" ht="14.15" x14ac:dyDescent="0.35">
      <c r="G694" s="26"/>
      <c r="H694" s="26"/>
      <c r="I694" s="26"/>
      <c r="J694" s="26"/>
      <c r="K694" s="26"/>
      <c r="L694" s="26"/>
      <c r="M694" s="26"/>
      <c r="N694" s="26"/>
      <c r="O694" s="26"/>
      <c r="P694" s="26"/>
    </row>
    <row r="695" spans="7:16" ht="14.15" x14ac:dyDescent="0.35">
      <c r="G695" s="26"/>
      <c r="H695" s="26"/>
      <c r="I695" s="26"/>
      <c r="J695" s="26"/>
      <c r="K695" s="26"/>
      <c r="L695" s="26"/>
      <c r="M695" s="26"/>
      <c r="N695" s="26"/>
      <c r="O695" s="26"/>
      <c r="P695" s="26"/>
    </row>
    <row r="696" spans="7:16" ht="14.15" x14ac:dyDescent="0.35">
      <c r="G696" s="26"/>
      <c r="H696" s="26"/>
      <c r="I696" s="26"/>
      <c r="J696" s="26"/>
      <c r="K696" s="26"/>
      <c r="L696" s="26"/>
      <c r="M696" s="26"/>
      <c r="N696" s="26"/>
      <c r="O696" s="26"/>
      <c r="P696" s="26"/>
    </row>
    <row r="697" spans="7:16" ht="14.15" x14ac:dyDescent="0.35">
      <c r="G697" s="26"/>
      <c r="H697" s="26"/>
      <c r="I697" s="26"/>
      <c r="J697" s="26"/>
      <c r="K697" s="26"/>
      <c r="L697" s="26"/>
      <c r="M697" s="26"/>
      <c r="N697" s="26"/>
      <c r="O697" s="26"/>
      <c r="P697" s="26"/>
    </row>
    <row r="698" spans="7:16" ht="14.15" x14ac:dyDescent="0.35">
      <c r="G698" s="26"/>
      <c r="H698" s="26"/>
      <c r="I698" s="26"/>
      <c r="J698" s="26"/>
      <c r="K698" s="26"/>
      <c r="L698" s="26"/>
      <c r="M698" s="26"/>
      <c r="N698" s="26"/>
      <c r="O698" s="26"/>
      <c r="P698" s="26"/>
    </row>
    <row r="699" spans="7:16" ht="14.15" x14ac:dyDescent="0.35">
      <c r="G699" s="26"/>
      <c r="H699" s="26"/>
      <c r="I699" s="26"/>
      <c r="J699" s="26"/>
      <c r="K699" s="26"/>
      <c r="L699" s="26"/>
      <c r="M699" s="26"/>
      <c r="N699" s="26"/>
      <c r="O699" s="26"/>
      <c r="P699" s="26"/>
    </row>
    <row r="700" spans="7:16" ht="14.15" x14ac:dyDescent="0.35">
      <c r="G700" s="26"/>
      <c r="H700" s="26"/>
      <c r="I700" s="26"/>
      <c r="J700" s="26"/>
      <c r="K700" s="26"/>
      <c r="L700" s="26"/>
      <c r="M700" s="26"/>
      <c r="N700" s="26"/>
      <c r="O700" s="26"/>
      <c r="P700" s="26"/>
    </row>
    <row r="701" spans="7:16" ht="14.15" x14ac:dyDescent="0.35">
      <c r="G701" s="26"/>
      <c r="H701" s="26"/>
      <c r="I701" s="26"/>
      <c r="J701" s="26"/>
      <c r="K701" s="26"/>
      <c r="L701" s="26"/>
      <c r="M701" s="26"/>
      <c r="N701" s="26"/>
      <c r="O701" s="26"/>
      <c r="P701" s="26"/>
    </row>
    <row r="702" spans="7:16" ht="14.15" x14ac:dyDescent="0.35">
      <c r="G702" s="26"/>
      <c r="H702" s="26"/>
      <c r="I702" s="26"/>
      <c r="J702" s="26"/>
      <c r="K702" s="26"/>
      <c r="L702" s="26"/>
      <c r="M702" s="26"/>
      <c r="N702" s="26"/>
      <c r="O702" s="26"/>
      <c r="P702" s="26"/>
    </row>
    <row r="703" spans="7:16" ht="14.15" x14ac:dyDescent="0.35">
      <c r="G703" s="26"/>
      <c r="H703" s="26"/>
      <c r="I703" s="26"/>
      <c r="J703" s="26"/>
      <c r="K703" s="26"/>
      <c r="L703" s="26"/>
      <c r="M703" s="26"/>
      <c r="N703" s="26"/>
      <c r="O703" s="26"/>
      <c r="P703" s="26"/>
    </row>
    <row r="704" spans="7:16" ht="14.15" x14ac:dyDescent="0.35">
      <c r="G704" s="26"/>
      <c r="H704" s="26"/>
      <c r="I704" s="26"/>
      <c r="J704" s="26"/>
      <c r="K704" s="26"/>
      <c r="L704" s="26"/>
      <c r="M704" s="26"/>
      <c r="N704" s="26"/>
      <c r="O704" s="26"/>
      <c r="P704" s="26"/>
    </row>
    <row r="705" spans="7:16" ht="14.15" x14ac:dyDescent="0.35">
      <c r="G705" s="26"/>
      <c r="H705" s="26"/>
      <c r="I705" s="26"/>
      <c r="J705" s="26"/>
      <c r="K705" s="26"/>
      <c r="L705" s="26"/>
      <c r="M705" s="26"/>
      <c r="N705" s="26"/>
      <c r="O705" s="26"/>
      <c r="P705" s="26"/>
    </row>
    <row r="706" spans="7:16" ht="14.15" x14ac:dyDescent="0.35">
      <c r="G706" s="26"/>
      <c r="H706" s="26"/>
      <c r="I706" s="26"/>
      <c r="J706" s="26"/>
      <c r="K706" s="26"/>
      <c r="L706" s="26"/>
      <c r="M706" s="26"/>
      <c r="N706" s="26"/>
      <c r="O706" s="26"/>
      <c r="P706" s="26"/>
    </row>
    <row r="707" spans="7:16" ht="14.15" x14ac:dyDescent="0.35">
      <c r="G707" s="26"/>
      <c r="H707" s="26"/>
      <c r="I707" s="26"/>
      <c r="J707" s="26"/>
      <c r="K707" s="26"/>
      <c r="L707" s="26"/>
      <c r="M707" s="26"/>
      <c r="N707" s="26"/>
      <c r="O707" s="26"/>
      <c r="P707" s="26"/>
    </row>
    <row r="708" spans="7:16" ht="14.15" x14ac:dyDescent="0.35">
      <c r="G708" s="26"/>
      <c r="H708" s="26"/>
      <c r="I708" s="26"/>
      <c r="J708" s="26"/>
      <c r="K708" s="26"/>
      <c r="L708" s="26"/>
      <c r="M708" s="26"/>
      <c r="N708" s="26"/>
      <c r="O708" s="26"/>
      <c r="P708" s="26"/>
    </row>
    <row r="709" spans="7:16" ht="14.15" x14ac:dyDescent="0.35">
      <c r="G709" s="26"/>
      <c r="H709" s="26"/>
      <c r="I709" s="26"/>
      <c r="J709" s="26"/>
      <c r="K709" s="26"/>
      <c r="L709" s="26"/>
      <c r="M709" s="26"/>
      <c r="N709" s="26"/>
      <c r="O709" s="26"/>
      <c r="P709" s="26"/>
    </row>
    <row r="710" spans="7:16" ht="14.15" x14ac:dyDescent="0.35">
      <c r="G710" s="26"/>
      <c r="H710" s="26"/>
      <c r="I710" s="26"/>
      <c r="J710" s="26"/>
      <c r="K710" s="26"/>
      <c r="L710" s="26"/>
      <c r="M710" s="26"/>
      <c r="N710" s="26"/>
      <c r="O710" s="26"/>
      <c r="P710" s="26"/>
    </row>
    <row r="711" spans="7:16" ht="14.15" x14ac:dyDescent="0.35">
      <c r="G711" s="26"/>
      <c r="H711" s="26"/>
      <c r="I711" s="26"/>
      <c r="J711" s="26"/>
      <c r="K711" s="26"/>
      <c r="L711" s="26"/>
      <c r="M711" s="26"/>
      <c r="N711" s="26"/>
      <c r="O711" s="26"/>
      <c r="P711" s="26"/>
    </row>
    <row r="712" spans="7:16" ht="14.15" x14ac:dyDescent="0.35">
      <c r="G712" s="26"/>
      <c r="H712" s="26"/>
      <c r="I712" s="26"/>
      <c r="J712" s="26"/>
      <c r="K712" s="26"/>
      <c r="L712" s="26"/>
      <c r="M712" s="26"/>
      <c r="N712" s="26"/>
      <c r="O712" s="26"/>
      <c r="P712" s="26"/>
    </row>
    <row r="713" spans="7:16" ht="14.15" x14ac:dyDescent="0.35">
      <c r="G713" s="26"/>
      <c r="H713" s="26"/>
      <c r="I713" s="26"/>
      <c r="J713" s="26"/>
      <c r="K713" s="26"/>
      <c r="L713" s="26"/>
      <c r="M713" s="26"/>
      <c r="N713" s="26"/>
      <c r="O713" s="26"/>
      <c r="P713" s="26"/>
    </row>
    <row r="714" spans="7:16" ht="14.15" x14ac:dyDescent="0.35">
      <c r="G714" s="26"/>
      <c r="H714" s="26"/>
      <c r="I714" s="26"/>
      <c r="J714" s="26"/>
      <c r="K714" s="26"/>
      <c r="L714" s="26"/>
      <c r="M714" s="26"/>
      <c r="N714" s="26"/>
      <c r="O714" s="26"/>
      <c r="P714" s="26"/>
    </row>
    <row r="715" spans="7:16" ht="14.15" x14ac:dyDescent="0.35">
      <c r="G715" s="26"/>
      <c r="H715" s="26"/>
      <c r="I715" s="26"/>
      <c r="J715" s="26"/>
      <c r="K715" s="26"/>
      <c r="L715" s="26"/>
      <c r="M715" s="26"/>
      <c r="N715" s="26"/>
      <c r="O715" s="26"/>
      <c r="P715" s="26"/>
    </row>
    <row r="716" spans="7:16" ht="14.15" x14ac:dyDescent="0.35">
      <c r="G716" s="26"/>
      <c r="H716" s="26"/>
      <c r="I716" s="26"/>
      <c r="J716" s="26"/>
      <c r="K716" s="26"/>
      <c r="L716" s="26"/>
      <c r="M716" s="26"/>
      <c r="N716" s="26"/>
      <c r="O716" s="26"/>
      <c r="P716" s="26"/>
    </row>
    <row r="717" spans="7:16" ht="14.15" x14ac:dyDescent="0.35">
      <c r="G717" s="26"/>
      <c r="H717" s="26"/>
      <c r="I717" s="26"/>
      <c r="J717" s="26"/>
      <c r="K717" s="26"/>
      <c r="L717" s="26"/>
      <c r="M717" s="26"/>
      <c r="N717" s="26"/>
      <c r="O717" s="26"/>
      <c r="P717" s="26"/>
    </row>
    <row r="718" spans="7:16" ht="14.15" x14ac:dyDescent="0.35">
      <c r="G718" s="26"/>
      <c r="H718" s="26"/>
      <c r="I718" s="26"/>
      <c r="J718" s="26"/>
      <c r="K718" s="26"/>
      <c r="L718" s="26"/>
      <c r="M718" s="26"/>
      <c r="N718" s="26"/>
      <c r="O718" s="26"/>
      <c r="P718" s="26"/>
    </row>
    <row r="719" spans="7:16" ht="14.15" x14ac:dyDescent="0.35">
      <c r="G719" s="26"/>
      <c r="H719" s="26"/>
      <c r="I719" s="26"/>
      <c r="J719" s="26"/>
      <c r="K719" s="26"/>
      <c r="L719" s="26"/>
      <c r="M719" s="26"/>
      <c r="N719" s="26"/>
      <c r="O719" s="26"/>
      <c r="P719" s="26"/>
    </row>
    <row r="720" spans="7:16" ht="14.15" x14ac:dyDescent="0.35">
      <c r="G720" s="26"/>
      <c r="H720" s="26"/>
      <c r="I720" s="26"/>
      <c r="J720" s="26"/>
      <c r="K720" s="26"/>
      <c r="L720" s="26"/>
      <c r="M720" s="26"/>
      <c r="N720" s="26"/>
      <c r="O720" s="26"/>
      <c r="P720" s="26"/>
    </row>
    <row r="721" spans="7:16" ht="14.15" x14ac:dyDescent="0.35">
      <c r="G721" s="26"/>
      <c r="H721" s="26"/>
      <c r="I721" s="26"/>
      <c r="J721" s="26"/>
      <c r="K721" s="26"/>
      <c r="L721" s="26"/>
      <c r="M721" s="26"/>
      <c r="N721" s="26"/>
      <c r="O721" s="26"/>
      <c r="P721" s="26"/>
    </row>
    <row r="722" spans="7:16" ht="14.15" x14ac:dyDescent="0.35">
      <c r="G722" s="26"/>
      <c r="H722" s="26"/>
      <c r="I722" s="26"/>
      <c r="J722" s="26"/>
      <c r="K722" s="26"/>
      <c r="L722" s="26"/>
      <c r="M722" s="26"/>
      <c r="N722" s="26"/>
      <c r="O722" s="26"/>
      <c r="P722" s="26"/>
    </row>
    <row r="723" spans="7:16" ht="14.15" x14ac:dyDescent="0.35">
      <c r="G723" s="26"/>
      <c r="H723" s="26"/>
      <c r="I723" s="26"/>
      <c r="J723" s="26"/>
      <c r="K723" s="26"/>
      <c r="L723" s="26"/>
      <c r="M723" s="26"/>
      <c r="N723" s="26"/>
      <c r="O723" s="26"/>
      <c r="P723" s="26"/>
    </row>
    <row r="724" spans="7:16" ht="14.15" x14ac:dyDescent="0.35">
      <c r="G724" s="26"/>
      <c r="H724" s="26"/>
      <c r="I724" s="26"/>
      <c r="J724" s="26"/>
      <c r="K724" s="26"/>
      <c r="L724" s="26"/>
      <c r="M724" s="26"/>
      <c r="N724" s="26"/>
      <c r="O724" s="26"/>
      <c r="P724" s="26"/>
    </row>
    <row r="725" spans="7:16" ht="14.15" x14ac:dyDescent="0.35">
      <c r="G725" s="26"/>
      <c r="H725" s="26"/>
      <c r="I725" s="26"/>
      <c r="J725" s="26"/>
      <c r="K725" s="26"/>
      <c r="L725" s="26"/>
      <c r="M725" s="26"/>
      <c r="N725" s="26"/>
      <c r="O725" s="26"/>
      <c r="P725" s="26"/>
    </row>
    <row r="726" spans="7:16" ht="14.15" x14ac:dyDescent="0.35">
      <c r="G726" s="26"/>
      <c r="H726" s="26"/>
      <c r="I726" s="26"/>
      <c r="J726" s="26"/>
      <c r="K726" s="26"/>
      <c r="L726" s="26"/>
      <c r="M726" s="26"/>
      <c r="N726" s="26"/>
      <c r="O726" s="26"/>
      <c r="P726" s="26"/>
    </row>
    <row r="727" spans="7:16" ht="14.15" x14ac:dyDescent="0.35">
      <c r="G727" s="26"/>
      <c r="H727" s="26"/>
      <c r="I727" s="26"/>
      <c r="J727" s="26"/>
      <c r="K727" s="26"/>
      <c r="L727" s="26"/>
      <c r="M727" s="26"/>
      <c r="N727" s="26"/>
      <c r="O727" s="26"/>
      <c r="P727" s="26"/>
    </row>
    <row r="728" spans="7:16" ht="14.15" x14ac:dyDescent="0.35">
      <c r="G728" s="26"/>
      <c r="H728" s="26"/>
      <c r="I728" s="26"/>
      <c r="J728" s="26"/>
      <c r="K728" s="26"/>
      <c r="L728" s="26"/>
      <c r="M728" s="26"/>
      <c r="N728" s="26"/>
      <c r="O728" s="26"/>
      <c r="P728" s="26"/>
    </row>
    <row r="729" spans="7:16" ht="14.15" x14ac:dyDescent="0.35">
      <c r="G729" s="26"/>
      <c r="H729" s="26"/>
      <c r="I729" s="26"/>
      <c r="J729" s="26"/>
      <c r="K729" s="26"/>
      <c r="L729" s="26"/>
      <c r="M729" s="26"/>
      <c r="N729" s="26"/>
      <c r="O729" s="26"/>
      <c r="P729" s="26"/>
    </row>
    <row r="730" spans="7:16" ht="14.15" x14ac:dyDescent="0.35">
      <c r="G730" s="26"/>
      <c r="H730" s="26"/>
      <c r="I730" s="26"/>
      <c r="J730" s="26"/>
      <c r="K730" s="26"/>
      <c r="L730" s="26"/>
      <c r="M730" s="26"/>
      <c r="N730" s="26"/>
      <c r="O730" s="26"/>
      <c r="P730" s="26"/>
    </row>
    <row r="731" spans="7:16" ht="14.15" x14ac:dyDescent="0.35">
      <c r="G731" s="26"/>
      <c r="H731" s="26"/>
      <c r="I731" s="26"/>
      <c r="J731" s="26"/>
      <c r="K731" s="26"/>
      <c r="L731" s="26"/>
      <c r="M731" s="26"/>
      <c r="N731" s="26"/>
      <c r="O731" s="26"/>
      <c r="P731" s="26"/>
    </row>
    <row r="732" spans="7:16" ht="14.15" x14ac:dyDescent="0.35">
      <c r="G732" s="26"/>
      <c r="H732" s="26"/>
      <c r="I732" s="26"/>
      <c r="J732" s="26"/>
      <c r="K732" s="26"/>
      <c r="L732" s="26"/>
      <c r="M732" s="26"/>
      <c r="N732" s="26"/>
      <c r="O732" s="26"/>
      <c r="P732" s="26"/>
    </row>
    <row r="733" spans="7:16" ht="14.15" x14ac:dyDescent="0.35">
      <c r="G733" s="26"/>
      <c r="H733" s="26"/>
      <c r="I733" s="26"/>
      <c r="J733" s="26"/>
      <c r="K733" s="26"/>
      <c r="L733" s="26"/>
      <c r="M733" s="26"/>
      <c r="N733" s="26"/>
      <c r="O733" s="26"/>
      <c r="P733" s="26"/>
    </row>
    <row r="734" spans="7:16" ht="14.15" x14ac:dyDescent="0.35">
      <c r="G734" s="26"/>
      <c r="H734" s="26"/>
      <c r="I734" s="26"/>
      <c r="J734" s="26"/>
      <c r="K734" s="26"/>
      <c r="L734" s="26"/>
      <c r="M734" s="26"/>
      <c r="N734" s="26"/>
      <c r="O734" s="26"/>
      <c r="P734" s="26"/>
    </row>
    <row r="735" spans="7:16" ht="14.15" x14ac:dyDescent="0.35">
      <c r="G735" s="26"/>
      <c r="H735" s="26"/>
      <c r="I735" s="26"/>
      <c r="J735" s="26"/>
      <c r="K735" s="26"/>
      <c r="L735" s="26"/>
      <c r="M735" s="26"/>
      <c r="N735" s="26"/>
      <c r="O735" s="26"/>
      <c r="P735" s="26"/>
    </row>
    <row r="736" spans="7:16" ht="14.15" x14ac:dyDescent="0.35">
      <c r="G736" s="26"/>
      <c r="H736" s="26"/>
      <c r="I736" s="26"/>
      <c r="J736" s="26"/>
      <c r="K736" s="26"/>
      <c r="L736" s="26"/>
      <c r="M736" s="26"/>
      <c r="N736" s="26"/>
      <c r="O736" s="26"/>
      <c r="P736" s="26"/>
    </row>
    <row r="737" spans="7:16" ht="14.15" x14ac:dyDescent="0.35">
      <c r="G737" s="26"/>
      <c r="H737" s="26"/>
      <c r="I737" s="26"/>
      <c r="J737" s="26"/>
      <c r="K737" s="26"/>
      <c r="L737" s="26"/>
      <c r="M737" s="26"/>
      <c r="N737" s="26"/>
      <c r="O737" s="26"/>
      <c r="P737" s="26"/>
    </row>
    <row r="738" spans="7:16" ht="14.15" x14ac:dyDescent="0.35">
      <c r="G738" s="26"/>
      <c r="H738" s="26"/>
      <c r="I738" s="26"/>
      <c r="J738" s="26"/>
      <c r="K738" s="26"/>
      <c r="L738" s="26"/>
      <c r="M738" s="26"/>
      <c r="N738" s="26"/>
      <c r="O738" s="26"/>
      <c r="P738" s="26"/>
    </row>
    <row r="739" spans="7:16" ht="14.15" x14ac:dyDescent="0.35">
      <c r="G739" s="26"/>
      <c r="H739" s="26"/>
      <c r="I739" s="26"/>
      <c r="J739" s="26"/>
      <c r="K739" s="26"/>
      <c r="L739" s="26"/>
      <c r="M739" s="26"/>
      <c r="N739" s="26"/>
      <c r="O739" s="26"/>
      <c r="P739" s="26"/>
    </row>
    <row r="740" spans="7:16" ht="14.15" x14ac:dyDescent="0.35">
      <c r="G740" s="26"/>
      <c r="H740" s="26"/>
      <c r="I740" s="26"/>
      <c r="J740" s="26"/>
      <c r="K740" s="26"/>
      <c r="L740" s="26"/>
      <c r="M740" s="26"/>
      <c r="N740" s="26"/>
      <c r="O740" s="26"/>
      <c r="P740" s="26"/>
    </row>
    <row r="741" spans="7:16" ht="14.15" x14ac:dyDescent="0.35">
      <c r="G741" s="26"/>
      <c r="H741" s="26"/>
      <c r="I741" s="26"/>
      <c r="J741" s="26"/>
      <c r="K741" s="26"/>
      <c r="L741" s="26"/>
      <c r="M741" s="26"/>
      <c r="N741" s="26"/>
      <c r="O741" s="26"/>
      <c r="P741" s="26"/>
    </row>
    <row r="742" spans="7:16" ht="14.15" x14ac:dyDescent="0.35">
      <c r="G742" s="26"/>
      <c r="H742" s="26"/>
      <c r="I742" s="26"/>
      <c r="J742" s="26"/>
      <c r="K742" s="26"/>
      <c r="L742" s="26"/>
      <c r="M742" s="26"/>
      <c r="N742" s="26"/>
      <c r="O742" s="26"/>
      <c r="P742" s="26"/>
    </row>
    <row r="743" spans="7:16" ht="14.15" x14ac:dyDescent="0.35">
      <c r="G743" s="26"/>
      <c r="H743" s="26"/>
      <c r="I743" s="26"/>
      <c r="J743" s="26"/>
      <c r="K743" s="26"/>
      <c r="L743" s="26"/>
      <c r="M743" s="26"/>
      <c r="N743" s="26"/>
      <c r="O743" s="26"/>
      <c r="P743" s="26"/>
    </row>
    <row r="744" spans="7:16" ht="14.15" x14ac:dyDescent="0.35">
      <c r="G744" s="26"/>
      <c r="H744" s="26"/>
      <c r="I744" s="26"/>
      <c r="J744" s="26"/>
      <c r="K744" s="26"/>
      <c r="L744" s="26"/>
      <c r="M744" s="26"/>
      <c r="N744" s="26"/>
      <c r="O744" s="26"/>
      <c r="P744" s="26"/>
    </row>
    <row r="745" spans="7:16" ht="14.15" x14ac:dyDescent="0.35">
      <c r="G745" s="26"/>
      <c r="H745" s="26"/>
      <c r="I745" s="26"/>
      <c r="J745" s="26"/>
      <c r="K745" s="26"/>
      <c r="L745" s="26"/>
      <c r="M745" s="26"/>
      <c r="N745" s="26"/>
      <c r="O745" s="26"/>
      <c r="P745" s="26"/>
    </row>
    <row r="746" spans="7:16" ht="14.15" x14ac:dyDescent="0.35">
      <c r="G746" s="26"/>
      <c r="H746" s="26"/>
      <c r="I746" s="26"/>
      <c r="J746" s="26"/>
      <c r="K746" s="26"/>
      <c r="L746" s="26"/>
      <c r="M746" s="26"/>
      <c r="N746" s="26"/>
      <c r="O746" s="26"/>
      <c r="P746" s="26"/>
    </row>
    <row r="747" spans="7:16" ht="14.15" x14ac:dyDescent="0.35">
      <c r="G747" s="26"/>
      <c r="H747" s="26"/>
      <c r="I747" s="26"/>
      <c r="J747" s="26"/>
      <c r="K747" s="26"/>
      <c r="L747" s="26"/>
      <c r="M747" s="26"/>
      <c r="N747" s="26"/>
      <c r="O747" s="26"/>
      <c r="P747" s="26"/>
    </row>
    <row r="748" spans="7:16" ht="14.15" x14ac:dyDescent="0.35">
      <c r="G748" s="26"/>
      <c r="H748" s="26"/>
      <c r="I748" s="26"/>
      <c r="J748" s="26"/>
      <c r="K748" s="26"/>
      <c r="L748" s="26"/>
      <c r="M748" s="26"/>
      <c r="N748" s="26"/>
      <c r="O748" s="26"/>
      <c r="P748" s="26"/>
    </row>
    <row r="749" spans="7:16" ht="14.15" x14ac:dyDescent="0.35">
      <c r="G749" s="26"/>
      <c r="H749" s="26"/>
      <c r="I749" s="26"/>
      <c r="J749" s="26"/>
      <c r="K749" s="26"/>
      <c r="L749" s="26"/>
      <c r="M749" s="26"/>
      <c r="N749" s="26"/>
      <c r="O749" s="26"/>
      <c r="P749" s="26"/>
    </row>
    <row r="750" spans="7:16" ht="14.15" x14ac:dyDescent="0.35">
      <c r="G750" s="26"/>
      <c r="H750" s="26"/>
      <c r="I750" s="26"/>
      <c r="J750" s="26"/>
      <c r="K750" s="26"/>
      <c r="L750" s="26"/>
      <c r="M750" s="26"/>
      <c r="N750" s="26"/>
      <c r="O750" s="26"/>
      <c r="P750" s="26"/>
    </row>
    <row r="751" spans="7:16" ht="14.15" x14ac:dyDescent="0.35">
      <c r="G751" s="26"/>
      <c r="H751" s="26"/>
      <c r="I751" s="26"/>
      <c r="J751" s="26"/>
      <c r="K751" s="26"/>
      <c r="L751" s="26"/>
      <c r="M751" s="26"/>
      <c r="N751" s="26"/>
      <c r="O751" s="26"/>
      <c r="P751" s="26"/>
    </row>
    <row r="752" spans="7:16" ht="14.15" x14ac:dyDescent="0.35">
      <c r="G752" s="26"/>
      <c r="H752" s="26"/>
      <c r="I752" s="26"/>
      <c r="J752" s="26"/>
      <c r="K752" s="26"/>
      <c r="L752" s="26"/>
      <c r="M752" s="26"/>
      <c r="N752" s="26"/>
      <c r="O752" s="26"/>
      <c r="P752" s="26"/>
    </row>
    <row r="753" spans="7:16" ht="14.15" x14ac:dyDescent="0.35">
      <c r="G753" s="26"/>
      <c r="H753" s="26"/>
      <c r="I753" s="26"/>
      <c r="J753" s="26"/>
      <c r="K753" s="26"/>
      <c r="L753" s="26"/>
      <c r="M753" s="26"/>
      <c r="N753" s="26"/>
      <c r="O753" s="26"/>
      <c r="P753" s="26"/>
    </row>
    <row r="754" spans="7:16" ht="14.15" x14ac:dyDescent="0.35">
      <c r="G754" s="26"/>
      <c r="H754" s="26"/>
      <c r="I754" s="26"/>
      <c r="J754" s="26"/>
      <c r="K754" s="26"/>
      <c r="L754" s="26"/>
      <c r="M754" s="26"/>
      <c r="N754" s="26"/>
      <c r="O754" s="26"/>
      <c r="P754" s="26"/>
    </row>
    <row r="755" spans="7:16" ht="14.15" x14ac:dyDescent="0.35">
      <c r="G755" s="26"/>
      <c r="H755" s="26"/>
      <c r="I755" s="26"/>
      <c r="J755" s="26"/>
      <c r="K755" s="26"/>
      <c r="L755" s="26"/>
      <c r="M755" s="26"/>
      <c r="N755" s="26"/>
      <c r="O755" s="26"/>
      <c r="P755" s="26"/>
    </row>
    <row r="756" spans="7:16" ht="14.15" x14ac:dyDescent="0.35">
      <c r="G756" s="26"/>
      <c r="H756" s="26"/>
      <c r="I756" s="26"/>
      <c r="J756" s="26"/>
      <c r="K756" s="26"/>
      <c r="L756" s="26"/>
      <c r="M756" s="26"/>
      <c r="N756" s="26"/>
      <c r="O756" s="26"/>
      <c r="P756" s="26"/>
    </row>
    <row r="757" spans="7:16" ht="14.15" x14ac:dyDescent="0.35">
      <c r="G757" s="26"/>
      <c r="H757" s="26"/>
      <c r="I757" s="26"/>
      <c r="J757" s="26"/>
      <c r="K757" s="26"/>
      <c r="L757" s="26"/>
      <c r="M757" s="26"/>
      <c r="N757" s="26"/>
      <c r="O757" s="26"/>
      <c r="P757" s="26"/>
    </row>
    <row r="758" spans="7:16" ht="14.15" x14ac:dyDescent="0.35">
      <c r="G758" s="26"/>
      <c r="H758" s="26"/>
      <c r="I758" s="26"/>
      <c r="J758" s="26"/>
      <c r="K758" s="26"/>
      <c r="L758" s="26"/>
      <c r="M758" s="26"/>
      <c r="N758" s="26"/>
      <c r="O758" s="26"/>
      <c r="P758" s="26"/>
    </row>
    <row r="759" spans="7:16" ht="14.15" x14ac:dyDescent="0.35">
      <c r="G759" s="26"/>
      <c r="H759" s="26"/>
      <c r="I759" s="26"/>
      <c r="J759" s="26"/>
      <c r="K759" s="26"/>
      <c r="L759" s="26"/>
      <c r="M759" s="26"/>
      <c r="N759" s="26"/>
      <c r="O759" s="26"/>
      <c r="P759" s="26"/>
    </row>
    <row r="760" spans="7:16" ht="14.15" x14ac:dyDescent="0.35">
      <c r="G760" s="26"/>
      <c r="H760" s="26"/>
      <c r="I760" s="26"/>
      <c r="J760" s="26"/>
      <c r="K760" s="26"/>
      <c r="L760" s="26"/>
      <c r="M760" s="26"/>
      <c r="N760" s="26"/>
      <c r="O760" s="26"/>
      <c r="P760" s="26"/>
    </row>
    <row r="761" spans="7:16" ht="14.15" x14ac:dyDescent="0.35">
      <c r="G761" s="26"/>
      <c r="H761" s="26"/>
      <c r="I761" s="26"/>
      <c r="J761" s="26"/>
      <c r="K761" s="26"/>
      <c r="L761" s="26"/>
      <c r="M761" s="26"/>
      <c r="N761" s="26"/>
      <c r="O761" s="26"/>
      <c r="P761" s="26"/>
    </row>
    <row r="762" spans="7:16" ht="14.15" x14ac:dyDescent="0.35">
      <c r="G762" s="26"/>
      <c r="H762" s="26"/>
      <c r="I762" s="26"/>
      <c r="J762" s="26"/>
      <c r="K762" s="26"/>
      <c r="L762" s="26"/>
      <c r="M762" s="26"/>
      <c r="N762" s="26"/>
      <c r="O762" s="26"/>
      <c r="P762" s="26"/>
    </row>
    <row r="763" spans="7:16" ht="14.15" x14ac:dyDescent="0.35">
      <c r="G763" s="26"/>
      <c r="H763" s="26"/>
      <c r="I763" s="26"/>
      <c r="J763" s="26"/>
      <c r="K763" s="26"/>
      <c r="L763" s="26"/>
      <c r="M763" s="26"/>
      <c r="N763" s="26"/>
      <c r="O763" s="26"/>
      <c r="P763" s="26"/>
    </row>
    <row r="764" spans="7:16" ht="14.15" x14ac:dyDescent="0.35">
      <c r="G764" s="26"/>
      <c r="H764" s="26"/>
      <c r="I764" s="26"/>
      <c r="J764" s="26"/>
      <c r="K764" s="26"/>
      <c r="L764" s="26"/>
      <c r="M764" s="26"/>
      <c r="N764" s="26"/>
      <c r="O764" s="26"/>
      <c r="P764" s="26"/>
    </row>
    <row r="765" spans="7:16" ht="14.15" x14ac:dyDescent="0.35">
      <c r="G765" s="26"/>
      <c r="H765" s="26"/>
      <c r="I765" s="26"/>
      <c r="J765" s="26"/>
      <c r="K765" s="26"/>
      <c r="L765" s="26"/>
      <c r="M765" s="26"/>
      <c r="N765" s="26"/>
      <c r="O765" s="26"/>
      <c r="P765" s="26"/>
    </row>
    <row r="766" spans="7:16" ht="14.15" x14ac:dyDescent="0.35">
      <c r="G766" s="26"/>
      <c r="H766" s="26"/>
      <c r="I766" s="26"/>
      <c r="J766" s="26"/>
      <c r="K766" s="26"/>
      <c r="L766" s="26"/>
      <c r="M766" s="26"/>
      <c r="N766" s="26"/>
      <c r="O766" s="26"/>
      <c r="P766" s="26"/>
    </row>
    <row r="767" spans="7:16" ht="14.15" x14ac:dyDescent="0.35">
      <c r="G767" s="26"/>
      <c r="H767" s="26"/>
      <c r="I767" s="26"/>
      <c r="J767" s="26"/>
      <c r="K767" s="26"/>
      <c r="L767" s="26"/>
      <c r="M767" s="26"/>
      <c r="N767" s="26"/>
      <c r="O767" s="26"/>
      <c r="P767" s="26"/>
    </row>
    <row r="768" spans="7:16" ht="14.15" x14ac:dyDescent="0.35">
      <c r="G768" s="26"/>
      <c r="H768" s="26"/>
      <c r="I768" s="26"/>
      <c r="J768" s="26"/>
      <c r="K768" s="26"/>
      <c r="L768" s="26"/>
      <c r="M768" s="26"/>
      <c r="N768" s="26"/>
      <c r="O768" s="26"/>
      <c r="P768" s="26"/>
    </row>
    <row r="769" spans="7:16" ht="14.15" x14ac:dyDescent="0.35">
      <c r="G769" s="26"/>
      <c r="H769" s="26"/>
      <c r="I769" s="26"/>
      <c r="J769" s="26"/>
      <c r="K769" s="26"/>
      <c r="L769" s="26"/>
      <c r="M769" s="26"/>
      <c r="N769" s="26"/>
      <c r="O769" s="26"/>
      <c r="P769" s="26"/>
    </row>
    <row r="770" spans="7:16" ht="14.15" x14ac:dyDescent="0.35">
      <c r="G770" s="26"/>
      <c r="H770" s="26"/>
      <c r="I770" s="26"/>
      <c r="J770" s="26"/>
      <c r="K770" s="26"/>
      <c r="L770" s="26"/>
      <c r="M770" s="26"/>
      <c r="N770" s="26"/>
      <c r="O770" s="26"/>
      <c r="P770" s="26"/>
    </row>
    <row r="771" spans="7:16" ht="14.15" x14ac:dyDescent="0.35">
      <c r="G771" s="26"/>
      <c r="H771" s="26"/>
      <c r="I771" s="26"/>
      <c r="J771" s="26"/>
      <c r="K771" s="26"/>
      <c r="L771" s="26"/>
      <c r="M771" s="26"/>
      <c r="N771" s="26"/>
      <c r="O771" s="26"/>
      <c r="P771" s="26"/>
    </row>
    <row r="772" spans="7:16" ht="14.15" x14ac:dyDescent="0.35">
      <c r="G772" s="26"/>
      <c r="H772" s="26"/>
      <c r="I772" s="26"/>
      <c r="J772" s="26"/>
      <c r="K772" s="26"/>
      <c r="L772" s="26"/>
      <c r="M772" s="26"/>
      <c r="N772" s="26"/>
      <c r="O772" s="26"/>
      <c r="P772" s="26"/>
    </row>
    <row r="773" spans="7:16" ht="14.15" x14ac:dyDescent="0.35">
      <c r="G773" s="26"/>
      <c r="H773" s="26"/>
      <c r="I773" s="26"/>
      <c r="J773" s="26"/>
      <c r="K773" s="26"/>
      <c r="L773" s="26"/>
      <c r="M773" s="26"/>
      <c r="N773" s="26"/>
      <c r="O773" s="26"/>
      <c r="P773" s="26"/>
    </row>
    <row r="774" spans="7:16" ht="14.15" x14ac:dyDescent="0.35">
      <c r="G774" s="26"/>
      <c r="H774" s="26"/>
      <c r="I774" s="26"/>
      <c r="J774" s="26"/>
      <c r="K774" s="26"/>
      <c r="L774" s="26"/>
      <c r="M774" s="26"/>
      <c r="N774" s="26"/>
      <c r="O774" s="26"/>
      <c r="P774" s="26"/>
    </row>
    <row r="775" spans="7:16" ht="14.15" x14ac:dyDescent="0.35">
      <c r="G775" s="26"/>
      <c r="H775" s="26"/>
      <c r="I775" s="26"/>
      <c r="J775" s="26"/>
      <c r="K775" s="26"/>
      <c r="L775" s="26"/>
      <c r="M775" s="26"/>
      <c r="N775" s="26"/>
      <c r="O775" s="26"/>
      <c r="P775" s="26"/>
    </row>
    <row r="776" spans="7:16" ht="14.15" x14ac:dyDescent="0.35">
      <c r="G776" s="26"/>
      <c r="H776" s="26"/>
      <c r="I776" s="26"/>
      <c r="J776" s="26"/>
      <c r="K776" s="26"/>
      <c r="L776" s="26"/>
      <c r="M776" s="26"/>
      <c r="N776" s="26"/>
      <c r="O776" s="26"/>
      <c r="P776" s="26"/>
    </row>
    <row r="777" spans="7:16" ht="14.15" x14ac:dyDescent="0.35">
      <c r="G777" s="26"/>
      <c r="H777" s="26"/>
      <c r="I777" s="26"/>
      <c r="J777" s="26"/>
      <c r="K777" s="26"/>
      <c r="L777" s="26"/>
      <c r="M777" s="26"/>
      <c r="N777" s="26"/>
      <c r="O777" s="26"/>
      <c r="P777" s="26"/>
    </row>
    <row r="778" spans="7:16" ht="14.15" x14ac:dyDescent="0.35">
      <c r="G778" s="26"/>
      <c r="H778" s="26"/>
      <c r="I778" s="26"/>
      <c r="J778" s="26"/>
      <c r="K778" s="26"/>
      <c r="L778" s="26"/>
      <c r="M778" s="26"/>
      <c r="N778" s="26"/>
      <c r="O778" s="26"/>
      <c r="P778" s="26"/>
    </row>
    <row r="779" spans="7:16" ht="14.15" x14ac:dyDescent="0.35">
      <c r="G779" s="26"/>
      <c r="H779" s="26"/>
      <c r="I779" s="26"/>
      <c r="J779" s="26"/>
      <c r="K779" s="26"/>
      <c r="L779" s="26"/>
      <c r="M779" s="26"/>
      <c r="N779" s="26"/>
      <c r="O779" s="26"/>
      <c r="P779" s="26"/>
    </row>
    <row r="780" spans="7:16" ht="14.15" x14ac:dyDescent="0.35">
      <c r="G780" s="26"/>
      <c r="H780" s="26"/>
      <c r="I780" s="26"/>
      <c r="J780" s="26"/>
      <c r="K780" s="26"/>
      <c r="L780" s="26"/>
      <c r="M780" s="26"/>
      <c r="N780" s="26"/>
      <c r="O780" s="26"/>
      <c r="P780" s="26"/>
    </row>
    <row r="781" spans="7:16" ht="14.15" x14ac:dyDescent="0.35">
      <c r="G781" s="26"/>
      <c r="H781" s="26"/>
      <c r="I781" s="26"/>
      <c r="J781" s="26"/>
      <c r="K781" s="26"/>
      <c r="L781" s="26"/>
      <c r="M781" s="26"/>
      <c r="N781" s="26"/>
      <c r="O781" s="26"/>
      <c r="P781" s="26"/>
    </row>
    <row r="782" spans="7:16" ht="14.15" x14ac:dyDescent="0.35">
      <c r="G782" s="26"/>
      <c r="H782" s="26"/>
      <c r="I782" s="26"/>
      <c r="J782" s="26"/>
      <c r="K782" s="26"/>
      <c r="L782" s="26"/>
      <c r="M782" s="26"/>
      <c r="N782" s="26"/>
      <c r="O782" s="26"/>
      <c r="P782" s="26"/>
    </row>
    <row r="783" spans="7:16" ht="14.15" x14ac:dyDescent="0.35">
      <c r="G783" s="26"/>
      <c r="H783" s="26"/>
      <c r="I783" s="26"/>
      <c r="J783" s="26"/>
      <c r="K783" s="26"/>
      <c r="L783" s="26"/>
      <c r="M783" s="26"/>
      <c r="N783" s="26"/>
      <c r="O783" s="26"/>
      <c r="P783" s="26"/>
    </row>
    <row r="784" spans="7:16" ht="14.15" x14ac:dyDescent="0.35">
      <c r="G784" s="26"/>
      <c r="H784" s="26"/>
      <c r="I784" s="26"/>
      <c r="J784" s="26"/>
      <c r="K784" s="26"/>
      <c r="L784" s="26"/>
      <c r="M784" s="26"/>
      <c r="N784" s="26"/>
      <c r="O784" s="26"/>
      <c r="P784" s="26"/>
    </row>
    <row r="785" spans="7:16" ht="14.15" x14ac:dyDescent="0.35">
      <c r="G785" s="26"/>
      <c r="H785" s="26"/>
      <c r="I785" s="26"/>
      <c r="J785" s="26"/>
      <c r="K785" s="26"/>
      <c r="L785" s="26"/>
      <c r="M785" s="26"/>
      <c r="N785" s="26"/>
      <c r="O785" s="26"/>
      <c r="P785" s="26"/>
    </row>
    <row r="786" spans="7:16" ht="14.15" x14ac:dyDescent="0.35">
      <c r="G786" s="26"/>
      <c r="H786" s="26"/>
      <c r="I786" s="26"/>
      <c r="J786" s="26"/>
      <c r="K786" s="26"/>
      <c r="L786" s="26"/>
      <c r="M786" s="26"/>
      <c r="N786" s="26"/>
      <c r="O786" s="26"/>
      <c r="P786" s="26"/>
    </row>
    <row r="787" spans="7:16" ht="14.15" x14ac:dyDescent="0.35">
      <c r="G787" s="26"/>
      <c r="H787" s="26"/>
      <c r="I787" s="26"/>
      <c r="J787" s="26"/>
      <c r="K787" s="26"/>
      <c r="L787" s="26"/>
      <c r="M787" s="26"/>
      <c r="N787" s="26"/>
      <c r="O787" s="26"/>
      <c r="P787" s="26"/>
    </row>
    <row r="788" spans="7:16" ht="14.15" x14ac:dyDescent="0.35">
      <c r="G788" s="26"/>
      <c r="H788" s="26"/>
      <c r="I788" s="26"/>
      <c r="J788" s="26"/>
      <c r="K788" s="26"/>
      <c r="L788" s="26"/>
      <c r="M788" s="26"/>
      <c r="N788" s="26"/>
      <c r="O788" s="26"/>
      <c r="P788" s="26"/>
    </row>
    <row r="789" spans="7:16" ht="14.15" x14ac:dyDescent="0.35">
      <c r="G789" s="26"/>
      <c r="H789" s="26"/>
      <c r="I789" s="26"/>
      <c r="J789" s="26"/>
      <c r="K789" s="26"/>
      <c r="L789" s="26"/>
      <c r="M789" s="26"/>
      <c r="N789" s="26"/>
      <c r="O789" s="26"/>
      <c r="P789" s="26"/>
    </row>
    <row r="790" spans="7:16" ht="14.15" x14ac:dyDescent="0.35">
      <c r="G790" s="26"/>
      <c r="H790" s="26"/>
      <c r="I790" s="26"/>
      <c r="J790" s="26"/>
      <c r="K790" s="26"/>
      <c r="L790" s="26"/>
      <c r="M790" s="26"/>
      <c r="N790" s="26"/>
      <c r="O790" s="26"/>
      <c r="P790" s="26"/>
    </row>
    <row r="791" spans="7:16" ht="14.15" x14ac:dyDescent="0.35">
      <c r="G791" s="26"/>
      <c r="H791" s="26"/>
      <c r="I791" s="26"/>
      <c r="J791" s="26"/>
      <c r="K791" s="26"/>
      <c r="L791" s="26"/>
      <c r="M791" s="26"/>
      <c r="N791" s="26"/>
      <c r="O791" s="26"/>
      <c r="P791" s="26"/>
    </row>
    <row r="792" spans="7:16" ht="14.15" x14ac:dyDescent="0.35">
      <c r="G792" s="26"/>
      <c r="H792" s="26"/>
      <c r="I792" s="26"/>
      <c r="J792" s="26"/>
      <c r="K792" s="26"/>
      <c r="L792" s="26"/>
      <c r="M792" s="26"/>
      <c r="N792" s="26"/>
      <c r="O792" s="26"/>
      <c r="P792" s="26"/>
    </row>
    <row r="793" spans="7:16" ht="14.15" x14ac:dyDescent="0.35">
      <c r="G793" s="26"/>
      <c r="H793" s="26"/>
      <c r="I793" s="26"/>
      <c r="J793" s="26"/>
      <c r="K793" s="26"/>
      <c r="L793" s="26"/>
      <c r="M793" s="26"/>
      <c r="N793" s="26"/>
      <c r="O793" s="26"/>
      <c r="P793" s="26"/>
    </row>
    <row r="794" spans="7:16" ht="14.15" x14ac:dyDescent="0.35">
      <c r="G794" s="26"/>
      <c r="H794" s="26"/>
      <c r="I794" s="26"/>
      <c r="J794" s="26"/>
      <c r="K794" s="26"/>
      <c r="L794" s="26"/>
      <c r="M794" s="26"/>
      <c r="N794" s="26"/>
      <c r="O794" s="26"/>
      <c r="P794" s="26"/>
    </row>
    <row r="795" spans="7:16" ht="14.15" x14ac:dyDescent="0.35">
      <c r="G795" s="26"/>
      <c r="H795" s="26"/>
      <c r="I795" s="26"/>
      <c r="J795" s="26"/>
      <c r="K795" s="26"/>
      <c r="L795" s="26"/>
      <c r="M795" s="26"/>
      <c r="N795" s="26"/>
      <c r="O795" s="26"/>
      <c r="P795" s="26"/>
    </row>
    <row r="796" spans="7:16" ht="14.15" x14ac:dyDescent="0.35">
      <c r="G796" s="26"/>
      <c r="H796" s="26"/>
      <c r="I796" s="26"/>
      <c r="J796" s="26"/>
      <c r="K796" s="26"/>
      <c r="L796" s="26"/>
      <c r="M796" s="26"/>
      <c r="N796" s="26"/>
      <c r="O796" s="26"/>
      <c r="P796" s="26"/>
    </row>
    <row r="797" spans="7:16" ht="14.15" x14ac:dyDescent="0.35">
      <c r="G797" s="26"/>
      <c r="H797" s="26"/>
      <c r="I797" s="26"/>
      <c r="J797" s="26"/>
      <c r="K797" s="26"/>
      <c r="L797" s="26"/>
      <c r="M797" s="26"/>
      <c r="N797" s="26"/>
      <c r="O797" s="26"/>
      <c r="P797" s="26"/>
    </row>
    <row r="798" spans="7:16" ht="14.15" x14ac:dyDescent="0.35">
      <c r="G798" s="26"/>
      <c r="H798" s="26"/>
      <c r="I798" s="26"/>
      <c r="J798" s="26"/>
      <c r="K798" s="26"/>
      <c r="L798" s="26"/>
      <c r="M798" s="26"/>
      <c r="N798" s="26"/>
      <c r="O798" s="26"/>
      <c r="P798" s="26"/>
    </row>
    <row r="799" spans="7:16" ht="14.15" x14ac:dyDescent="0.35">
      <c r="G799" s="26"/>
      <c r="H799" s="26"/>
      <c r="I799" s="26"/>
      <c r="J799" s="26"/>
      <c r="K799" s="26"/>
      <c r="L799" s="26"/>
      <c r="M799" s="26"/>
      <c r="N799" s="26"/>
      <c r="O799" s="26"/>
      <c r="P799" s="26"/>
    </row>
    <row r="800" spans="7:16" ht="14.15" x14ac:dyDescent="0.35">
      <c r="G800" s="26"/>
      <c r="H800" s="26"/>
      <c r="I800" s="26"/>
      <c r="J800" s="26"/>
      <c r="K800" s="26"/>
      <c r="L800" s="26"/>
      <c r="M800" s="26"/>
      <c r="N800" s="26"/>
      <c r="O800" s="26"/>
      <c r="P800" s="26"/>
    </row>
    <row r="801" spans="7:16" ht="14.15" x14ac:dyDescent="0.35">
      <c r="G801" s="26"/>
      <c r="H801" s="26"/>
      <c r="I801" s="26"/>
      <c r="J801" s="26"/>
      <c r="K801" s="26"/>
      <c r="L801" s="26"/>
      <c r="M801" s="26"/>
      <c r="N801" s="26"/>
      <c r="O801" s="26"/>
      <c r="P801" s="26"/>
    </row>
    <row r="802" spans="7:16" ht="14.15" x14ac:dyDescent="0.35">
      <c r="G802" s="26"/>
      <c r="H802" s="26"/>
      <c r="I802" s="26"/>
      <c r="J802" s="26"/>
      <c r="K802" s="26"/>
      <c r="L802" s="26"/>
      <c r="M802" s="26"/>
      <c r="N802" s="26"/>
      <c r="O802" s="26"/>
      <c r="P802" s="26"/>
    </row>
    <row r="803" spans="7:16" ht="14.15" x14ac:dyDescent="0.35">
      <c r="G803" s="26"/>
      <c r="H803" s="26"/>
      <c r="I803" s="26"/>
      <c r="J803" s="26"/>
      <c r="K803" s="26"/>
      <c r="L803" s="26"/>
      <c r="M803" s="26"/>
      <c r="N803" s="26"/>
      <c r="O803" s="26"/>
      <c r="P803" s="26"/>
    </row>
    <row r="804" spans="7:16" ht="14.15" x14ac:dyDescent="0.35">
      <c r="G804" s="26"/>
      <c r="H804" s="26"/>
      <c r="I804" s="26"/>
      <c r="J804" s="26"/>
      <c r="K804" s="26"/>
      <c r="L804" s="26"/>
      <c r="M804" s="26"/>
      <c r="N804" s="26"/>
      <c r="O804" s="26"/>
      <c r="P804" s="26"/>
    </row>
    <row r="805" spans="7:16" ht="14.15" x14ac:dyDescent="0.35">
      <c r="G805" s="26"/>
      <c r="H805" s="26"/>
      <c r="I805" s="26"/>
      <c r="J805" s="26"/>
      <c r="K805" s="26"/>
      <c r="L805" s="26"/>
      <c r="M805" s="26"/>
      <c r="N805" s="26"/>
      <c r="O805" s="26"/>
      <c r="P805" s="26"/>
    </row>
    <row r="806" spans="7:16" ht="14.15" x14ac:dyDescent="0.35">
      <c r="G806" s="26"/>
      <c r="H806" s="26"/>
      <c r="I806" s="26"/>
      <c r="J806" s="26"/>
      <c r="K806" s="26"/>
      <c r="L806" s="26"/>
      <c r="M806" s="26"/>
      <c r="N806" s="26"/>
      <c r="O806" s="26"/>
      <c r="P806" s="26"/>
    </row>
    <row r="807" spans="7:16" ht="14.15" x14ac:dyDescent="0.35">
      <c r="G807" s="26"/>
      <c r="H807" s="26"/>
      <c r="I807" s="26"/>
      <c r="J807" s="26"/>
      <c r="K807" s="26"/>
      <c r="L807" s="26"/>
      <c r="M807" s="26"/>
      <c r="N807" s="26"/>
      <c r="O807" s="26"/>
      <c r="P807" s="26"/>
    </row>
    <row r="808" spans="7:16" ht="14.15" x14ac:dyDescent="0.35">
      <c r="G808" s="26"/>
      <c r="H808" s="26"/>
      <c r="I808" s="26"/>
      <c r="J808" s="26"/>
      <c r="K808" s="26"/>
      <c r="L808" s="26"/>
      <c r="M808" s="26"/>
      <c r="N808" s="26"/>
      <c r="O808" s="26"/>
      <c r="P808" s="26"/>
    </row>
    <row r="809" spans="7:16" ht="14.15" x14ac:dyDescent="0.35">
      <c r="G809" s="26"/>
      <c r="H809" s="26"/>
      <c r="I809" s="26"/>
      <c r="J809" s="26"/>
      <c r="K809" s="26"/>
      <c r="L809" s="26"/>
      <c r="M809" s="26"/>
      <c r="N809" s="26"/>
      <c r="O809" s="26"/>
      <c r="P809" s="26"/>
    </row>
    <row r="810" spans="7:16" ht="14.15" x14ac:dyDescent="0.35">
      <c r="G810" s="26"/>
      <c r="H810" s="26"/>
      <c r="I810" s="26"/>
      <c r="J810" s="26"/>
      <c r="K810" s="26"/>
      <c r="L810" s="26"/>
      <c r="M810" s="26"/>
      <c r="N810" s="26"/>
      <c r="O810" s="26"/>
      <c r="P810" s="26"/>
    </row>
    <row r="811" spans="7:16" ht="14.15" x14ac:dyDescent="0.35">
      <c r="G811" s="26"/>
      <c r="H811" s="26"/>
      <c r="I811" s="26"/>
      <c r="J811" s="26"/>
      <c r="K811" s="26"/>
      <c r="L811" s="26"/>
      <c r="M811" s="26"/>
      <c r="N811" s="26"/>
      <c r="O811" s="26"/>
      <c r="P811" s="26"/>
    </row>
    <row r="812" spans="7:16" ht="14.15" x14ac:dyDescent="0.35">
      <c r="G812" s="26"/>
      <c r="H812" s="26"/>
      <c r="I812" s="26"/>
      <c r="J812" s="26"/>
      <c r="K812" s="26"/>
      <c r="L812" s="26"/>
      <c r="M812" s="26"/>
      <c r="N812" s="26"/>
      <c r="O812" s="26"/>
      <c r="P812" s="26"/>
    </row>
    <row r="813" spans="7:16" ht="14.15" x14ac:dyDescent="0.35">
      <c r="G813" s="26"/>
      <c r="H813" s="26"/>
      <c r="I813" s="26"/>
      <c r="J813" s="26"/>
      <c r="K813" s="26"/>
      <c r="L813" s="26"/>
      <c r="M813" s="26"/>
      <c r="N813" s="26"/>
      <c r="O813" s="26"/>
      <c r="P813" s="26"/>
    </row>
    <row r="814" spans="7:16" ht="14.15" x14ac:dyDescent="0.35">
      <c r="G814" s="26"/>
      <c r="H814" s="26"/>
      <c r="I814" s="26"/>
      <c r="J814" s="26"/>
      <c r="K814" s="26"/>
      <c r="L814" s="26"/>
      <c r="M814" s="26"/>
      <c r="N814" s="26"/>
      <c r="O814" s="26"/>
      <c r="P814" s="26"/>
    </row>
    <row r="815" spans="7:16" ht="14.15" x14ac:dyDescent="0.35">
      <c r="G815" s="26"/>
      <c r="H815" s="26"/>
      <c r="I815" s="26"/>
      <c r="J815" s="26"/>
      <c r="K815" s="26"/>
      <c r="L815" s="26"/>
      <c r="M815" s="26"/>
      <c r="N815" s="26"/>
      <c r="O815" s="26"/>
      <c r="P815" s="26"/>
    </row>
    <row r="816" spans="7:16" ht="14.15" x14ac:dyDescent="0.35">
      <c r="G816" s="26"/>
      <c r="H816" s="26"/>
      <c r="I816" s="26"/>
      <c r="J816" s="26"/>
      <c r="K816" s="26"/>
      <c r="L816" s="26"/>
      <c r="M816" s="26"/>
      <c r="N816" s="26"/>
      <c r="O816" s="26"/>
      <c r="P816" s="26"/>
    </row>
    <row r="817" spans="7:16" ht="14.15" x14ac:dyDescent="0.35">
      <c r="G817" s="26"/>
      <c r="H817" s="26"/>
      <c r="I817" s="26"/>
      <c r="J817" s="26"/>
      <c r="K817" s="26"/>
      <c r="L817" s="26"/>
      <c r="M817" s="26"/>
      <c r="N817" s="26"/>
      <c r="O817" s="26"/>
      <c r="P817" s="26"/>
    </row>
    <row r="818" spans="7:16" ht="14.15" x14ac:dyDescent="0.35">
      <c r="G818" s="26"/>
      <c r="H818" s="26"/>
      <c r="I818" s="26"/>
      <c r="J818" s="26"/>
      <c r="K818" s="26"/>
      <c r="L818" s="26"/>
      <c r="M818" s="26"/>
      <c r="N818" s="26"/>
      <c r="O818" s="26"/>
      <c r="P818" s="26"/>
    </row>
    <row r="819" spans="7:16" ht="14.15" x14ac:dyDescent="0.35">
      <c r="G819" s="26"/>
      <c r="H819" s="26"/>
      <c r="I819" s="26"/>
      <c r="J819" s="26"/>
      <c r="K819" s="26"/>
      <c r="L819" s="26"/>
      <c r="M819" s="26"/>
      <c r="N819" s="26"/>
      <c r="O819" s="26"/>
      <c r="P819" s="26"/>
    </row>
    <row r="820" spans="7:16" ht="14.15" x14ac:dyDescent="0.35">
      <c r="G820" s="26"/>
      <c r="H820" s="26"/>
      <c r="I820" s="26"/>
      <c r="J820" s="26"/>
      <c r="K820" s="26"/>
      <c r="L820" s="26"/>
      <c r="M820" s="26"/>
      <c r="N820" s="26"/>
      <c r="O820" s="26"/>
      <c r="P820" s="26"/>
    </row>
    <row r="821" spans="7:16" ht="14.15" x14ac:dyDescent="0.35">
      <c r="G821" s="26"/>
      <c r="H821" s="26"/>
      <c r="I821" s="26"/>
      <c r="J821" s="26"/>
      <c r="K821" s="26"/>
      <c r="L821" s="26"/>
      <c r="M821" s="26"/>
      <c r="N821" s="26"/>
      <c r="O821" s="26"/>
      <c r="P821" s="26"/>
    </row>
    <row r="822" spans="7:16" ht="14.15" x14ac:dyDescent="0.35">
      <c r="G822" s="26"/>
      <c r="H822" s="26"/>
      <c r="I822" s="26"/>
      <c r="J822" s="26"/>
      <c r="K822" s="26"/>
      <c r="L822" s="26"/>
      <c r="M822" s="26"/>
      <c r="N822" s="26"/>
      <c r="O822" s="26"/>
      <c r="P822" s="26"/>
    </row>
    <row r="823" spans="7:16" ht="14.15" x14ac:dyDescent="0.35">
      <c r="G823" s="26"/>
      <c r="H823" s="26"/>
      <c r="I823" s="26"/>
      <c r="J823" s="26"/>
      <c r="K823" s="26"/>
      <c r="L823" s="26"/>
      <c r="M823" s="26"/>
      <c r="N823" s="26"/>
      <c r="O823" s="26"/>
      <c r="P823" s="26"/>
    </row>
    <row r="824" spans="7:16" ht="14.15" x14ac:dyDescent="0.35">
      <c r="G824" s="26"/>
      <c r="H824" s="26"/>
      <c r="I824" s="26"/>
      <c r="J824" s="26"/>
      <c r="K824" s="26"/>
      <c r="L824" s="26"/>
      <c r="M824" s="26"/>
      <c r="N824" s="26"/>
      <c r="O824" s="26"/>
      <c r="P824" s="26"/>
    </row>
    <row r="825" spans="7:16" ht="14.15" x14ac:dyDescent="0.35">
      <c r="G825" s="26"/>
      <c r="H825" s="26"/>
      <c r="I825" s="26"/>
      <c r="J825" s="26"/>
      <c r="K825" s="26"/>
      <c r="L825" s="26"/>
      <c r="M825" s="26"/>
      <c r="N825" s="26"/>
      <c r="O825" s="26"/>
      <c r="P825" s="26"/>
    </row>
    <row r="826" spans="7:16" ht="14.15" x14ac:dyDescent="0.35">
      <c r="G826" s="26"/>
      <c r="H826" s="26"/>
      <c r="I826" s="26"/>
      <c r="J826" s="26"/>
      <c r="K826" s="26"/>
      <c r="L826" s="26"/>
      <c r="M826" s="26"/>
      <c r="N826" s="26"/>
      <c r="O826" s="26"/>
      <c r="P826" s="26"/>
    </row>
    <row r="827" spans="7:16" ht="14.15" x14ac:dyDescent="0.35">
      <c r="G827" s="26"/>
      <c r="H827" s="26"/>
      <c r="I827" s="26"/>
      <c r="J827" s="26"/>
      <c r="K827" s="26"/>
      <c r="L827" s="26"/>
      <c r="M827" s="26"/>
      <c r="N827" s="26"/>
      <c r="O827" s="26"/>
      <c r="P827" s="26"/>
    </row>
    <row r="828" spans="7:16" ht="14.15" x14ac:dyDescent="0.35">
      <c r="G828" s="26"/>
      <c r="H828" s="26"/>
      <c r="I828" s="26"/>
      <c r="J828" s="26"/>
      <c r="K828" s="26"/>
      <c r="L828" s="26"/>
      <c r="M828" s="26"/>
      <c r="N828" s="26"/>
      <c r="O828" s="26"/>
      <c r="P828" s="26"/>
    </row>
    <row r="829" spans="7:16" ht="14.15" x14ac:dyDescent="0.35">
      <c r="G829" s="26"/>
      <c r="H829" s="26"/>
      <c r="I829" s="26"/>
      <c r="J829" s="26"/>
      <c r="K829" s="26"/>
      <c r="L829" s="26"/>
      <c r="M829" s="26"/>
      <c r="N829" s="26"/>
      <c r="O829" s="26"/>
      <c r="P829" s="26"/>
    </row>
    <row r="830" spans="7:16" ht="14.15" x14ac:dyDescent="0.35">
      <c r="G830" s="26"/>
      <c r="H830" s="26"/>
      <c r="I830" s="26"/>
      <c r="J830" s="26"/>
      <c r="K830" s="26"/>
      <c r="L830" s="26"/>
      <c r="M830" s="26"/>
      <c r="N830" s="26"/>
      <c r="O830" s="26"/>
      <c r="P830" s="26"/>
    </row>
    <row r="831" spans="7:16" ht="14.15" x14ac:dyDescent="0.35">
      <c r="G831" s="26"/>
      <c r="H831" s="26"/>
      <c r="I831" s="26"/>
      <c r="J831" s="26"/>
      <c r="K831" s="26"/>
      <c r="L831" s="26"/>
      <c r="M831" s="26"/>
      <c r="N831" s="26"/>
      <c r="O831" s="26"/>
      <c r="P831" s="26"/>
    </row>
    <row r="832" spans="7:16" ht="14.15" x14ac:dyDescent="0.35">
      <c r="G832" s="26"/>
      <c r="H832" s="26"/>
      <c r="I832" s="26"/>
      <c r="J832" s="26"/>
      <c r="K832" s="26"/>
      <c r="L832" s="26"/>
      <c r="M832" s="26"/>
      <c r="N832" s="26"/>
      <c r="O832" s="26"/>
      <c r="P832" s="26"/>
    </row>
    <row r="833" spans="7:16" ht="14.15" x14ac:dyDescent="0.35">
      <c r="G833" s="26"/>
      <c r="H833" s="26"/>
      <c r="I833" s="26"/>
      <c r="J833" s="26"/>
      <c r="K833" s="26"/>
      <c r="L833" s="26"/>
      <c r="M833" s="26"/>
      <c r="N833" s="26"/>
      <c r="O833" s="26"/>
      <c r="P833" s="26"/>
    </row>
    <row r="834" spans="7:16" ht="14.15" x14ac:dyDescent="0.35">
      <c r="G834" s="26"/>
      <c r="H834" s="26"/>
      <c r="I834" s="26"/>
      <c r="J834" s="26"/>
      <c r="K834" s="26"/>
      <c r="L834" s="26"/>
      <c r="M834" s="26"/>
      <c r="N834" s="26"/>
      <c r="O834" s="26"/>
      <c r="P834" s="26"/>
    </row>
    <row r="835" spans="7:16" ht="14.15" x14ac:dyDescent="0.35">
      <c r="G835" s="26"/>
      <c r="H835" s="26"/>
      <c r="I835" s="26"/>
      <c r="J835" s="26"/>
      <c r="K835" s="26"/>
      <c r="L835" s="26"/>
      <c r="M835" s="26"/>
      <c r="N835" s="26"/>
      <c r="O835" s="26"/>
      <c r="P835" s="26"/>
    </row>
    <row r="836" spans="7:16" ht="14.15" x14ac:dyDescent="0.35">
      <c r="G836" s="26"/>
      <c r="H836" s="26"/>
      <c r="I836" s="26"/>
      <c r="J836" s="26"/>
      <c r="K836" s="26"/>
      <c r="L836" s="26"/>
      <c r="M836" s="26"/>
      <c r="N836" s="26"/>
      <c r="O836" s="26"/>
      <c r="P836" s="26"/>
    </row>
    <row r="837" spans="7:16" ht="14.15" x14ac:dyDescent="0.35">
      <c r="G837" s="26"/>
      <c r="H837" s="26"/>
      <c r="I837" s="26"/>
      <c r="J837" s="26"/>
      <c r="K837" s="26"/>
      <c r="L837" s="26"/>
      <c r="M837" s="26"/>
      <c r="N837" s="26"/>
      <c r="O837" s="26"/>
      <c r="P837" s="26"/>
    </row>
    <row r="838" spans="7:16" ht="14.15" x14ac:dyDescent="0.35">
      <c r="G838" s="26"/>
      <c r="H838" s="26"/>
      <c r="I838" s="26"/>
      <c r="J838" s="26"/>
      <c r="K838" s="26"/>
      <c r="L838" s="26"/>
      <c r="M838" s="26"/>
      <c r="N838" s="26"/>
      <c r="O838" s="26"/>
      <c r="P838" s="26"/>
    </row>
    <row r="839" spans="7:16" ht="14.15" x14ac:dyDescent="0.35">
      <c r="G839" s="26"/>
      <c r="H839" s="26"/>
      <c r="I839" s="26"/>
      <c r="J839" s="26"/>
      <c r="K839" s="26"/>
      <c r="L839" s="26"/>
      <c r="M839" s="26"/>
      <c r="N839" s="26"/>
      <c r="O839" s="26"/>
      <c r="P839" s="26"/>
    </row>
    <row r="840" spans="7:16" ht="14.15" x14ac:dyDescent="0.35">
      <c r="G840" s="26"/>
      <c r="H840" s="26"/>
      <c r="I840" s="26"/>
      <c r="J840" s="26"/>
      <c r="K840" s="26"/>
      <c r="L840" s="26"/>
      <c r="M840" s="26"/>
      <c r="N840" s="26"/>
      <c r="O840" s="26"/>
      <c r="P840" s="26"/>
    </row>
    <row r="841" spans="7:16" ht="14.15" x14ac:dyDescent="0.35">
      <c r="G841" s="26"/>
      <c r="H841" s="26"/>
      <c r="I841" s="26"/>
      <c r="J841" s="26"/>
      <c r="K841" s="26"/>
      <c r="L841" s="26"/>
      <c r="M841" s="26"/>
      <c r="N841" s="26"/>
      <c r="O841" s="26"/>
      <c r="P841" s="26"/>
    </row>
    <row r="842" spans="7:16" ht="14.15" x14ac:dyDescent="0.35">
      <c r="G842" s="26"/>
      <c r="H842" s="26"/>
      <c r="I842" s="26"/>
      <c r="J842" s="26"/>
      <c r="K842" s="26"/>
      <c r="L842" s="26"/>
      <c r="M842" s="26"/>
      <c r="N842" s="26"/>
      <c r="O842" s="26"/>
      <c r="P842" s="26"/>
    </row>
    <row r="843" spans="7:16" ht="14.15" x14ac:dyDescent="0.35">
      <c r="G843" s="26"/>
      <c r="H843" s="26"/>
      <c r="I843" s="26"/>
      <c r="J843" s="26"/>
      <c r="K843" s="26"/>
      <c r="L843" s="26"/>
      <c r="M843" s="26"/>
      <c r="N843" s="26"/>
      <c r="O843" s="26"/>
      <c r="P843" s="26"/>
    </row>
    <row r="844" spans="7:16" ht="14.15" x14ac:dyDescent="0.35">
      <c r="G844" s="26"/>
      <c r="H844" s="26"/>
      <c r="I844" s="26"/>
      <c r="J844" s="26"/>
      <c r="K844" s="26"/>
      <c r="L844" s="26"/>
      <c r="M844" s="26"/>
      <c r="N844" s="26"/>
      <c r="O844" s="26"/>
      <c r="P844" s="26"/>
    </row>
    <row r="845" spans="7:16" ht="14.15" x14ac:dyDescent="0.35">
      <c r="G845" s="26"/>
      <c r="H845" s="26"/>
      <c r="I845" s="26"/>
      <c r="J845" s="26"/>
      <c r="K845" s="26"/>
      <c r="L845" s="26"/>
      <c r="M845" s="26"/>
      <c r="N845" s="26"/>
      <c r="O845" s="26"/>
      <c r="P845" s="26"/>
    </row>
    <row r="846" spans="7:16" ht="14.15" x14ac:dyDescent="0.35">
      <c r="G846" s="26"/>
      <c r="H846" s="26"/>
      <c r="I846" s="26"/>
      <c r="J846" s="26"/>
      <c r="K846" s="26"/>
      <c r="L846" s="26"/>
      <c r="M846" s="26"/>
      <c r="N846" s="26"/>
      <c r="O846" s="26"/>
      <c r="P846" s="26"/>
    </row>
    <row r="847" spans="7:16" ht="14.15" x14ac:dyDescent="0.35">
      <c r="G847" s="26"/>
      <c r="H847" s="26"/>
      <c r="I847" s="26"/>
      <c r="J847" s="26"/>
      <c r="K847" s="26"/>
      <c r="L847" s="26"/>
      <c r="M847" s="26"/>
      <c r="N847" s="26"/>
      <c r="O847" s="26"/>
      <c r="P847" s="26"/>
    </row>
    <row r="848" spans="7:16" ht="14.15" x14ac:dyDescent="0.35">
      <c r="G848" s="26"/>
      <c r="H848" s="26"/>
      <c r="I848" s="26"/>
      <c r="J848" s="26"/>
      <c r="K848" s="26"/>
      <c r="L848" s="26"/>
      <c r="M848" s="26"/>
      <c r="N848" s="26"/>
      <c r="O848" s="26"/>
      <c r="P848" s="26"/>
    </row>
    <row r="849" spans="7:16" ht="14.15" x14ac:dyDescent="0.35">
      <c r="G849" s="26"/>
      <c r="H849" s="26"/>
      <c r="I849" s="26"/>
      <c r="J849" s="26"/>
      <c r="K849" s="26"/>
      <c r="L849" s="26"/>
      <c r="M849" s="26"/>
      <c r="N849" s="26"/>
      <c r="O849" s="26"/>
      <c r="P849" s="26"/>
    </row>
    <row r="850" spans="7:16" ht="14.15" x14ac:dyDescent="0.35">
      <c r="G850" s="26"/>
      <c r="H850" s="26"/>
      <c r="I850" s="26"/>
      <c r="J850" s="26"/>
      <c r="K850" s="26"/>
      <c r="L850" s="26"/>
      <c r="M850" s="26"/>
      <c r="N850" s="26"/>
      <c r="O850" s="26"/>
      <c r="P850" s="26"/>
    </row>
    <row r="851" spans="7:16" ht="14.15" x14ac:dyDescent="0.35">
      <c r="G851" s="26"/>
      <c r="H851" s="26"/>
      <c r="I851" s="26"/>
      <c r="J851" s="26"/>
      <c r="K851" s="26"/>
      <c r="L851" s="26"/>
      <c r="M851" s="26"/>
      <c r="N851" s="26"/>
      <c r="O851" s="26"/>
      <c r="P851" s="26"/>
    </row>
    <row r="852" spans="7:16" ht="14.15" x14ac:dyDescent="0.35">
      <c r="G852" s="26"/>
      <c r="H852" s="26"/>
      <c r="I852" s="26"/>
      <c r="J852" s="26"/>
      <c r="K852" s="26"/>
      <c r="L852" s="26"/>
      <c r="M852" s="26"/>
      <c r="N852" s="26"/>
      <c r="O852" s="26"/>
      <c r="P852" s="26"/>
    </row>
    <row r="853" spans="7:16" ht="14.15" x14ac:dyDescent="0.35">
      <c r="G853" s="26"/>
      <c r="H853" s="26"/>
      <c r="I853" s="26"/>
      <c r="J853" s="26"/>
      <c r="K853" s="26"/>
      <c r="L853" s="26"/>
      <c r="M853" s="26"/>
      <c r="N853" s="26"/>
      <c r="O853" s="26"/>
      <c r="P853" s="26"/>
    </row>
    <row r="854" spans="7:16" ht="14.15" x14ac:dyDescent="0.35">
      <c r="G854" s="26"/>
      <c r="H854" s="26"/>
      <c r="I854" s="26"/>
      <c r="J854" s="26"/>
      <c r="K854" s="26"/>
      <c r="L854" s="26"/>
      <c r="M854" s="26"/>
      <c r="N854" s="26"/>
      <c r="O854" s="26"/>
      <c r="P854" s="26"/>
    </row>
    <row r="855" spans="7:16" ht="14.15" x14ac:dyDescent="0.35">
      <c r="G855" s="26"/>
      <c r="H855" s="26"/>
      <c r="I855" s="26"/>
      <c r="J855" s="26"/>
      <c r="K855" s="26"/>
      <c r="L855" s="26"/>
      <c r="M855" s="26"/>
      <c r="N855" s="26"/>
      <c r="O855" s="26"/>
      <c r="P855" s="26"/>
    </row>
    <row r="856" spans="7:16" ht="14.15" x14ac:dyDescent="0.35">
      <c r="G856" s="26"/>
      <c r="H856" s="26"/>
      <c r="I856" s="26"/>
      <c r="J856" s="26"/>
      <c r="K856" s="26"/>
      <c r="L856" s="26"/>
      <c r="M856" s="26"/>
      <c r="N856" s="26"/>
      <c r="O856" s="26"/>
      <c r="P856" s="26"/>
    </row>
    <row r="857" spans="7:16" ht="14.15" x14ac:dyDescent="0.35">
      <c r="G857" s="26"/>
      <c r="H857" s="26"/>
      <c r="I857" s="26"/>
      <c r="J857" s="26"/>
      <c r="K857" s="26"/>
      <c r="L857" s="26"/>
      <c r="M857" s="26"/>
      <c r="N857" s="26"/>
      <c r="O857" s="26"/>
      <c r="P857" s="26"/>
    </row>
    <row r="858" spans="7:16" ht="14.15" x14ac:dyDescent="0.35">
      <c r="G858" s="26"/>
      <c r="H858" s="26"/>
      <c r="I858" s="26"/>
      <c r="J858" s="26"/>
      <c r="K858" s="26"/>
      <c r="L858" s="26"/>
      <c r="M858" s="26"/>
      <c r="N858" s="26"/>
      <c r="O858" s="26"/>
      <c r="P858" s="26"/>
    </row>
    <row r="859" spans="7:16" ht="14.15" x14ac:dyDescent="0.35">
      <c r="G859" s="26"/>
      <c r="H859" s="26"/>
      <c r="I859" s="26"/>
      <c r="J859" s="26"/>
      <c r="K859" s="26"/>
      <c r="L859" s="26"/>
      <c r="M859" s="26"/>
      <c r="N859" s="26"/>
      <c r="O859" s="26"/>
      <c r="P859" s="26"/>
    </row>
    <row r="860" spans="7:16" ht="14.15" x14ac:dyDescent="0.35">
      <c r="G860" s="26"/>
      <c r="H860" s="26"/>
      <c r="I860" s="26"/>
      <c r="J860" s="26"/>
      <c r="K860" s="26"/>
      <c r="L860" s="26"/>
      <c r="M860" s="26"/>
      <c r="N860" s="26"/>
      <c r="O860" s="26"/>
      <c r="P860" s="26"/>
    </row>
    <row r="861" spans="7:16" ht="14.15" x14ac:dyDescent="0.35">
      <c r="G861" s="26"/>
      <c r="H861" s="26"/>
      <c r="I861" s="26"/>
      <c r="J861" s="26"/>
      <c r="K861" s="26"/>
      <c r="L861" s="26"/>
      <c r="M861" s="26"/>
      <c r="N861" s="26"/>
      <c r="O861" s="26"/>
      <c r="P861" s="26"/>
    </row>
    <row r="862" spans="7:16" ht="14.15" x14ac:dyDescent="0.35">
      <c r="G862" s="26"/>
      <c r="H862" s="26"/>
      <c r="I862" s="26"/>
      <c r="J862" s="26"/>
      <c r="K862" s="26"/>
      <c r="L862" s="26"/>
      <c r="M862" s="26"/>
      <c r="N862" s="26"/>
      <c r="O862" s="26"/>
      <c r="P862" s="26"/>
    </row>
    <row r="863" spans="7:16" ht="14.15" x14ac:dyDescent="0.35">
      <c r="G863" s="26"/>
      <c r="H863" s="26"/>
      <c r="I863" s="26"/>
      <c r="J863" s="26"/>
      <c r="K863" s="26"/>
      <c r="L863" s="26"/>
      <c r="M863" s="26"/>
      <c r="N863" s="26"/>
      <c r="O863" s="26"/>
      <c r="P863" s="26"/>
    </row>
    <row r="864" spans="7:16" ht="14.15" x14ac:dyDescent="0.35">
      <c r="G864" s="26"/>
      <c r="H864" s="26"/>
      <c r="I864" s="26"/>
      <c r="J864" s="26"/>
      <c r="K864" s="26"/>
      <c r="L864" s="26"/>
      <c r="M864" s="26"/>
      <c r="N864" s="26"/>
      <c r="O864" s="26"/>
      <c r="P864" s="26"/>
    </row>
    <row r="865" spans="7:16" ht="14.15" x14ac:dyDescent="0.35">
      <c r="G865" s="26"/>
      <c r="H865" s="26"/>
      <c r="I865" s="26"/>
      <c r="J865" s="26"/>
      <c r="K865" s="26"/>
      <c r="L865" s="26"/>
      <c r="M865" s="26"/>
      <c r="N865" s="26"/>
      <c r="O865" s="26"/>
      <c r="P865" s="26"/>
    </row>
    <row r="866" spans="7:16" ht="14.15" x14ac:dyDescent="0.35">
      <c r="G866" s="26"/>
      <c r="H866" s="26"/>
      <c r="I866" s="26"/>
      <c r="J866" s="26"/>
      <c r="K866" s="26"/>
      <c r="L866" s="26"/>
      <c r="M866" s="26"/>
      <c r="N866" s="26"/>
      <c r="O866" s="26"/>
      <c r="P866" s="26"/>
    </row>
    <row r="867" spans="7:16" ht="14.15" x14ac:dyDescent="0.35">
      <c r="G867" s="26"/>
      <c r="H867" s="26"/>
      <c r="I867" s="26"/>
      <c r="J867" s="26"/>
      <c r="K867" s="26"/>
      <c r="L867" s="26"/>
      <c r="M867" s="26"/>
      <c r="N867" s="26"/>
      <c r="O867" s="26"/>
      <c r="P867" s="26"/>
    </row>
    <row r="868" spans="7:16" ht="14.15" x14ac:dyDescent="0.35">
      <c r="G868" s="26"/>
      <c r="H868" s="26"/>
      <c r="I868" s="26"/>
      <c r="J868" s="26"/>
      <c r="K868" s="26"/>
      <c r="L868" s="26"/>
      <c r="M868" s="26"/>
      <c r="N868" s="26"/>
      <c r="O868" s="26"/>
      <c r="P868" s="26"/>
    </row>
    <row r="869" spans="7:16" ht="14.15" x14ac:dyDescent="0.35">
      <c r="G869" s="26"/>
      <c r="H869" s="26"/>
      <c r="I869" s="26"/>
      <c r="J869" s="26"/>
      <c r="K869" s="26"/>
      <c r="L869" s="26"/>
      <c r="M869" s="26"/>
      <c r="N869" s="26"/>
      <c r="O869" s="26"/>
      <c r="P869" s="26"/>
    </row>
    <row r="870" spans="7:16" ht="14.15" x14ac:dyDescent="0.35">
      <c r="G870" s="26"/>
      <c r="H870" s="26"/>
      <c r="I870" s="26"/>
      <c r="J870" s="26"/>
      <c r="K870" s="26"/>
      <c r="L870" s="26"/>
      <c r="M870" s="26"/>
      <c r="N870" s="26"/>
      <c r="O870" s="26"/>
      <c r="P870" s="26"/>
    </row>
    <row r="871" spans="7:16" ht="14.15" x14ac:dyDescent="0.35">
      <c r="G871" s="26"/>
      <c r="H871" s="26"/>
      <c r="I871" s="26"/>
      <c r="J871" s="26"/>
      <c r="K871" s="26"/>
      <c r="L871" s="26"/>
      <c r="M871" s="26"/>
      <c r="N871" s="26"/>
      <c r="O871" s="26"/>
      <c r="P871" s="26"/>
    </row>
    <row r="872" spans="7:16" ht="14.15" x14ac:dyDescent="0.35">
      <c r="G872" s="26"/>
      <c r="H872" s="26"/>
      <c r="I872" s="26"/>
      <c r="J872" s="26"/>
      <c r="K872" s="26"/>
      <c r="L872" s="26"/>
      <c r="M872" s="26"/>
      <c r="N872" s="26"/>
      <c r="O872" s="26"/>
      <c r="P872" s="26"/>
    </row>
    <row r="873" spans="7:16" ht="14.15" x14ac:dyDescent="0.35">
      <c r="G873" s="26"/>
      <c r="H873" s="26"/>
      <c r="I873" s="26"/>
      <c r="J873" s="26"/>
      <c r="K873" s="26"/>
      <c r="L873" s="26"/>
      <c r="M873" s="26"/>
      <c r="N873" s="26"/>
      <c r="O873" s="26"/>
      <c r="P873" s="26"/>
    </row>
    <row r="874" spans="7:16" ht="14.15" x14ac:dyDescent="0.35">
      <c r="G874" s="26"/>
      <c r="H874" s="26"/>
      <c r="I874" s="26"/>
      <c r="J874" s="26"/>
      <c r="K874" s="26"/>
      <c r="L874" s="26"/>
      <c r="M874" s="26"/>
      <c r="N874" s="26"/>
      <c r="O874" s="26"/>
      <c r="P874" s="26"/>
    </row>
    <row r="875" spans="7:16" ht="14.15" x14ac:dyDescent="0.35">
      <c r="G875" s="26"/>
      <c r="H875" s="26"/>
      <c r="I875" s="26"/>
      <c r="J875" s="26"/>
      <c r="K875" s="26"/>
      <c r="L875" s="26"/>
      <c r="M875" s="26"/>
      <c r="N875" s="26"/>
      <c r="O875" s="26"/>
      <c r="P875" s="26"/>
    </row>
    <row r="876" spans="7:16" ht="14.15" x14ac:dyDescent="0.35">
      <c r="G876" s="26"/>
      <c r="H876" s="26"/>
      <c r="I876" s="26"/>
      <c r="J876" s="26"/>
      <c r="K876" s="26"/>
      <c r="L876" s="26"/>
      <c r="M876" s="26"/>
      <c r="N876" s="26"/>
      <c r="O876" s="26"/>
      <c r="P876" s="26"/>
    </row>
    <row r="877" spans="7:16" ht="14.15" x14ac:dyDescent="0.35">
      <c r="G877" s="26"/>
      <c r="H877" s="26"/>
      <c r="I877" s="26"/>
      <c r="J877" s="26"/>
      <c r="K877" s="26"/>
      <c r="L877" s="26"/>
      <c r="M877" s="26"/>
      <c r="N877" s="26"/>
      <c r="O877" s="26"/>
      <c r="P877" s="26"/>
    </row>
    <row r="878" spans="7:16" ht="14.15" x14ac:dyDescent="0.35">
      <c r="G878" s="26"/>
      <c r="H878" s="26"/>
      <c r="I878" s="26"/>
      <c r="J878" s="26"/>
      <c r="K878" s="26"/>
      <c r="L878" s="26"/>
      <c r="M878" s="26"/>
      <c r="N878" s="26"/>
      <c r="O878" s="26"/>
      <c r="P878" s="26"/>
    </row>
    <row r="879" spans="7:16" ht="14.15" x14ac:dyDescent="0.35">
      <c r="G879" s="26"/>
      <c r="H879" s="26"/>
      <c r="I879" s="26"/>
      <c r="J879" s="26"/>
      <c r="K879" s="26"/>
      <c r="L879" s="26"/>
      <c r="M879" s="26"/>
      <c r="N879" s="26"/>
      <c r="O879" s="26"/>
      <c r="P879" s="26"/>
    </row>
    <row r="880" spans="7:16" ht="14.15" x14ac:dyDescent="0.35">
      <c r="G880" s="26"/>
      <c r="H880" s="26"/>
      <c r="I880" s="26"/>
      <c r="J880" s="26"/>
      <c r="K880" s="26"/>
      <c r="L880" s="26"/>
      <c r="M880" s="26"/>
      <c r="N880" s="26"/>
      <c r="O880" s="26"/>
      <c r="P880" s="26"/>
    </row>
    <row r="881" spans="7:16" ht="14.15" x14ac:dyDescent="0.35">
      <c r="G881" s="26"/>
      <c r="H881" s="26"/>
      <c r="I881" s="26"/>
      <c r="J881" s="26"/>
      <c r="K881" s="26"/>
      <c r="L881" s="26"/>
      <c r="M881" s="26"/>
      <c r="N881" s="26"/>
      <c r="O881" s="26"/>
      <c r="P881" s="26"/>
    </row>
    <row r="882" spans="7:16" ht="14.15" x14ac:dyDescent="0.35">
      <c r="G882" s="26"/>
      <c r="H882" s="26"/>
      <c r="I882" s="26"/>
      <c r="J882" s="26"/>
      <c r="K882" s="26"/>
      <c r="L882" s="26"/>
      <c r="M882" s="26"/>
      <c r="N882" s="26"/>
      <c r="O882" s="26"/>
      <c r="P882" s="26"/>
    </row>
    <row r="883" spans="7:16" ht="14.15" x14ac:dyDescent="0.35">
      <c r="G883" s="26"/>
      <c r="H883" s="26"/>
      <c r="I883" s="26"/>
      <c r="J883" s="26"/>
      <c r="K883" s="26"/>
      <c r="L883" s="26"/>
      <c r="M883" s="26"/>
      <c r="N883" s="26"/>
      <c r="O883" s="26"/>
      <c r="P883" s="26"/>
    </row>
    <row r="884" spans="7:16" ht="14.15" x14ac:dyDescent="0.35">
      <c r="G884" s="26"/>
      <c r="H884" s="26"/>
      <c r="I884" s="26"/>
      <c r="J884" s="26"/>
      <c r="K884" s="26"/>
      <c r="L884" s="26"/>
      <c r="M884" s="26"/>
      <c r="N884" s="26"/>
      <c r="O884" s="26"/>
      <c r="P884" s="26"/>
    </row>
    <row r="885" spans="7:16" ht="14.15" x14ac:dyDescent="0.35">
      <c r="G885" s="26"/>
      <c r="H885" s="26"/>
      <c r="I885" s="26"/>
      <c r="J885" s="26"/>
      <c r="K885" s="26"/>
      <c r="L885" s="26"/>
      <c r="M885" s="26"/>
      <c r="N885" s="26"/>
      <c r="O885" s="26"/>
      <c r="P885" s="26"/>
    </row>
    <row r="886" spans="7:16" ht="14.15" x14ac:dyDescent="0.35">
      <c r="G886" s="26"/>
      <c r="H886" s="26"/>
      <c r="I886" s="26"/>
      <c r="J886" s="26"/>
      <c r="K886" s="26"/>
      <c r="L886" s="26"/>
      <c r="M886" s="26"/>
      <c r="N886" s="26"/>
      <c r="O886" s="26"/>
      <c r="P886" s="26"/>
    </row>
    <row r="887" spans="7:16" ht="14.15" x14ac:dyDescent="0.35">
      <c r="G887" s="26"/>
      <c r="H887" s="26"/>
      <c r="I887" s="26"/>
      <c r="J887" s="26"/>
      <c r="K887" s="26"/>
      <c r="L887" s="26"/>
      <c r="M887" s="26"/>
      <c r="N887" s="26"/>
      <c r="O887" s="26"/>
      <c r="P887" s="26"/>
    </row>
    <row r="888" spans="7:16" ht="14.15" x14ac:dyDescent="0.35">
      <c r="G888" s="26"/>
      <c r="H888" s="26"/>
      <c r="I888" s="26"/>
      <c r="J888" s="26"/>
      <c r="K888" s="26"/>
      <c r="L888" s="26"/>
      <c r="M888" s="26"/>
      <c r="N888" s="26"/>
      <c r="O888" s="26"/>
      <c r="P888" s="26"/>
    </row>
    <row r="889" spans="7:16" ht="14.15" x14ac:dyDescent="0.35">
      <c r="G889" s="26"/>
      <c r="H889" s="26"/>
      <c r="I889" s="26"/>
      <c r="J889" s="26"/>
      <c r="K889" s="26"/>
      <c r="L889" s="26"/>
      <c r="M889" s="26"/>
      <c r="N889" s="26"/>
      <c r="O889" s="26"/>
      <c r="P889" s="26"/>
    </row>
    <row r="890" spans="7:16" ht="14.15" x14ac:dyDescent="0.35">
      <c r="G890" s="26"/>
      <c r="H890" s="26"/>
      <c r="I890" s="26"/>
      <c r="J890" s="26"/>
      <c r="K890" s="26"/>
      <c r="L890" s="26"/>
      <c r="M890" s="26"/>
      <c r="N890" s="26"/>
      <c r="O890" s="26"/>
      <c r="P890" s="26"/>
    </row>
    <row r="891" spans="7:16" ht="14.15" x14ac:dyDescent="0.35">
      <c r="G891" s="26"/>
      <c r="H891" s="26"/>
      <c r="I891" s="26"/>
      <c r="J891" s="26"/>
      <c r="K891" s="26"/>
      <c r="L891" s="26"/>
      <c r="M891" s="26"/>
      <c r="N891" s="26"/>
      <c r="O891" s="26"/>
      <c r="P891" s="26"/>
    </row>
    <row r="892" spans="7:16" ht="14.15" x14ac:dyDescent="0.35">
      <c r="G892" s="26"/>
      <c r="H892" s="26"/>
      <c r="I892" s="26"/>
      <c r="J892" s="26"/>
      <c r="K892" s="26"/>
      <c r="L892" s="26"/>
      <c r="M892" s="26"/>
      <c r="N892" s="26"/>
      <c r="O892" s="26"/>
      <c r="P892" s="26"/>
    </row>
    <row r="893" spans="7:16" ht="14.15" x14ac:dyDescent="0.35">
      <c r="G893" s="26"/>
      <c r="H893" s="26"/>
      <c r="I893" s="26"/>
      <c r="J893" s="26"/>
      <c r="K893" s="26"/>
      <c r="L893" s="26"/>
      <c r="M893" s="26"/>
      <c r="N893" s="26"/>
      <c r="O893" s="26"/>
      <c r="P893" s="26"/>
    </row>
    <row r="894" spans="7:16" ht="14.15" x14ac:dyDescent="0.35">
      <c r="G894" s="26"/>
      <c r="H894" s="26"/>
      <c r="I894" s="26"/>
      <c r="J894" s="26"/>
      <c r="K894" s="26"/>
      <c r="L894" s="26"/>
      <c r="M894" s="26"/>
      <c r="N894" s="26"/>
      <c r="O894" s="26"/>
      <c r="P894" s="26"/>
    </row>
    <row r="895" spans="7:16" ht="14.15" x14ac:dyDescent="0.35">
      <c r="G895" s="26"/>
      <c r="H895" s="26"/>
      <c r="I895" s="26"/>
      <c r="J895" s="26"/>
      <c r="K895" s="26"/>
      <c r="L895" s="26"/>
      <c r="M895" s="26"/>
      <c r="N895" s="26"/>
      <c r="O895" s="26"/>
      <c r="P895" s="26"/>
    </row>
    <row r="896" spans="7:16" ht="14.15" x14ac:dyDescent="0.35">
      <c r="G896" s="26"/>
      <c r="H896" s="26"/>
      <c r="I896" s="26"/>
      <c r="J896" s="26"/>
      <c r="K896" s="26"/>
      <c r="L896" s="26"/>
      <c r="M896" s="26"/>
      <c r="N896" s="26"/>
      <c r="O896" s="26"/>
      <c r="P896" s="26"/>
    </row>
    <row r="897" spans="7:16" ht="14.15" x14ac:dyDescent="0.35">
      <c r="G897" s="26"/>
      <c r="H897" s="26"/>
      <c r="I897" s="26"/>
      <c r="J897" s="26"/>
      <c r="K897" s="26"/>
      <c r="L897" s="26"/>
      <c r="M897" s="26"/>
      <c r="N897" s="26"/>
      <c r="O897" s="26"/>
      <c r="P897" s="26"/>
    </row>
    <row r="898" spans="7:16" ht="14.15" x14ac:dyDescent="0.35">
      <c r="G898" s="26"/>
      <c r="H898" s="26"/>
      <c r="I898" s="26"/>
      <c r="J898" s="26"/>
      <c r="K898" s="26"/>
      <c r="L898" s="26"/>
      <c r="M898" s="26"/>
      <c r="N898" s="26"/>
      <c r="O898" s="26"/>
      <c r="P898" s="26"/>
    </row>
    <row r="899" spans="7:16" ht="14.15" x14ac:dyDescent="0.35">
      <c r="G899" s="26"/>
      <c r="H899" s="26"/>
      <c r="I899" s="26"/>
      <c r="J899" s="26"/>
      <c r="K899" s="26"/>
      <c r="L899" s="26"/>
      <c r="M899" s="26"/>
      <c r="N899" s="26"/>
      <c r="O899" s="26"/>
      <c r="P899" s="26"/>
    </row>
    <row r="900" spans="7:16" ht="14.15" x14ac:dyDescent="0.35">
      <c r="G900" s="26"/>
      <c r="H900" s="26"/>
      <c r="I900" s="26"/>
      <c r="J900" s="26"/>
      <c r="K900" s="26"/>
      <c r="L900" s="26"/>
      <c r="M900" s="26"/>
      <c r="N900" s="26"/>
      <c r="O900" s="26"/>
      <c r="P900" s="26"/>
    </row>
    <row r="901" spans="7:16" ht="14.15" x14ac:dyDescent="0.35">
      <c r="G901" s="26"/>
      <c r="H901" s="26"/>
      <c r="I901" s="26"/>
      <c r="J901" s="26"/>
      <c r="K901" s="26"/>
      <c r="L901" s="26"/>
      <c r="M901" s="26"/>
      <c r="N901" s="26"/>
      <c r="O901" s="26"/>
      <c r="P901" s="26"/>
    </row>
    <row r="902" spans="7:16" ht="14.15" x14ac:dyDescent="0.35">
      <c r="G902" s="26"/>
      <c r="H902" s="26"/>
      <c r="I902" s="26"/>
      <c r="J902" s="26"/>
      <c r="K902" s="26"/>
      <c r="L902" s="26"/>
      <c r="M902" s="26"/>
      <c r="N902" s="26"/>
      <c r="O902" s="26"/>
      <c r="P902" s="26"/>
    </row>
    <row r="903" spans="7:16" ht="14.15" x14ac:dyDescent="0.35">
      <c r="G903" s="26"/>
      <c r="H903" s="26"/>
      <c r="I903" s="26"/>
      <c r="J903" s="26"/>
      <c r="K903" s="26"/>
      <c r="L903" s="26"/>
      <c r="M903" s="26"/>
      <c r="N903" s="26"/>
      <c r="O903" s="26"/>
      <c r="P903" s="26"/>
    </row>
    <row r="904" spans="7:16" ht="14.15" x14ac:dyDescent="0.35">
      <c r="G904" s="26"/>
      <c r="H904" s="26"/>
      <c r="I904" s="26"/>
      <c r="J904" s="26"/>
      <c r="K904" s="26"/>
      <c r="L904" s="26"/>
      <c r="M904" s="26"/>
      <c r="N904" s="26"/>
      <c r="O904" s="26"/>
      <c r="P904" s="26"/>
    </row>
    <row r="905" spans="7:16" ht="14.15" x14ac:dyDescent="0.35">
      <c r="G905" s="26"/>
      <c r="H905" s="26"/>
      <c r="I905" s="26"/>
      <c r="J905" s="26"/>
      <c r="K905" s="26"/>
      <c r="L905" s="26"/>
      <c r="M905" s="26"/>
      <c r="N905" s="26"/>
      <c r="O905" s="26"/>
      <c r="P905" s="26"/>
    </row>
    <row r="906" spans="7:16" ht="14.15" x14ac:dyDescent="0.35">
      <c r="G906" s="26"/>
      <c r="H906" s="26"/>
      <c r="I906" s="26"/>
      <c r="J906" s="26"/>
      <c r="K906" s="26"/>
      <c r="L906" s="26"/>
      <c r="M906" s="26"/>
      <c r="N906" s="26"/>
      <c r="O906" s="26"/>
      <c r="P906" s="26"/>
    </row>
    <row r="907" spans="7:16" ht="14.15" x14ac:dyDescent="0.35">
      <c r="G907" s="26"/>
      <c r="H907" s="26"/>
      <c r="I907" s="26"/>
      <c r="J907" s="26"/>
      <c r="K907" s="26"/>
      <c r="L907" s="26"/>
      <c r="M907" s="26"/>
      <c r="N907" s="26"/>
      <c r="O907" s="26"/>
      <c r="P907" s="26"/>
    </row>
    <row r="908" spans="7:16" ht="14.15" x14ac:dyDescent="0.35">
      <c r="G908" s="26"/>
      <c r="H908" s="26"/>
      <c r="I908" s="26"/>
      <c r="J908" s="26"/>
      <c r="K908" s="26"/>
      <c r="L908" s="26"/>
      <c r="M908" s="26"/>
      <c r="N908" s="26"/>
      <c r="O908" s="26"/>
      <c r="P908" s="26"/>
    </row>
    <row r="909" spans="7:16" ht="14.15" x14ac:dyDescent="0.35">
      <c r="G909" s="26"/>
      <c r="H909" s="26"/>
      <c r="I909" s="26"/>
      <c r="J909" s="26"/>
      <c r="K909" s="26"/>
      <c r="L909" s="26"/>
      <c r="M909" s="26"/>
      <c r="N909" s="26"/>
      <c r="O909" s="26"/>
      <c r="P909" s="26"/>
    </row>
    <row r="910" spans="7:16" ht="14.15" x14ac:dyDescent="0.35">
      <c r="G910" s="26"/>
      <c r="H910" s="26"/>
      <c r="I910" s="26"/>
      <c r="J910" s="26"/>
      <c r="K910" s="26"/>
      <c r="L910" s="26"/>
      <c r="M910" s="26"/>
      <c r="N910" s="26"/>
      <c r="O910" s="26"/>
      <c r="P910" s="26"/>
    </row>
    <row r="911" spans="7:16" ht="14.15" x14ac:dyDescent="0.35">
      <c r="G911" s="26"/>
      <c r="H911" s="26"/>
      <c r="I911" s="26"/>
      <c r="J911" s="26"/>
      <c r="K911" s="26"/>
      <c r="L911" s="26"/>
      <c r="M911" s="26"/>
      <c r="N911" s="26"/>
      <c r="O911" s="26"/>
      <c r="P911" s="26"/>
    </row>
    <row r="912" spans="7:16" ht="14.15" x14ac:dyDescent="0.35">
      <c r="G912" s="26"/>
      <c r="H912" s="26"/>
      <c r="I912" s="26"/>
      <c r="J912" s="26"/>
      <c r="K912" s="26"/>
      <c r="L912" s="26"/>
      <c r="M912" s="26"/>
      <c r="N912" s="26"/>
      <c r="O912" s="26"/>
      <c r="P912" s="26"/>
    </row>
    <row r="913" spans="7:16" ht="14.15" x14ac:dyDescent="0.35">
      <c r="G913" s="26"/>
      <c r="H913" s="26"/>
      <c r="I913" s="26"/>
      <c r="J913" s="26"/>
      <c r="K913" s="26"/>
      <c r="L913" s="26"/>
      <c r="M913" s="26"/>
      <c r="N913" s="26"/>
      <c r="O913" s="26"/>
      <c r="P913" s="26"/>
    </row>
    <row r="914" spans="7:16" ht="14.15" x14ac:dyDescent="0.35">
      <c r="G914" s="26"/>
      <c r="H914" s="26"/>
      <c r="I914" s="26"/>
      <c r="J914" s="26"/>
      <c r="K914" s="26"/>
      <c r="L914" s="26"/>
      <c r="M914" s="26"/>
      <c r="N914" s="26"/>
      <c r="O914" s="26"/>
      <c r="P914" s="26"/>
    </row>
    <row r="915" spans="7:16" ht="14.15" x14ac:dyDescent="0.35">
      <c r="G915" s="26"/>
      <c r="H915" s="26"/>
      <c r="I915" s="26"/>
      <c r="J915" s="26"/>
      <c r="K915" s="26"/>
      <c r="L915" s="26"/>
      <c r="M915" s="26"/>
      <c r="N915" s="26"/>
      <c r="O915" s="26"/>
      <c r="P915" s="26"/>
    </row>
    <row r="916" spans="7:16" ht="14.15" x14ac:dyDescent="0.35">
      <c r="G916" s="26"/>
      <c r="H916" s="26"/>
      <c r="I916" s="26"/>
      <c r="J916" s="26"/>
      <c r="K916" s="26"/>
      <c r="L916" s="26"/>
      <c r="M916" s="26"/>
      <c r="N916" s="26"/>
      <c r="O916" s="26"/>
      <c r="P916" s="26"/>
    </row>
    <row r="917" spans="7:16" ht="14.15" x14ac:dyDescent="0.35">
      <c r="G917" s="26"/>
      <c r="H917" s="26"/>
      <c r="I917" s="26"/>
      <c r="J917" s="26"/>
      <c r="K917" s="26"/>
      <c r="L917" s="26"/>
      <c r="M917" s="26"/>
      <c r="N917" s="26"/>
      <c r="O917" s="26"/>
      <c r="P917" s="26"/>
    </row>
    <row r="918" spans="7:16" ht="14.15" x14ac:dyDescent="0.35">
      <c r="G918" s="26"/>
      <c r="H918" s="26"/>
      <c r="I918" s="26"/>
      <c r="J918" s="26"/>
      <c r="K918" s="26"/>
      <c r="L918" s="26"/>
      <c r="M918" s="26"/>
      <c r="N918" s="26"/>
      <c r="O918" s="26"/>
      <c r="P918" s="26"/>
    </row>
    <row r="919" spans="7:16" ht="14.15" x14ac:dyDescent="0.35">
      <c r="G919" s="26"/>
      <c r="H919" s="26"/>
      <c r="I919" s="26"/>
      <c r="J919" s="26"/>
      <c r="K919" s="26"/>
      <c r="L919" s="26"/>
      <c r="M919" s="26"/>
      <c r="N919" s="26"/>
      <c r="O919" s="26"/>
      <c r="P919" s="26"/>
    </row>
    <row r="920" spans="7:16" ht="14.15" x14ac:dyDescent="0.35">
      <c r="G920" s="26"/>
      <c r="H920" s="26"/>
      <c r="I920" s="26"/>
      <c r="J920" s="26"/>
      <c r="K920" s="26"/>
      <c r="L920" s="26"/>
      <c r="M920" s="26"/>
      <c r="N920" s="26"/>
      <c r="O920" s="26"/>
      <c r="P920" s="26"/>
    </row>
    <row r="921" spans="7:16" ht="14.15" x14ac:dyDescent="0.35">
      <c r="G921" s="26"/>
      <c r="H921" s="26"/>
      <c r="I921" s="26"/>
      <c r="J921" s="26"/>
      <c r="K921" s="26"/>
      <c r="L921" s="26"/>
      <c r="M921" s="26"/>
      <c r="N921" s="26"/>
      <c r="O921" s="26"/>
      <c r="P921" s="26"/>
    </row>
    <row r="922" spans="7:16" ht="14.15" x14ac:dyDescent="0.35">
      <c r="G922" s="26"/>
      <c r="H922" s="26"/>
      <c r="I922" s="26"/>
      <c r="J922" s="26"/>
      <c r="K922" s="26"/>
      <c r="L922" s="26"/>
      <c r="M922" s="26"/>
      <c r="N922" s="26"/>
      <c r="O922" s="26"/>
      <c r="P922" s="26"/>
    </row>
    <row r="923" spans="7:16" ht="14.15" x14ac:dyDescent="0.35">
      <c r="G923" s="26"/>
      <c r="H923" s="26"/>
      <c r="I923" s="26"/>
      <c r="J923" s="26"/>
      <c r="K923" s="26"/>
      <c r="L923" s="26"/>
      <c r="M923" s="26"/>
      <c r="N923" s="26"/>
      <c r="O923" s="26"/>
      <c r="P923" s="26"/>
    </row>
    <row r="924" spans="7:16" ht="14.15" x14ac:dyDescent="0.35">
      <c r="G924" s="26"/>
      <c r="H924" s="26"/>
      <c r="I924" s="26"/>
      <c r="J924" s="26"/>
      <c r="K924" s="26"/>
      <c r="L924" s="26"/>
      <c r="M924" s="26"/>
      <c r="N924" s="26"/>
      <c r="O924" s="26"/>
      <c r="P924" s="26"/>
    </row>
    <row r="925" spans="7:16" ht="14.15" x14ac:dyDescent="0.35">
      <c r="G925" s="26"/>
      <c r="H925" s="26"/>
      <c r="I925" s="26"/>
      <c r="J925" s="26"/>
      <c r="K925" s="26"/>
      <c r="L925" s="26"/>
      <c r="M925" s="26"/>
      <c r="N925" s="26"/>
      <c r="O925" s="26"/>
      <c r="P925" s="26"/>
    </row>
    <row r="926" spans="7:16" ht="14.15" x14ac:dyDescent="0.35">
      <c r="G926" s="26"/>
      <c r="H926" s="26"/>
      <c r="I926" s="26"/>
      <c r="J926" s="26"/>
      <c r="K926" s="26"/>
      <c r="L926" s="26"/>
      <c r="M926" s="26"/>
      <c r="N926" s="26"/>
      <c r="O926" s="26"/>
      <c r="P926" s="26"/>
    </row>
    <row r="927" spans="7:16" ht="14.15" x14ac:dyDescent="0.35">
      <c r="G927" s="26"/>
      <c r="H927" s="26"/>
      <c r="I927" s="26"/>
      <c r="J927" s="26"/>
      <c r="K927" s="26"/>
      <c r="L927" s="26"/>
      <c r="M927" s="26"/>
      <c r="N927" s="26"/>
      <c r="O927" s="26"/>
      <c r="P927" s="26"/>
    </row>
    <row r="928" spans="7:16" ht="14.15" x14ac:dyDescent="0.35">
      <c r="G928" s="26"/>
      <c r="H928" s="26"/>
      <c r="I928" s="26"/>
      <c r="J928" s="26"/>
      <c r="K928" s="26"/>
      <c r="L928" s="26"/>
      <c r="M928" s="26"/>
      <c r="N928" s="26"/>
      <c r="O928" s="26"/>
      <c r="P928" s="26"/>
    </row>
    <row r="929" spans="7:16" ht="14.15" x14ac:dyDescent="0.35">
      <c r="G929" s="26"/>
      <c r="H929" s="26"/>
      <c r="I929" s="26"/>
      <c r="J929" s="26"/>
      <c r="K929" s="26"/>
      <c r="L929" s="26"/>
      <c r="M929" s="26"/>
      <c r="N929" s="26"/>
      <c r="O929" s="26"/>
      <c r="P929" s="26"/>
    </row>
    <row r="930" spans="7:16" ht="14.15" x14ac:dyDescent="0.35">
      <c r="G930" s="26"/>
      <c r="H930" s="26"/>
      <c r="I930" s="26"/>
      <c r="J930" s="26"/>
      <c r="K930" s="26"/>
      <c r="L930" s="26"/>
      <c r="M930" s="26"/>
      <c r="N930" s="26"/>
      <c r="O930" s="26"/>
      <c r="P930" s="26"/>
    </row>
    <row r="931" spans="7:16" ht="14.15" x14ac:dyDescent="0.35">
      <c r="G931" s="26"/>
      <c r="H931" s="26"/>
      <c r="I931" s="26"/>
      <c r="J931" s="26"/>
      <c r="K931" s="26"/>
      <c r="L931" s="26"/>
      <c r="M931" s="26"/>
      <c r="N931" s="26"/>
      <c r="O931" s="26"/>
      <c r="P931" s="26"/>
    </row>
    <row r="932" spans="7:16" ht="14.15" x14ac:dyDescent="0.35">
      <c r="G932" s="26"/>
      <c r="H932" s="26"/>
      <c r="I932" s="26"/>
      <c r="J932" s="26"/>
      <c r="K932" s="26"/>
      <c r="L932" s="26"/>
      <c r="M932" s="26"/>
      <c r="N932" s="26"/>
      <c r="O932" s="26"/>
      <c r="P932" s="26"/>
    </row>
    <row r="933" spans="7:16" ht="14.15" x14ac:dyDescent="0.35">
      <c r="G933" s="26"/>
      <c r="H933" s="26"/>
      <c r="I933" s="26"/>
      <c r="J933" s="26"/>
      <c r="K933" s="26"/>
      <c r="L933" s="26"/>
      <c r="M933" s="26"/>
      <c r="N933" s="26"/>
      <c r="O933" s="26"/>
      <c r="P933" s="26"/>
    </row>
    <row r="934" spans="7:16" ht="14.15" x14ac:dyDescent="0.35">
      <c r="G934" s="26"/>
      <c r="H934" s="26"/>
      <c r="I934" s="26"/>
      <c r="J934" s="26"/>
      <c r="K934" s="26"/>
      <c r="L934" s="26"/>
      <c r="M934" s="26"/>
      <c r="N934" s="26"/>
      <c r="O934" s="26"/>
      <c r="P934" s="26"/>
    </row>
    <row r="935" spans="7:16" ht="14.15" x14ac:dyDescent="0.35">
      <c r="G935" s="26"/>
      <c r="H935" s="26"/>
      <c r="I935" s="26"/>
      <c r="J935" s="26"/>
      <c r="K935" s="26"/>
      <c r="L935" s="26"/>
      <c r="M935" s="26"/>
      <c r="N935" s="26"/>
      <c r="O935" s="26"/>
      <c r="P935" s="26"/>
    </row>
    <row r="936" spans="7:16" ht="14.15" x14ac:dyDescent="0.35">
      <c r="G936" s="26"/>
      <c r="H936" s="26"/>
      <c r="I936" s="26"/>
      <c r="J936" s="26"/>
      <c r="K936" s="26"/>
      <c r="L936" s="26"/>
      <c r="M936" s="26"/>
      <c r="N936" s="26"/>
      <c r="O936" s="26"/>
      <c r="P936" s="26"/>
    </row>
    <row r="937" spans="7:16" ht="14.15" x14ac:dyDescent="0.35">
      <c r="G937" s="26"/>
      <c r="H937" s="26"/>
      <c r="I937" s="26"/>
      <c r="J937" s="26"/>
      <c r="K937" s="26"/>
      <c r="L937" s="26"/>
      <c r="M937" s="26"/>
      <c r="N937" s="26"/>
      <c r="O937" s="26"/>
      <c r="P937" s="26"/>
    </row>
    <row r="938" spans="7:16" ht="14.15" x14ac:dyDescent="0.35">
      <c r="G938" s="26"/>
      <c r="H938" s="26"/>
      <c r="I938" s="26"/>
      <c r="J938" s="26"/>
      <c r="K938" s="26"/>
      <c r="L938" s="26"/>
      <c r="M938" s="26"/>
      <c r="N938" s="26"/>
      <c r="O938" s="26"/>
      <c r="P938" s="26"/>
    </row>
    <row r="939" spans="7:16" ht="14.15" x14ac:dyDescent="0.35">
      <c r="G939" s="26"/>
      <c r="H939" s="26"/>
      <c r="I939" s="26"/>
      <c r="J939" s="26"/>
      <c r="K939" s="26"/>
      <c r="L939" s="26"/>
      <c r="M939" s="26"/>
      <c r="N939" s="26"/>
      <c r="O939" s="26"/>
      <c r="P939" s="26"/>
    </row>
    <row r="940" spans="7:16" ht="14.15" x14ac:dyDescent="0.35">
      <c r="G940" s="26"/>
      <c r="H940" s="26"/>
      <c r="I940" s="26"/>
      <c r="J940" s="26"/>
      <c r="K940" s="26"/>
      <c r="L940" s="26"/>
      <c r="M940" s="26"/>
      <c r="N940" s="26"/>
      <c r="O940" s="26"/>
      <c r="P940" s="26"/>
    </row>
    <row r="941" spans="7:16" ht="14.15" x14ac:dyDescent="0.35">
      <c r="G941" s="26"/>
      <c r="H941" s="26"/>
      <c r="I941" s="26"/>
      <c r="J941" s="26"/>
      <c r="K941" s="26"/>
      <c r="L941" s="26"/>
      <c r="M941" s="26"/>
      <c r="N941" s="26"/>
      <c r="O941" s="26"/>
      <c r="P941" s="26"/>
    </row>
    <row r="942" spans="7:16" ht="14.15" x14ac:dyDescent="0.35">
      <c r="G942" s="26"/>
      <c r="H942" s="26"/>
      <c r="I942" s="26"/>
      <c r="J942" s="26"/>
      <c r="K942" s="26"/>
      <c r="L942" s="26"/>
      <c r="M942" s="26"/>
      <c r="N942" s="26"/>
      <c r="O942" s="26"/>
      <c r="P942" s="26"/>
    </row>
    <row r="943" spans="7:16" ht="14.15" x14ac:dyDescent="0.35">
      <c r="G943" s="26"/>
      <c r="H943" s="26"/>
      <c r="I943" s="26"/>
      <c r="J943" s="26"/>
      <c r="K943" s="26"/>
      <c r="L943" s="26"/>
      <c r="M943" s="26"/>
      <c r="N943" s="26"/>
      <c r="O943" s="26"/>
      <c r="P943" s="26"/>
    </row>
    <row r="944" spans="7:16" ht="14.15" x14ac:dyDescent="0.35">
      <c r="G944" s="26"/>
      <c r="H944" s="26"/>
      <c r="I944" s="26"/>
      <c r="J944" s="26"/>
      <c r="K944" s="26"/>
      <c r="L944" s="26"/>
      <c r="M944" s="26"/>
      <c r="N944" s="26"/>
      <c r="O944" s="26"/>
      <c r="P944" s="26"/>
    </row>
    <row r="945" spans="7:16" ht="14.15" x14ac:dyDescent="0.35">
      <c r="G945" s="26"/>
      <c r="H945" s="26"/>
      <c r="I945" s="26"/>
      <c r="J945" s="26"/>
      <c r="K945" s="26"/>
      <c r="L945" s="26"/>
      <c r="M945" s="26"/>
      <c r="N945" s="26"/>
      <c r="O945" s="26"/>
      <c r="P945" s="26"/>
    </row>
    <row r="946" spans="7:16" ht="14.15" x14ac:dyDescent="0.35">
      <c r="G946" s="26"/>
      <c r="H946" s="26"/>
      <c r="I946" s="26"/>
      <c r="J946" s="26"/>
      <c r="K946" s="26"/>
      <c r="L946" s="26"/>
      <c r="M946" s="26"/>
      <c r="N946" s="26"/>
      <c r="O946" s="26"/>
      <c r="P946" s="26"/>
    </row>
    <row r="947" spans="7:16" ht="14.15" x14ac:dyDescent="0.35">
      <c r="G947" s="26"/>
      <c r="H947" s="26"/>
      <c r="I947" s="26"/>
      <c r="J947" s="26"/>
      <c r="K947" s="26"/>
      <c r="L947" s="26"/>
      <c r="M947" s="26"/>
      <c r="N947" s="26"/>
      <c r="O947" s="26"/>
      <c r="P947" s="26"/>
    </row>
    <row r="948" spans="7:16" ht="14.15" x14ac:dyDescent="0.35">
      <c r="G948" s="26"/>
      <c r="H948" s="26"/>
      <c r="I948" s="26"/>
      <c r="J948" s="26"/>
      <c r="K948" s="26"/>
      <c r="L948" s="26"/>
      <c r="M948" s="26"/>
      <c r="N948" s="26"/>
      <c r="O948" s="26"/>
      <c r="P948" s="26"/>
    </row>
    <row r="949" spans="7:16" ht="14.15" x14ac:dyDescent="0.35">
      <c r="G949" s="26"/>
      <c r="H949" s="26"/>
      <c r="I949" s="26"/>
      <c r="J949" s="26"/>
      <c r="K949" s="26"/>
      <c r="L949" s="26"/>
      <c r="M949" s="26"/>
      <c r="N949" s="26"/>
      <c r="O949" s="26"/>
      <c r="P949" s="26"/>
    </row>
    <row r="950" spans="7:16" ht="14.15" x14ac:dyDescent="0.35">
      <c r="G950" s="26"/>
      <c r="H950" s="26"/>
      <c r="I950" s="26"/>
      <c r="J950" s="26"/>
      <c r="K950" s="26"/>
      <c r="L950" s="26"/>
      <c r="M950" s="26"/>
      <c r="N950" s="26"/>
      <c r="O950" s="26"/>
      <c r="P950" s="26"/>
    </row>
    <row r="951" spans="7:16" ht="14.15" x14ac:dyDescent="0.35">
      <c r="G951" s="26"/>
      <c r="H951" s="26"/>
      <c r="I951" s="26"/>
      <c r="J951" s="26"/>
      <c r="K951" s="26"/>
      <c r="L951" s="26"/>
      <c r="M951" s="26"/>
      <c r="N951" s="26"/>
      <c r="O951" s="26"/>
      <c r="P951" s="26"/>
    </row>
    <row r="952" spans="7:16" ht="14.15" x14ac:dyDescent="0.35">
      <c r="G952" s="26"/>
      <c r="H952" s="26"/>
      <c r="I952" s="26"/>
      <c r="J952" s="26"/>
      <c r="K952" s="26"/>
      <c r="L952" s="26"/>
      <c r="M952" s="26"/>
      <c r="N952" s="26"/>
      <c r="O952" s="26"/>
      <c r="P952" s="26"/>
    </row>
    <row r="953" spans="7:16" ht="14.15" x14ac:dyDescent="0.35">
      <c r="G953" s="26"/>
      <c r="H953" s="26"/>
      <c r="I953" s="26"/>
      <c r="J953" s="26"/>
      <c r="K953" s="26"/>
      <c r="L953" s="26"/>
      <c r="M953" s="26"/>
      <c r="N953" s="26"/>
      <c r="O953" s="26"/>
      <c r="P953" s="26"/>
    </row>
    <row r="954" spans="7:16" ht="14.15" x14ac:dyDescent="0.35">
      <c r="G954" s="26"/>
      <c r="H954" s="26"/>
      <c r="I954" s="26"/>
      <c r="J954" s="26"/>
      <c r="K954" s="26"/>
      <c r="L954" s="26"/>
      <c r="M954" s="26"/>
      <c r="N954" s="26"/>
      <c r="O954" s="26"/>
      <c r="P954" s="26"/>
    </row>
    <row r="955" spans="7:16" ht="14.15" x14ac:dyDescent="0.35">
      <c r="G955" s="26"/>
      <c r="H955" s="26"/>
      <c r="I955" s="26"/>
      <c r="J955" s="26"/>
      <c r="K955" s="26"/>
      <c r="L955" s="26"/>
      <c r="M955" s="26"/>
      <c r="N955" s="26"/>
      <c r="O955" s="26"/>
      <c r="P955" s="26"/>
    </row>
    <row r="956" spans="7:16" ht="14.15" x14ac:dyDescent="0.35">
      <c r="G956" s="26"/>
      <c r="H956" s="26"/>
      <c r="I956" s="26"/>
      <c r="J956" s="26"/>
      <c r="K956" s="26"/>
      <c r="L956" s="26"/>
      <c r="M956" s="26"/>
      <c r="N956" s="26"/>
      <c r="O956" s="26"/>
      <c r="P956" s="26"/>
    </row>
    <row r="957" spans="7:16" ht="14.15" x14ac:dyDescent="0.35">
      <c r="G957" s="26"/>
      <c r="H957" s="26"/>
      <c r="I957" s="26"/>
      <c r="J957" s="26"/>
      <c r="K957" s="26"/>
      <c r="L957" s="26"/>
      <c r="M957" s="26"/>
      <c r="N957" s="26"/>
      <c r="O957" s="26"/>
      <c r="P957" s="26"/>
    </row>
    <row r="958" spans="7:16" ht="14.15" x14ac:dyDescent="0.35">
      <c r="G958" s="26"/>
      <c r="H958" s="26"/>
      <c r="I958" s="26"/>
      <c r="J958" s="26"/>
      <c r="K958" s="26"/>
      <c r="L958" s="26"/>
      <c r="M958" s="26"/>
      <c r="N958" s="26"/>
      <c r="O958" s="26"/>
      <c r="P958" s="26"/>
    </row>
    <row r="959" spans="7:16" ht="14.15" x14ac:dyDescent="0.35">
      <c r="G959" s="26"/>
      <c r="H959" s="26"/>
      <c r="I959" s="26"/>
      <c r="J959" s="26"/>
      <c r="K959" s="26"/>
      <c r="L959" s="26"/>
      <c r="M959" s="26"/>
      <c r="N959" s="26"/>
      <c r="O959" s="26"/>
      <c r="P959" s="26"/>
    </row>
    <row r="960" spans="7:16" ht="14.15" x14ac:dyDescent="0.35">
      <c r="G960" s="26"/>
      <c r="H960" s="26"/>
      <c r="I960" s="26"/>
      <c r="J960" s="26"/>
      <c r="K960" s="26"/>
      <c r="L960" s="26"/>
      <c r="M960" s="26"/>
      <c r="N960" s="26"/>
      <c r="O960" s="26"/>
      <c r="P960" s="26"/>
    </row>
    <row r="961" spans="7:16" ht="14.15" x14ac:dyDescent="0.35">
      <c r="G961" s="26"/>
      <c r="H961" s="26"/>
      <c r="I961" s="26"/>
      <c r="J961" s="26"/>
      <c r="K961" s="26"/>
      <c r="L961" s="26"/>
      <c r="M961" s="26"/>
      <c r="N961" s="26"/>
      <c r="O961" s="26"/>
      <c r="P961" s="26"/>
    </row>
    <row r="962" spans="7:16" ht="14.15" x14ac:dyDescent="0.35">
      <c r="G962" s="26"/>
      <c r="H962" s="26"/>
      <c r="I962" s="26"/>
      <c r="J962" s="26"/>
      <c r="K962" s="26"/>
      <c r="L962" s="26"/>
      <c r="M962" s="26"/>
      <c r="N962" s="26"/>
      <c r="O962" s="26"/>
      <c r="P962" s="26"/>
    </row>
    <row r="963" spans="7:16" ht="14.15" x14ac:dyDescent="0.35">
      <c r="G963" s="26"/>
      <c r="H963" s="26"/>
      <c r="I963" s="26"/>
      <c r="J963" s="26"/>
      <c r="K963" s="26"/>
      <c r="L963" s="26"/>
      <c r="M963" s="26"/>
      <c r="N963" s="26"/>
      <c r="O963" s="26"/>
      <c r="P963" s="26"/>
    </row>
    <row r="964" spans="7:16" ht="14.15" x14ac:dyDescent="0.35">
      <c r="G964" s="26"/>
      <c r="H964" s="26"/>
      <c r="I964" s="26"/>
      <c r="J964" s="26"/>
      <c r="K964" s="26"/>
      <c r="L964" s="26"/>
      <c r="M964" s="26"/>
      <c r="N964" s="26"/>
      <c r="O964" s="26"/>
      <c r="P964" s="26"/>
    </row>
    <row r="965" spans="7:16" ht="14.15" x14ac:dyDescent="0.35">
      <c r="G965" s="26"/>
      <c r="H965" s="26"/>
      <c r="I965" s="26"/>
      <c r="J965" s="26"/>
      <c r="K965" s="26"/>
      <c r="L965" s="26"/>
      <c r="M965" s="26"/>
      <c r="N965" s="26"/>
      <c r="O965" s="26"/>
      <c r="P965" s="26"/>
    </row>
    <row r="966" spans="7:16" ht="14.15" x14ac:dyDescent="0.35">
      <c r="G966" s="26"/>
      <c r="H966" s="26"/>
      <c r="I966" s="26"/>
      <c r="J966" s="26"/>
      <c r="K966" s="26"/>
      <c r="L966" s="26"/>
      <c r="M966" s="26"/>
      <c r="N966" s="26"/>
      <c r="O966" s="26"/>
      <c r="P966" s="26"/>
    </row>
    <row r="967" spans="7:16" ht="14.15" x14ac:dyDescent="0.35">
      <c r="G967" s="26"/>
      <c r="H967" s="26"/>
      <c r="I967" s="26"/>
      <c r="J967" s="26"/>
      <c r="K967" s="26"/>
      <c r="L967" s="26"/>
      <c r="M967" s="26"/>
      <c r="N967" s="26"/>
      <c r="O967" s="26"/>
      <c r="P967" s="26"/>
    </row>
    <row r="968" spans="7:16" ht="14.15" x14ac:dyDescent="0.35">
      <c r="G968" s="26"/>
      <c r="H968" s="26"/>
      <c r="I968" s="26"/>
      <c r="J968" s="26"/>
      <c r="K968" s="26"/>
      <c r="L968" s="26"/>
      <c r="M968" s="26"/>
      <c r="N968" s="26"/>
      <c r="O968" s="26"/>
      <c r="P968" s="26"/>
    </row>
    <row r="969" spans="7:16" ht="14.15" x14ac:dyDescent="0.35">
      <c r="G969" s="26"/>
      <c r="H969" s="26"/>
      <c r="I969" s="26"/>
      <c r="J969" s="26"/>
      <c r="K969" s="26"/>
      <c r="L969" s="26"/>
      <c r="M969" s="26"/>
      <c r="N969" s="26"/>
      <c r="O969" s="26"/>
      <c r="P969" s="26"/>
    </row>
    <row r="970" spans="7:16" ht="14.15" x14ac:dyDescent="0.35">
      <c r="G970" s="26"/>
      <c r="H970" s="26"/>
      <c r="I970" s="26"/>
      <c r="J970" s="26"/>
      <c r="K970" s="26"/>
      <c r="L970" s="26"/>
      <c r="M970" s="26"/>
      <c r="N970" s="26"/>
      <c r="O970" s="26"/>
      <c r="P970" s="26"/>
    </row>
    <row r="971" spans="7:16" ht="14.15" x14ac:dyDescent="0.35">
      <c r="G971" s="26"/>
      <c r="H971" s="26"/>
      <c r="I971" s="26"/>
      <c r="J971" s="26"/>
      <c r="K971" s="26"/>
      <c r="L971" s="26"/>
      <c r="M971" s="26"/>
      <c r="N971" s="26"/>
      <c r="O971" s="26"/>
      <c r="P971" s="26"/>
    </row>
    <row r="972" spans="7:16" ht="14.15" x14ac:dyDescent="0.35">
      <c r="G972" s="26"/>
      <c r="H972" s="26"/>
      <c r="I972" s="26"/>
      <c r="J972" s="26"/>
      <c r="K972" s="26"/>
      <c r="L972" s="26"/>
      <c r="M972" s="26"/>
      <c r="N972" s="26"/>
      <c r="O972" s="26"/>
      <c r="P972" s="26"/>
    </row>
    <row r="973" spans="7:16" ht="14.15" x14ac:dyDescent="0.35">
      <c r="G973" s="26"/>
      <c r="H973" s="26"/>
      <c r="I973" s="26"/>
      <c r="J973" s="26"/>
      <c r="K973" s="26"/>
      <c r="L973" s="26"/>
      <c r="M973" s="26"/>
      <c r="N973" s="26"/>
      <c r="O973" s="26"/>
      <c r="P973" s="26"/>
    </row>
    <row r="974" spans="7:16" ht="14.15" x14ac:dyDescent="0.35">
      <c r="G974" s="26"/>
      <c r="H974" s="26"/>
      <c r="I974" s="26"/>
      <c r="J974" s="26"/>
      <c r="K974" s="26"/>
      <c r="L974" s="26"/>
      <c r="M974" s="26"/>
      <c r="N974" s="26"/>
      <c r="O974" s="26"/>
      <c r="P974" s="26"/>
    </row>
    <row r="975" spans="7:16" ht="14.15" x14ac:dyDescent="0.35">
      <c r="G975" s="26"/>
      <c r="H975" s="26"/>
      <c r="I975" s="26"/>
      <c r="J975" s="26"/>
      <c r="K975" s="26"/>
      <c r="L975" s="26"/>
      <c r="M975" s="26"/>
      <c r="N975" s="26"/>
      <c r="O975" s="26"/>
      <c r="P975" s="26"/>
    </row>
    <row r="976" spans="7:16" ht="14.15" x14ac:dyDescent="0.35">
      <c r="G976" s="26"/>
      <c r="H976" s="26"/>
      <c r="I976" s="26"/>
      <c r="J976" s="26"/>
      <c r="K976" s="26"/>
      <c r="L976" s="26"/>
      <c r="M976" s="26"/>
      <c r="N976" s="26"/>
      <c r="O976" s="26"/>
      <c r="P976" s="26"/>
    </row>
    <row r="977" spans="7:16" ht="14.15" x14ac:dyDescent="0.35">
      <c r="G977" s="26"/>
      <c r="H977" s="26"/>
      <c r="I977" s="26"/>
      <c r="J977" s="26"/>
      <c r="K977" s="26"/>
      <c r="L977" s="26"/>
      <c r="M977" s="26"/>
      <c r="N977" s="26"/>
      <c r="O977" s="26"/>
      <c r="P977" s="26"/>
    </row>
    <row r="978" spans="7:16" ht="14.15" x14ac:dyDescent="0.35">
      <c r="G978" s="26"/>
      <c r="H978" s="26"/>
      <c r="I978" s="26"/>
      <c r="J978" s="26"/>
      <c r="K978" s="26"/>
      <c r="L978" s="26"/>
      <c r="M978" s="26"/>
      <c r="N978" s="26"/>
      <c r="O978" s="26"/>
      <c r="P978" s="26"/>
    </row>
    <row r="979" spans="7:16" ht="14.15" x14ac:dyDescent="0.35">
      <c r="G979" s="26"/>
      <c r="H979" s="26"/>
      <c r="I979" s="26"/>
      <c r="J979" s="26"/>
      <c r="K979" s="26"/>
      <c r="L979" s="26"/>
      <c r="M979" s="26"/>
      <c r="N979" s="26"/>
      <c r="O979" s="26"/>
      <c r="P979" s="26"/>
    </row>
    <row r="980" spans="7:16" ht="14.15" x14ac:dyDescent="0.35">
      <c r="G980" s="26"/>
      <c r="H980" s="26"/>
      <c r="I980" s="26"/>
      <c r="J980" s="26"/>
      <c r="K980" s="26"/>
      <c r="L980" s="26"/>
      <c r="M980" s="26"/>
      <c r="N980" s="26"/>
      <c r="O980" s="26"/>
      <c r="P980" s="26"/>
    </row>
    <row r="981" spans="7:16" ht="14.15" x14ac:dyDescent="0.35">
      <c r="G981" s="26"/>
      <c r="H981" s="26"/>
      <c r="I981" s="26"/>
      <c r="J981" s="26"/>
      <c r="K981" s="26"/>
      <c r="L981" s="26"/>
      <c r="M981" s="26"/>
      <c r="N981" s="26"/>
      <c r="O981" s="26"/>
      <c r="P981" s="26"/>
    </row>
    <row r="982" spans="7:16" ht="14.15" x14ac:dyDescent="0.35">
      <c r="G982" s="26"/>
      <c r="H982" s="26"/>
      <c r="I982" s="26"/>
      <c r="J982" s="26"/>
      <c r="K982" s="26"/>
      <c r="L982" s="26"/>
      <c r="M982" s="26"/>
      <c r="N982" s="26"/>
      <c r="O982" s="26"/>
      <c r="P982" s="26"/>
    </row>
    <row r="983" spans="7:16" ht="14.15" x14ac:dyDescent="0.35">
      <c r="G983" s="26"/>
      <c r="H983" s="26"/>
      <c r="I983" s="26"/>
      <c r="J983" s="26"/>
      <c r="K983" s="26"/>
      <c r="L983" s="26"/>
      <c r="M983" s="26"/>
      <c r="N983" s="26"/>
      <c r="O983" s="26"/>
      <c r="P983" s="26"/>
    </row>
    <row r="984" spans="7:16" ht="14.15" x14ac:dyDescent="0.35">
      <c r="G984" s="26"/>
      <c r="H984" s="26"/>
      <c r="I984" s="26"/>
      <c r="J984" s="26"/>
      <c r="K984" s="26"/>
      <c r="L984" s="26"/>
      <c r="M984" s="26"/>
      <c r="N984" s="26"/>
      <c r="O984" s="26"/>
      <c r="P984" s="26"/>
    </row>
    <row r="985" spans="7:16" ht="14.15" x14ac:dyDescent="0.35">
      <c r="G985" s="26"/>
      <c r="H985" s="26"/>
      <c r="I985" s="26"/>
      <c r="J985" s="26"/>
      <c r="K985" s="26"/>
      <c r="L985" s="26"/>
      <c r="M985" s="26"/>
      <c r="N985" s="26"/>
      <c r="O985" s="26"/>
      <c r="P985" s="26"/>
    </row>
    <row r="986" spans="7:16" ht="14.15" x14ac:dyDescent="0.35">
      <c r="G986" s="26"/>
      <c r="H986" s="26"/>
      <c r="I986" s="26"/>
      <c r="J986" s="26"/>
      <c r="K986" s="26"/>
      <c r="L986" s="26"/>
      <c r="M986" s="26"/>
      <c r="N986" s="26"/>
      <c r="O986" s="26"/>
      <c r="P986" s="26"/>
    </row>
    <row r="987" spans="7:16" ht="14.15" x14ac:dyDescent="0.35">
      <c r="G987" s="26"/>
      <c r="H987" s="26"/>
      <c r="I987" s="26"/>
      <c r="J987" s="26"/>
      <c r="K987" s="26"/>
      <c r="L987" s="26"/>
      <c r="M987" s="26"/>
      <c r="N987" s="26"/>
      <c r="O987" s="26"/>
      <c r="P987" s="26"/>
    </row>
    <row r="988" spans="7:16" ht="14.15" x14ac:dyDescent="0.35">
      <c r="G988" s="26"/>
      <c r="H988" s="26"/>
      <c r="I988" s="26"/>
      <c r="J988" s="26"/>
      <c r="K988" s="26"/>
      <c r="L988" s="26"/>
      <c r="M988" s="26"/>
      <c r="N988" s="26"/>
      <c r="O988" s="26"/>
      <c r="P988" s="26"/>
    </row>
    <row r="989" spans="7:16" ht="14.15" x14ac:dyDescent="0.35">
      <c r="G989" s="26"/>
      <c r="H989" s="26"/>
      <c r="I989" s="26"/>
      <c r="J989" s="26"/>
      <c r="K989" s="26"/>
      <c r="L989" s="26"/>
      <c r="M989" s="26"/>
      <c r="N989" s="26"/>
      <c r="O989" s="26"/>
      <c r="P989" s="26"/>
    </row>
    <row r="990" spans="7:16" ht="14.15" x14ac:dyDescent="0.35">
      <c r="G990" s="26"/>
      <c r="H990" s="26"/>
      <c r="I990" s="26"/>
      <c r="J990" s="26"/>
      <c r="K990" s="26"/>
      <c r="L990" s="26"/>
      <c r="M990" s="26"/>
      <c r="N990" s="26"/>
      <c r="O990" s="26"/>
      <c r="P990" s="26"/>
    </row>
    <row r="991" spans="7:16" ht="14.15" x14ac:dyDescent="0.35">
      <c r="G991" s="26"/>
      <c r="H991" s="26"/>
      <c r="I991" s="26"/>
      <c r="J991" s="26"/>
      <c r="K991" s="26"/>
      <c r="L991" s="26"/>
      <c r="M991" s="26"/>
      <c r="N991" s="26"/>
      <c r="O991" s="26"/>
      <c r="P991" s="26"/>
    </row>
    <row r="992" spans="7:16" ht="14.15" x14ac:dyDescent="0.35">
      <c r="G992" s="26"/>
      <c r="H992" s="26"/>
      <c r="I992" s="26"/>
      <c r="J992" s="26"/>
      <c r="K992" s="26"/>
      <c r="L992" s="26"/>
      <c r="M992" s="26"/>
      <c r="N992" s="26"/>
      <c r="O992" s="26"/>
      <c r="P992" s="26"/>
    </row>
    <row r="993" spans="7:16" ht="14.15" x14ac:dyDescent="0.35">
      <c r="G993" s="26"/>
      <c r="H993" s="26"/>
      <c r="I993" s="26"/>
      <c r="J993" s="26"/>
      <c r="K993" s="26"/>
      <c r="L993" s="26"/>
      <c r="M993" s="26"/>
      <c r="N993" s="26"/>
      <c r="O993" s="26"/>
      <c r="P993" s="26"/>
    </row>
    <row r="994" spans="7:16" ht="14.15" x14ac:dyDescent="0.35">
      <c r="G994" s="26"/>
      <c r="H994" s="26"/>
      <c r="I994" s="26"/>
      <c r="J994" s="26"/>
      <c r="K994" s="26"/>
      <c r="L994" s="26"/>
      <c r="M994" s="26"/>
      <c r="N994" s="26"/>
      <c r="O994" s="26"/>
      <c r="P994" s="26"/>
    </row>
    <row r="995" spans="7:16" ht="14.15" x14ac:dyDescent="0.35">
      <c r="G995" s="26"/>
      <c r="H995" s="26"/>
      <c r="I995" s="26"/>
      <c r="J995" s="26"/>
      <c r="K995" s="26"/>
      <c r="L995" s="26"/>
      <c r="M995" s="26"/>
      <c r="N995" s="26"/>
      <c r="O995" s="26"/>
      <c r="P995" s="26"/>
    </row>
    <row r="996" spans="7:16" ht="14.15" x14ac:dyDescent="0.35">
      <c r="G996" s="26"/>
      <c r="H996" s="26"/>
      <c r="I996" s="26"/>
      <c r="J996" s="26"/>
      <c r="K996" s="26"/>
      <c r="L996" s="26"/>
      <c r="M996" s="26"/>
      <c r="N996" s="26"/>
      <c r="O996" s="26"/>
      <c r="P996" s="26"/>
    </row>
    <row r="997" spans="7:16" ht="14.15" x14ac:dyDescent="0.35">
      <c r="G997" s="26"/>
      <c r="H997" s="26"/>
      <c r="I997" s="26"/>
      <c r="J997" s="26"/>
      <c r="K997" s="26"/>
      <c r="L997" s="26"/>
      <c r="M997" s="26"/>
      <c r="N997" s="26"/>
      <c r="O997" s="26"/>
      <c r="P997" s="26"/>
    </row>
    <row r="998" spans="7:16" ht="14.15" x14ac:dyDescent="0.35">
      <c r="G998" s="26"/>
      <c r="H998" s="26"/>
      <c r="I998" s="26"/>
      <c r="J998" s="26"/>
      <c r="K998" s="26"/>
      <c r="L998" s="26"/>
      <c r="M998" s="26"/>
      <c r="N998" s="26"/>
      <c r="O998" s="26"/>
      <c r="P998" s="26"/>
    </row>
    <row r="999" spans="7:16" ht="14.15" x14ac:dyDescent="0.35">
      <c r="G999" s="26"/>
      <c r="H999" s="26"/>
      <c r="I999" s="26"/>
      <c r="J999" s="26"/>
      <c r="K999" s="26"/>
      <c r="L999" s="26"/>
      <c r="M999" s="26"/>
      <c r="N999" s="26"/>
      <c r="O999" s="26"/>
      <c r="P999" s="26"/>
    </row>
    <row r="1000" spans="7:16" ht="14.15" x14ac:dyDescent="0.35"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2019-11-24T18:26:52Z</dcterms:modified>
</cp:coreProperties>
</file>