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\TA_KoTA305\"/>
    </mc:Choice>
  </mc:AlternateContent>
  <xr:revisionPtr revIDLastSave="0" documentId="13_ncr:1_{BB103F24-51E8-4889-AB23-3AAF9F0871C6}" xr6:coauthVersionLast="47" xr6:coauthVersionMax="47" xr10:uidLastSave="{00000000-0000-0000-0000-000000000000}"/>
  <bookViews>
    <workbookView xWindow="-108" yWindow="-108" windowWidth="23256" windowHeight="12576" firstSheet="10" activeTab="15" xr2:uid="{FF28DEC8-012B-4D7C-8F37-111838F8709F}"/>
  </bookViews>
  <sheets>
    <sheet name="Kurs Jual" sheetId="1" r:id="rId1"/>
    <sheet name="Matriks (Min, Max)" sheetId="2" r:id="rId2"/>
    <sheet name="Sheet5" sheetId="6" r:id="rId3"/>
    <sheet name="Kurs beli" sheetId="3" r:id="rId4"/>
    <sheet name="Sheet4" sheetId="5" r:id="rId5"/>
    <sheet name="Kurs Jual Ketika" sheetId="7" r:id="rId6"/>
    <sheet name="Sheet2" sheetId="8" r:id="rId7"/>
    <sheet name="Kurs Beli Ketika" sheetId="9" r:id="rId8"/>
    <sheet name="Sheet6" sheetId="10" r:id="rId9"/>
    <sheet name="Kurs Jual Keseluruhan" sheetId="12" r:id="rId10"/>
    <sheet name="Sheet7" sheetId="11" r:id="rId11"/>
    <sheet name="Kurs Beli Keseluruhan" sheetId="14" r:id="rId12"/>
    <sheet name="Sheet9" sheetId="13" r:id="rId13"/>
    <sheet name="Resume MCFTS dan FTS" sheetId="15" r:id="rId14"/>
    <sheet name="MAPE" sheetId="16" r:id="rId15"/>
    <sheet name="Pengujian" sheetId="17" r:id="rId16"/>
    <sheet name="Sheet3" sheetId="19" r:id="rId17"/>
    <sheet name="Sheet1" sheetId="18" r:id="rId18"/>
  </sheets>
  <definedNames>
    <definedName name="_xlnm._FilterDatabase" localSheetId="0" hidden="1">'Kurs Jual'!$O$23:$Q$2269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7" l="1"/>
  <c r="L55" i="17"/>
  <c r="K55" i="17"/>
  <c r="Y43" i="16" l="1"/>
  <c r="X43" i="16"/>
  <c r="Y28" i="16"/>
  <c r="X28" i="16"/>
  <c r="Y15" i="16"/>
  <c r="X15" i="16"/>
  <c r="AK273" i="14" l="1"/>
  <c r="AL273" i="14"/>
  <c r="AM273" i="14"/>
  <c r="AN273" i="14"/>
  <c r="AO273" i="14"/>
  <c r="AP273" i="14"/>
  <c r="AQ273" i="14"/>
  <c r="AR273" i="14"/>
  <c r="AS273" i="14"/>
  <c r="AT273" i="14"/>
  <c r="AU273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J284" i="14"/>
  <c r="AJ283" i="14"/>
  <c r="AJ282" i="14"/>
  <c r="AJ281" i="14"/>
  <c r="AJ280" i="14"/>
  <c r="AJ279" i="14"/>
  <c r="AJ278" i="14"/>
  <c r="AJ277" i="14"/>
  <c r="AJ276" i="14"/>
  <c r="AJ275" i="14"/>
  <c r="AJ274" i="14"/>
  <c r="AJ273" i="14"/>
  <c r="S258" i="14"/>
  <c r="S257" i="14"/>
  <c r="N258" i="14"/>
  <c r="N257" i="14"/>
  <c r="AL241" i="14"/>
  <c r="AM241" i="14"/>
  <c r="AN241" i="14"/>
  <c r="AO241" i="14"/>
  <c r="AP241" i="14"/>
  <c r="AQ241" i="14"/>
  <c r="AR241" i="14"/>
  <c r="AS241" i="14"/>
  <c r="AT241" i="14"/>
  <c r="AU241" i="14"/>
  <c r="AL242" i="14"/>
  <c r="AM242" i="14"/>
  <c r="AN242" i="14"/>
  <c r="AO242" i="14"/>
  <c r="AP242" i="14"/>
  <c r="AQ242" i="14"/>
  <c r="AR242" i="14"/>
  <c r="AS242" i="14"/>
  <c r="AT242" i="14"/>
  <c r="AU242" i="14"/>
  <c r="AL243" i="14"/>
  <c r="AM243" i="14"/>
  <c r="AN243" i="14"/>
  <c r="AO243" i="14"/>
  <c r="AP243" i="14"/>
  <c r="AQ243" i="14"/>
  <c r="AR243" i="14"/>
  <c r="AS243" i="14"/>
  <c r="AT243" i="14"/>
  <c r="AU243" i="14"/>
  <c r="AL244" i="14"/>
  <c r="AM244" i="14"/>
  <c r="AN244" i="14"/>
  <c r="AO244" i="14"/>
  <c r="AP244" i="14"/>
  <c r="AQ244" i="14"/>
  <c r="AR244" i="14"/>
  <c r="AS244" i="14"/>
  <c r="AT244" i="14"/>
  <c r="AU244" i="14"/>
  <c r="AL245" i="14"/>
  <c r="AM245" i="14"/>
  <c r="AN245" i="14"/>
  <c r="AO245" i="14"/>
  <c r="AP245" i="14"/>
  <c r="AQ245" i="14"/>
  <c r="AR245" i="14"/>
  <c r="AS245" i="14"/>
  <c r="AT245" i="14"/>
  <c r="AU245" i="14"/>
  <c r="AL246" i="14"/>
  <c r="AM246" i="14"/>
  <c r="AN246" i="14"/>
  <c r="AO246" i="14"/>
  <c r="AP246" i="14"/>
  <c r="AQ246" i="14"/>
  <c r="AR246" i="14"/>
  <c r="AS246" i="14"/>
  <c r="AT246" i="14"/>
  <c r="AU246" i="14"/>
  <c r="AL247" i="14"/>
  <c r="AM247" i="14"/>
  <c r="AN247" i="14"/>
  <c r="AO247" i="14"/>
  <c r="AP247" i="14"/>
  <c r="AQ247" i="14"/>
  <c r="AR247" i="14"/>
  <c r="AS247" i="14"/>
  <c r="AT247" i="14"/>
  <c r="AU247" i="14"/>
  <c r="AL248" i="14"/>
  <c r="AM248" i="14"/>
  <c r="AN248" i="14"/>
  <c r="AO248" i="14"/>
  <c r="AP248" i="14"/>
  <c r="AQ248" i="14"/>
  <c r="AR248" i="14"/>
  <c r="AS248" i="14"/>
  <c r="AT248" i="14"/>
  <c r="AU248" i="14"/>
  <c r="AL249" i="14"/>
  <c r="AM249" i="14"/>
  <c r="AN249" i="14"/>
  <c r="AO249" i="14"/>
  <c r="AP249" i="14"/>
  <c r="AQ249" i="14"/>
  <c r="AR249" i="14"/>
  <c r="AS249" i="14"/>
  <c r="AT249" i="14"/>
  <c r="AU249" i="14"/>
  <c r="AL250" i="14"/>
  <c r="AM250" i="14"/>
  <c r="AN250" i="14"/>
  <c r="AO250" i="14"/>
  <c r="AP250" i="14"/>
  <c r="AQ250" i="14"/>
  <c r="AR250" i="14"/>
  <c r="AS250" i="14"/>
  <c r="AT250" i="14"/>
  <c r="AU250" i="14"/>
  <c r="AK250" i="14"/>
  <c r="AK249" i="14"/>
  <c r="AK248" i="14"/>
  <c r="AK247" i="14"/>
  <c r="AK246" i="14"/>
  <c r="AK245" i="14"/>
  <c r="AK244" i="14"/>
  <c r="AK243" i="14"/>
  <c r="AK242" i="14"/>
  <c r="AK241" i="14"/>
  <c r="S225" i="14"/>
  <c r="S224" i="14"/>
  <c r="N225" i="14"/>
  <c r="N224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S191" i="14"/>
  <c r="N191" i="14"/>
  <c r="AV269" i="14" l="1"/>
  <c r="AV268" i="14"/>
  <c r="AV267" i="14"/>
  <c r="AV266" i="14"/>
  <c r="G266" i="14"/>
  <c r="AV265" i="14"/>
  <c r="G265" i="14"/>
  <c r="AV264" i="14"/>
  <c r="AV263" i="14"/>
  <c r="AV262" i="14"/>
  <c r="AV261" i="14"/>
  <c r="AV260" i="14"/>
  <c r="AV259" i="14"/>
  <c r="AV258" i="14"/>
  <c r="L258" i="14"/>
  <c r="L259" i="14" s="1"/>
  <c r="Q258" i="14"/>
  <c r="Q259" i="14" s="1"/>
  <c r="AV236" i="14"/>
  <c r="AV235" i="14"/>
  <c r="AV234" i="14"/>
  <c r="AV233" i="14"/>
  <c r="G233" i="14"/>
  <c r="AV232" i="14"/>
  <c r="G232" i="14"/>
  <c r="AV231" i="14"/>
  <c r="AV230" i="14"/>
  <c r="AV229" i="14"/>
  <c r="AV228" i="14"/>
  <c r="AV227" i="14"/>
  <c r="AV226" i="14"/>
  <c r="AV225" i="14"/>
  <c r="Q225" i="14"/>
  <c r="Q226" i="14" s="1"/>
  <c r="L225" i="14"/>
  <c r="L226" i="14" s="1"/>
  <c r="AV203" i="14"/>
  <c r="AV202" i="14"/>
  <c r="AV201" i="14"/>
  <c r="AV200" i="14"/>
  <c r="G200" i="14"/>
  <c r="AV199" i="14"/>
  <c r="G199" i="14"/>
  <c r="AV198" i="14"/>
  <c r="AV197" i="14"/>
  <c r="AV196" i="14"/>
  <c r="AV195" i="14"/>
  <c r="AV194" i="14"/>
  <c r="AV193" i="14"/>
  <c r="AV192" i="14"/>
  <c r="Q192" i="14"/>
  <c r="L192" i="14"/>
  <c r="AK273" i="12"/>
  <c r="AL273" i="12"/>
  <c r="AM273" i="12"/>
  <c r="AN273" i="12"/>
  <c r="AO273" i="12"/>
  <c r="AP273" i="12"/>
  <c r="AQ273" i="12"/>
  <c r="AR273" i="12"/>
  <c r="AS273" i="12"/>
  <c r="AT273" i="12"/>
  <c r="AU273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J284" i="12"/>
  <c r="AJ283" i="12"/>
  <c r="AJ282" i="12"/>
  <c r="AJ281" i="12"/>
  <c r="AJ280" i="12"/>
  <c r="AJ279" i="12"/>
  <c r="AJ278" i="12"/>
  <c r="AJ277" i="12"/>
  <c r="AJ276" i="12"/>
  <c r="AJ275" i="12"/>
  <c r="AJ274" i="12"/>
  <c r="AJ273" i="12"/>
  <c r="S258" i="12"/>
  <c r="S257" i="12"/>
  <c r="N258" i="12"/>
  <c r="N257" i="12"/>
  <c r="AL241" i="12"/>
  <c r="AM241" i="12"/>
  <c r="AN241" i="12"/>
  <c r="AO241" i="12"/>
  <c r="AP241" i="12"/>
  <c r="AQ241" i="12"/>
  <c r="AR241" i="12"/>
  <c r="AS241" i="12"/>
  <c r="AT241" i="12"/>
  <c r="AU241" i="12"/>
  <c r="AL242" i="12"/>
  <c r="AM242" i="12"/>
  <c r="AN242" i="12"/>
  <c r="AO242" i="12"/>
  <c r="AP242" i="12"/>
  <c r="AQ242" i="12"/>
  <c r="AR242" i="12"/>
  <c r="AS242" i="12"/>
  <c r="AT242" i="12"/>
  <c r="AU242" i="12"/>
  <c r="AL243" i="12"/>
  <c r="AM243" i="12"/>
  <c r="AN243" i="12"/>
  <c r="AO243" i="12"/>
  <c r="AP243" i="12"/>
  <c r="AQ243" i="12"/>
  <c r="AR243" i="12"/>
  <c r="AS243" i="12"/>
  <c r="AT243" i="12"/>
  <c r="AU243" i="12"/>
  <c r="AL244" i="12"/>
  <c r="AM244" i="12"/>
  <c r="AN244" i="12"/>
  <c r="AO244" i="12"/>
  <c r="AP244" i="12"/>
  <c r="AQ244" i="12"/>
  <c r="AR244" i="12"/>
  <c r="AS244" i="12"/>
  <c r="AT244" i="12"/>
  <c r="AU244" i="12"/>
  <c r="AL245" i="12"/>
  <c r="AM245" i="12"/>
  <c r="AN245" i="12"/>
  <c r="AO245" i="12"/>
  <c r="AP245" i="12"/>
  <c r="AQ245" i="12"/>
  <c r="AR245" i="12"/>
  <c r="AS245" i="12"/>
  <c r="AT245" i="12"/>
  <c r="AU245" i="12"/>
  <c r="AL246" i="12"/>
  <c r="AM246" i="12"/>
  <c r="AN246" i="12"/>
  <c r="AO246" i="12"/>
  <c r="AP246" i="12"/>
  <c r="AQ246" i="12"/>
  <c r="AR246" i="12"/>
  <c r="AS246" i="12"/>
  <c r="AT246" i="12"/>
  <c r="AU246" i="12"/>
  <c r="AL247" i="12"/>
  <c r="AM247" i="12"/>
  <c r="AN247" i="12"/>
  <c r="AO247" i="12"/>
  <c r="AP247" i="12"/>
  <c r="AQ247" i="12"/>
  <c r="AR247" i="12"/>
  <c r="AS247" i="12"/>
  <c r="AT247" i="12"/>
  <c r="AU247" i="12"/>
  <c r="AL248" i="12"/>
  <c r="AM248" i="12"/>
  <c r="AN248" i="12"/>
  <c r="AO248" i="12"/>
  <c r="AP248" i="12"/>
  <c r="AQ248" i="12"/>
  <c r="AR248" i="12"/>
  <c r="AS248" i="12"/>
  <c r="AT248" i="12"/>
  <c r="AU248" i="12"/>
  <c r="AL249" i="12"/>
  <c r="AM249" i="12"/>
  <c r="AN249" i="12"/>
  <c r="AO249" i="12"/>
  <c r="AP249" i="12"/>
  <c r="AQ249" i="12"/>
  <c r="AR249" i="12"/>
  <c r="AS249" i="12"/>
  <c r="AT249" i="12"/>
  <c r="AU249" i="12"/>
  <c r="AL250" i="12"/>
  <c r="AM250" i="12"/>
  <c r="AN250" i="12"/>
  <c r="AO250" i="12"/>
  <c r="AP250" i="12"/>
  <c r="AQ250" i="12"/>
  <c r="AR250" i="12"/>
  <c r="AS250" i="12"/>
  <c r="AT250" i="12"/>
  <c r="AU250" i="12"/>
  <c r="AK250" i="12"/>
  <c r="AK249" i="12"/>
  <c r="AK248" i="12"/>
  <c r="AK247" i="12"/>
  <c r="AK246" i="12"/>
  <c r="AK245" i="12"/>
  <c r="AK244" i="12"/>
  <c r="AK243" i="12"/>
  <c r="AK242" i="12"/>
  <c r="AK241" i="12"/>
  <c r="S225" i="12"/>
  <c r="S224" i="12"/>
  <c r="N225" i="12"/>
  <c r="N224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J218" i="12"/>
  <c r="AJ217" i="12"/>
  <c r="AJ216" i="12"/>
  <c r="AJ215" i="12"/>
  <c r="AJ214" i="12"/>
  <c r="AJ213" i="12"/>
  <c r="AJ212" i="12"/>
  <c r="AJ211" i="12"/>
  <c r="AJ210" i="12"/>
  <c r="AJ209" i="12"/>
  <c r="AJ208" i="12"/>
  <c r="AJ207" i="12"/>
  <c r="AV270" i="14" l="1"/>
  <c r="S259" i="14"/>
  <c r="Q260" i="14" s="1"/>
  <c r="N259" i="14"/>
  <c r="L260" i="14" s="1"/>
  <c r="N192" i="14"/>
  <c r="L193" i="14" s="1"/>
  <c r="N193" i="14" s="1"/>
  <c r="L194" i="14" s="1"/>
  <c r="Q193" i="14"/>
  <c r="S193" i="14" s="1"/>
  <c r="Q194" i="14" s="1"/>
  <c r="S192" i="14"/>
  <c r="AV237" i="14"/>
  <c r="S226" i="14"/>
  <c r="Q227" i="14" s="1"/>
  <c r="N226" i="14"/>
  <c r="L227" i="14" s="1"/>
  <c r="AV204" i="14"/>
  <c r="N192" i="12"/>
  <c r="N191" i="12"/>
  <c r="AV269" i="12"/>
  <c r="AV268" i="12"/>
  <c r="AV267" i="12"/>
  <c r="AV266" i="12"/>
  <c r="G266" i="12"/>
  <c r="AV265" i="12"/>
  <c r="AV264" i="12"/>
  <c r="AV263" i="12"/>
  <c r="AV262" i="12"/>
  <c r="AV261" i="12"/>
  <c r="AV260" i="12"/>
  <c r="J260" i="12"/>
  <c r="AV259" i="12"/>
  <c r="AV258" i="12"/>
  <c r="Q258" i="12"/>
  <c r="Q259" i="12" s="1"/>
  <c r="L258" i="12"/>
  <c r="L259" i="12" s="1"/>
  <c r="AU240" i="12"/>
  <c r="AT240" i="12"/>
  <c r="AS240" i="12"/>
  <c r="AR240" i="12"/>
  <c r="AQ240" i="12"/>
  <c r="AP240" i="12"/>
  <c r="AO240" i="12"/>
  <c r="AN240" i="12"/>
  <c r="AM240" i="12"/>
  <c r="AL240" i="12"/>
  <c r="AK240" i="12"/>
  <c r="AV236" i="12"/>
  <c r="AV235" i="12"/>
  <c r="AV234" i="12"/>
  <c r="AV233" i="12"/>
  <c r="G233" i="12"/>
  <c r="AV232" i="12"/>
  <c r="AV231" i="12"/>
  <c r="AV230" i="12"/>
  <c r="AV229" i="12"/>
  <c r="AV228" i="12"/>
  <c r="AV227" i="12"/>
  <c r="J227" i="12"/>
  <c r="AV226" i="12"/>
  <c r="AV225" i="12"/>
  <c r="Q225" i="12"/>
  <c r="Q226" i="12" s="1"/>
  <c r="L225" i="12"/>
  <c r="L226" i="12" s="1"/>
  <c r="AV203" i="12"/>
  <c r="AV202" i="12"/>
  <c r="AV201" i="12"/>
  <c r="AV200" i="12"/>
  <c r="G200" i="12"/>
  <c r="AV199" i="12"/>
  <c r="AV198" i="12"/>
  <c r="AV197" i="12"/>
  <c r="AV196" i="12"/>
  <c r="AV195" i="12"/>
  <c r="AV194" i="12"/>
  <c r="AV193" i="12"/>
  <c r="AV192" i="12"/>
  <c r="Q192" i="12"/>
  <c r="S192" i="12" s="1"/>
  <c r="Q193" i="12" s="1"/>
  <c r="S193" i="12" s="1"/>
  <c r="Q194" i="12" s="1"/>
  <c r="S194" i="12" s="1"/>
  <c r="Q195" i="12" s="1"/>
  <c r="S195" i="12" s="1"/>
  <c r="Q196" i="12" s="1"/>
  <c r="S196" i="12" s="1"/>
  <c r="Q197" i="12" s="1"/>
  <c r="S197" i="12" s="1"/>
  <c r="Q198" i="12" s="1"/>
  <c r="S198" i="12" s="1"/>
  <c r="Q199" i="12" s="1"/>
  <c r="S199" i="12" s="1"/>
  <c r="Q200" i="12" s="1"/>
  <c r="S200" i="12" s="1"/>
  <c r="Q201" i="12" s="1"/>
  <c r="S201" i="12" s="1"/>
  <c r="Q202" i="12" s="1"/>
  <c r="S202" i="12" s="1"/>
  <c r="S191" i="12"/>
  <c r="L192" i="12"/>
  <c r="L193" i="12" s="1"/>
  <c r="AK267" i="9"/>
  <c r="AL267" i="9"/>
  <c r="AM267" i="9"/>
  <c r="AN267" i="9"/>
  <c r="AO267" i="9"/>
  <c r="AP267" i="9"/>
  <c r="AQ267" i="9"/>
  <c r="AR267" i="9"/>
  <c r="AS267" i="9"/>
  <c r="AK268" i="9"/>
  <c r="AL268" i="9"/>
  <c r="AM268" i="9"/>
  <c r="AN268" i="9"/>
  <c r="AO268" i="9"/>
  <c r="AP268" i="9"/>
  <c r="AQ268" i="9"/>
  <c r="AR268" i="9"/>
  <c r="AS268" i="9"/>
  <c r="AK269" i="9"/>
  <c r="AL269" i="9"/>
  <c r="AM269" i="9"/>
  <c r="AN269" i="9"/>
  <c r="AO269" i="9"/>
  <c r="AP269" i="9"/>
  <c r="AQ269" i="9"/>
  <c r="AR269" i="9"/>
  <c r="AS269" i="9"/>
  <c r="AK270" i="9"/>
  <c r="AL270" i="9"/>
  <c r="AM270" i="9"/>
  <c r="AN270" i="9"/>
  <c r="AO270" i="9"/>
  <c r="AP270" i="9"/>
  <c r="AQ270" i="9"/>
  <c r="AR270" i="9"/>
  <c r="AS270" i="9"/>
  <c r="AK271" i="9"/>
  <c r="AL271" i="9"/>
  <c r="AM271" i="9"/>
  <c r="AN271" i="9"/>
  <c r="AO271" i="9"/>
  <c r="AP271" i="9"/>
  <c r="AQ271" i="9"/>
  <c r="AR271" i="9"/>
  <c r="AS271" i="9"/>
  <c r="AK272" i="9"/>
  <c r="AL272" i="9"/>
  <c r="AM272" i="9"/>
  <c r="AN272" i="9"/>
  <c r="AO272" i="9"/>
  <c r="AP272" i="9"/>
  <c r="AQ272" i="9"/>
  <c r="AR272" i="9"/>
  <c r="AS272" i="9"/>
  <c r="AK273" i="9"/>
  <c r="AL273" i="9"/>
  <c r="AM273" i="9"/>
  <c r="AN273" i="9"/>
  <c r="AO273" i="9"/>
  <c r="AP273" i="9"/>
  <c r="AQ273" i="9"/>
  <c r="AR273" i="9"/>
  <c r="AS273" i="9"/>
  <c r="AK275" i="9"/>
  <c r="AL275" i="9"/>
  <c r="AM275" i="9"/>
  <c r="AN275" i="9"/>
  <c r="AO275" i="9"/>
  <c r="AP275" i="9"/>
  <c r="AQ275" i="9"/>
  <c r="AR275" i="9"/>
  <c r="AS275" i="9"/>
  <c r="AK276" i="9"/>
  <c r="AL276" i="9"/>
  <c r="AM276" i="9"/>
  <c r="AN276" i="9"/>
  <c r="AO276" i="9"/>
  <c r="AP276" i="9"/>
  <c r="AQ276" i="9"/>
  <c r="AR276" i="9"/>
  <c r="AS276" i="9"/>
  <c r="AJ276" i="9"/>
  <c r="AJ275" i="9"/>
  <c r="AJ273" i="9"/>
  <c r="AJ272" i="9"/>
  <c r="AJ271" i="9"/>
  <c r="AJ270" i="9"/>
  <c r="AJ269" i="9"/>
  <c r="AJ268" i="9"/>
  <c r="AJ267" i="9"/>
  <c r="S252" i="9"/>
  <c r="S251" i="9"/>
  <c r="N252" i="9"/>
  <c r="N251" i="9"/>
  <c r="AL237" i="9"/>
  <c r="AM237" i="9"/>
  <c r="AN237" i="9"/>
  <c r="AO237" i="9"/>
  <c r="AP237" i="9"/>
  <c r="AQ237" i="9"/>
  <c r="AR237" i="9"/>
  <c r="AS237" i="9"/>
  <c r="AL238" i="9"/>
  <c r="AM238" i="9"/>
  <c r="AN238" i="9"/>
  <c r="AO238" i="9"/>
  <c r="AP238" i="9"/>
  <c r="AQ238" i="9"/>
  <c r="AR238" i="9"/>
  <c r="AS238" i="9"/>
  <c r="AL239" i="9"/>
  <c r="AM239" i="9"/>
  <c r="AN239" i="9"/>
  <c r="AO239" i="9"/>
  <c r="AP239" i="9"/>
  <c r="AQ239" i="9"/>
  <c r="AR239" i="9"/>
  <c r="AS239" i="9"/>
  <c r="AL240" i="9"/>
  <c r="AM240" i="9"/>
  <c r="AN240" i="9"/>
  <c r="AO240" i="9"/>
  <c r="AP240" i="9"/>
  <c r="AQ240" i="9"/>
  <c r="AR240" i="9"/>
  <c r="AS240" i="9"/>
  <c r="AL241" i="9"/>
  <c r="AM241" i="9"/>
  <c r="AN241" i="9"/>
  <c r="AO241" i="9"/>
  <c r="AP241" i="9"/>
  <c r="AQ241" i="9"/>
  <c r="AR241" i="9"/>
  <c r="AS241" i="9"/>
  <c r="AL242" i="9"/>
  <c r="AM242" i="9"/>
  <c r="AN242" i="9"/>
  <c r="AO242" i="9"/>
  <c r="AP242" i="9"/>
  <c r="AQ242" i="9"/>
  <c r="AR242" i="9"/>
  <c r="AS242" i="9"/>
  <c r="AL243" i="9"/>
  <c r="AM243" i="9"/>
  <c r="AN243" i="9"/>
  <c r="AO243" i="9"/>
  <c r="AP243" i="9"/>
  <c r="AQ243" i="9"/>
  <c r="AR243" i="9"/>
  <c r="AS243" i="9"/>
  <c r="AL244" i="9"/>
  <c r="AM244" i="9"/>
  <c r="AN244" i="9"/>
  <c r="AO244" i="9"/>
  <c r="AP244" i="9"/>
  <c r="AQ244" i="9"/>
  <c r="AR244" i="9"/>
  <c r="AS244" i="9"/>
  <c r="AK244" i="9"/>
  <c r="AK243" i="9"/>
  <c r="AK242" i="9"/>
  <c r="AK241" i="9"/>
  <c r="AK240" i="9"/>
  <c r="AK239" i="9"/>
  <c r="AK238" i="9"/>
  <c r="AK237" i="9"/>
  <c r="S221" i="9"/>
  <c r="S220" i="9"/>
  <c r="N221" i="9"/>
  <c r="N220" i="9"/>
  <c r="AK205" i="9"/>
  <c r="AL205" i="9"/>
  <c r="AM205" i="9"/>
  <c r="AN205" i="9"/>
  <c r="AO205" i="9"/>
  <c r="AP205" i="9"/>
  <c r="AQ205" i="9"/>
  <c r="AR205" i="9"/>
  <c r="AS205" i="9"/>
  <c r="AK206" i="9"/>
  <c r="AL206" i="9"/>
  <c r="AM206" i="9"/>
  <c r="AN206" i="9"/>
  <c r="AO206" i="9"/>
  <c r="AP206" i="9"/>
  <c r="AQ206" i="9"/>
  <c r="AR206" i="9"/>
  <c r="AS206" i="9"/>
  <c r="AK207" i="9"/>
  <c r="AL207" i="9"/>
  <c r="AM207" i="9"/>
  <c r="AN207" i="9"/>
  <c r="AO207" i="9"/>
  <c r="AP207" i="9"/>
  <c r="AQ207" i="9"/>
  <c r="AR207" i="9"/>
  <c r="AS207" i="9"/>
  <c r="AK208" i="9"/>
  <c r="AL208" i="9"/>
  <c r="AM208" i="9"/>
  <c r="AN208" i="9"/>
  <c r="AO208" i="9"/>
  <c r="AP208" i="9"/>
  <c r="AQ208" i="9"/>
  <c r="AR208" i="9"/>
  <c r="AS208" i="9"/>
  <c r="AK209" i="9"/>
  <c r="AL209" i="9"/>
  <c r="AM209" i="9"/>
  <c r="AN209" i="9"/>
  <c r="AO209" i="9"/>
  <c r="AP209" i="9"/>
  <c r="AQ209" i="9"/>
  <c r="AR209" i="9"/>
  <c r="AS209" i="9"/>
  <c r="AK210" i="9"/>
  <c r="AL210" i="9"/>
  <c r="AM210" i="9"/>
  <c r="AN210" i="9"/>
  <c r="AO210" i="9"/>
  <c r="AP210" i="9"/>
  <c r="AQ210" i="9"/>
  <c r="AR210" i="9"/>
  <c r="AS210" i="9"/>
  <c r="AK211" i="9"/>
  <c r="AL211" i="9"/>
  <c r="AM211" i="9"/>
  <c r="AN211" i="9"/>
  <c r="AO211" i="9"/>
  <c r="AP211" i="9"/>
  <c r="AQ211" i="9"/>
  <c r="AR211" i="9"/>
  <c r="AS211" i="9"/>
  <c r="AK213" i="9"/>
  <c r="AL213" i="9"/>
  <c r="AM213" i="9"/>
  <c r="AN213" i="9"/>
  <c r="AO213" i="9"/>
  <c r="AP213" i="9"/>
  <c r="AQ213" i="9"/>
  <c r="AR213" i="9"/>
  <c r="AS213" i="9"/>
  <c r="AK214" i="9"/>
  <c r="AL214" i="9"/>
  <c r="AM214" i="9"/>
  <c r="AN214" i="9"/>
  <c r="AO214" i="9"/>
  <c r="AP214" i="9"/>
  <c r="AQ214" i="9"/>
  <c r="AR214" i="9"/>
  <c r="AS214" i="9"/>
  <c r="AJ214" i="9"/>
  <c r="AJ213" i="9"/>
  <c r="AJ211" i="9"/>
  <c r="AJ210" i="9"/>
  <c r="AJ209" i="9"/>
  <c r="AJ208" i="9"/>
  <c r="AJ207" i="9"/>
  <c r="AJ206" i="9"/>
  <c r="AJ205" i="9"/>
  <c r="Q261" i="14" l="1"/>
  <c r="S260" i="14"/>
  <c r="N260" i="14"/>
  <c r="L261" i="14" s="1"/>
  <c r="S227" i="14"/>
  <c r="Q228" i="14" s="1"/>
  <c r="N227" i="14"/>
  <c r="L228" i="14" s="1"/>
  <c r="S194" i="14"/>
  <c r="Q195" i="14" s="1"/>
  <c r="N194" i="14"/>
  <c r="L195" i="14" s="1"/>
  <c r="AV270" i="12"/>
  <c r="S259" i="12"/>
  <c r="Q260" i="12" s="1"/>
  <c r="N259" i="12"/>
  <c r="L260" i="12" s="1"/>
  <c r="AV237" i="12"/>
  <c r="S226" i="12"/>
  <c r="Q227" i="12" s="1"/>
  <c r="N226" i="12"/>
  <c r="L227" i="12" s="1"/>
  <c r="AV204" i="12"/>
  <c r="L194" i="12"/>
  <c r="N193" i="12"/>
  <c r="S190" i="9"/>
  <c r="S191" i="9"/>
  <c r="S189" i="9"/>
  <c r="N190" i="9"/>
  <c r="N189" i="9"/>
  <c r="L190" i="9" s="1"/>
  <c r="L191" i="9" s="1"/>
  <c r="AT261" i="9"/>
  <c r="AT260" i="9"/>
  <c r="AT259" i="9"/>
  <c r="AT258" i="9"/>
  <c r="AT257" i="9"/>
  <c r="AT256" i="9"/>
  <c r="AT255" i="9"/>
  <c r="AT254" i="9"/>
  <c r="AT253" i="9"/>
  <c r="AT252" i="9"/>
  <c r="Q252" i="9"/>
  <c r="Q253" i="9" s="1"/>
  <c r="L252" i="9"/>
  <c r="L253" i="9" s="1"/>
  <c r="AS236" i="9"/>
  <c r="AR236" i="9"/>
  <c r="AQ236" i="9"/>
  <c r="AP236" i="9"/>
  <c r="AO236" i="9"/>
  <c r="AN236" i="9"/>
  <c r="AM236" i="9"/>
  <c r="AL236" i="9"/>
  <c r="AK236" i="9"/>
  <c r="AT230" i="9"/>
  <c r="AT229" i="9"/>
  <c r="AT228" i="9"/>
  <c r="AT227" i="9"/>
  <c r="AT226" i="9"/>
  <c r="AT225" i="9"/>
  <c r="AT224" i="9"/>
  <c r="AT223" i="9"/>
  <c r="AT222" i="9"/>
  <c r="AT221" i="9"/>
  <c r="Q221" i="9"/>
  <c r="Q222" i="9" s="1"/>
  <c r="L221" i="9"/>
  <c r="L222" i="9" s="1"/>
  <c r="AT199" i="9"/>
  <c r="AT198" i="9"/>
  <c r="AT197" i="9"/>
  <c r="AT196" i="9"/>
  <c r="AT195" i="9"/>
  <c r="AT194" i="9"/>
  <c r="AT193" i="9"/>
  <c r="AT192" i="9"/>
  <c r="AT191" i="9"/>
  <c r="AT190" i="9"/>
  <c r="Q190" i="9"/>
  <c r="Q191" i="9" s="1"/>
  <c r="AK254" i="7"/>
  <c r="AL254" i="7"/>
  <c r="AM254" i="7"/>
  <c r="AN254" i="7"/>
  <c r="AO254" i="7"/>
  <c r="AP254" i="7"/>
  <c r="AQ254" i="7"/>
  <c r="AR254" i="7"/>
  <c r="AS254" i="7"/>
  <c r="AK255" i="7"/>
  <c r="AL255" i="7"/>
  <c r="AM255" i="7"/>
  <c r="AN255" i="7"/>
  <c r="AO255" i="7"/>
  <c r="AP255" i="7"/>
  <c r="AQ255" i="7"/>
  <c r="AR255" i="7"/>
  <c r="AS255" i="7"/>
  <c r="AK256" i="7"/>
  <c r="AL256" i="7"/>
  <c r="AM256" i="7"/>
  <c r="AN256" i="7"/>
  <c r="AO256" i="7"/>
  <c r="AP256" i="7"/>
  <c r="AQ256" i="7"/>
  <c r="AR256" i="7"/>
  <c r="AS256" i="7"/>
  <c r="AK257" i="7"/>
  <c r="AL257" i="7"/>
  <c r="AM257" i="7"/>
  <c r="AN257" i="7"/>
  <c r="AO257" i="7"/>
  <c r="AP257" i="7"/>
  <c r="AQ257" i="7"/>
  <c r="AR257" i="7"/>
  <c r="AS257" i="7"/>
  <c r="AK258" i="7"/>
  <c r="AL258" i="7"/>
  <c r="AM258" i="7"/>
  <c r="AN258" i="7"/>
  <c r="AO258" i="7"/>
  <c r="AP258" i="7"/>
  <c r="AQ258" i="7"/>
  <c r="AR258" i="7"/>
  <c r="AS258" i="7"/>
  <c r="AK259" i="7"/>
  <c r="AL259" i="7"/>
  <c r="AM259" i="7"/>
  <c r="AN259" i="7"/>
  <c r="AO259" i="7"/>
  <c r="AP259" i="7"/>
  <c r="AQ259" i="7"/>
  <c r="AR259" i="7"/>
  <c r="AS259" i="7"/>
  <c r="AK260" i="7"/>
  <c r="AL260" i="7"/>
  <c r="AM260" i="7"/>
  <c r="AN260" i="7"/>
  <c r="AO260" i="7"/>
  <c r="AP260" i="7"/>
  <c r="AQ260" i="7"/>
  <c r="AR260" i="7"/>
  <c r="AS260" i="7"/>
  <c r="AK262" i="7"/>
  <c r="AL262" i="7"/>
  <c r="AM262" i="7"/>
  <c r="AN262" i="7"/>
  <c r="AO262" i="7"/>
  <c r="AP262" i="7"/>
  <c r="AQ262" i="7"/>
  <c r="AR262" i="7"/>
  <c r="AS262" i="7"/>
  <c r="AK263" i="7"/>
  <c r="AL263" i="7"/>
  <c r="AM263" i="7"/>
  <c r="AN263" i="7"/>
  <c r="AO263" i="7"/>
  <c r="AP263" i="7"/>
  <c r="AQ263" i="7"/>
  <c r="AR263" i="7"/>
  <c r="AS263" i="7"/>
  <c r="AJ263" i="7"/>
  <c r="AJ262" i="7"/>
  <c r="AJ260" i="7"/>
  <c r="AJ259" i="7"/>
  <c r="AJ258" i="7"/>
  <c r="AJ257" i="7"/>
  <c r="AJ256" i="7"/>
  <c r="AJ255" i="7"/>
  <c r="AJ254" i="7"/>
  <c r="S240" i="7"/>
  <c r="S239" i="7"/>
  <c r="Q240" i="7" s="1"/>
  <c r="N240" i="7"/>
  <c r="N239" i="7"/>
  <c r="L240" i="7" s="1"/>
  <c r="L241" i="7" s="1"/>
  <c r="AL226" i="7"/>
  <c r="AM226" i="7"/>
  <c r="AN226" i="7"/>
  <c r="AO226" i="7"/>
  <c r="AP226" i="7"/>
  <c r="AQ226" i="7"/>
  <c r="AR226" i="7"/>
  <c r="AS226" i="7"/>
  <c r="AL227" i="7"/>
  <c r="AM227" i="7"/>
  <c r="AN227" i="7"/>
  <c r="AO227" i="7"/>
  <c r="AP227" i="7"/>
  <c r="AQ227" i="7"/>
  <c r="AR227" i="7"/>
  <c r="AS227" i="7"/>
  <c r="AL228" i="7"/>
  <c r="AM228" i="7"/>
  <c r="AN228" i="7"/>
  <c r="AO228" i="7"/>
  <c r="AP228" i="7"/>
  <c r="AQ228" i="7"/>
  <c r="AR228" i="7"/>
  <c r="AS228" i="7"/>
  <c r="AL229" i="7"/>
  <c r="AM229" i="7"/>
  <c r="AN229" i="7"/>
  <c r="AO229" i="7"/>
  <c r="AP229" i="7"/>
  <c r="AQ229" i="7"/>
  <c r="AR229" i="7"/>
  <c r="AS229" i="7"/>
  <c r="AL230" i="7"/>
  <c r="AM230" i="7"/>
  <c r="AN230" i="7"/>
  <c r="AO230" i="7"/>
  <c r="AP230" i="7"/>
  <c r="AQ230" i="7"/>
  <c r="AR230" i="7"/>
  <c r="AS230" i="7"/>
  <c r="AL231" i="7"/>
  <c r="AM231" i="7"/>
  <c r="AN231" i="7"/>
  <c r="AO231" i="7"/>
  <c r="AP231" i="7"/>
  <c r="AQ231" i="7"/>
  <c r="AR231" i="7"/>
  <c r="AS231" i="7"/>
  <c r="AL232" i="7"/>
  <c r="AM232" i="7"/>
  <c r="AN232" i="7"/>
  <c r="AO232" i="7"/>
  <c r="AP232" i="7"/>
  <c r="AQ232" i="7"/>
  <c r="AR232" i="7"/>
  <c r="AS232" i="7"/>
  <c r="AL233" i="7"/>
  <c r="AM233" i="7"/>
  <c r="AN233" i="7"/>
  <c r="AO233" i="7"/>
  <c r="AP233" i="7"/>
  <c r="AQ233" i="7"/>
  <c r="AR233" i="7"/>
  <c r="AS233" i="7"/>
  <c r="AK233" i="7"/>
  <c r="AK232" i="7"/>
  <c r="AK231" i="7"/>
  <c r="AK230" i="7"/>
  <c r="AK229" i="7"/>
  <c r="AK228" i="7"/>
  <c r="AK227" i="7"/>
  <c r="AK226" i="7"/>
  <c r="S211" i="7"/>
  <c r="S210" i="7"/>
  <c r="Q211" i="7" s="1"/>
  <c r="Q212" i="7" s="1"/>
  <c r="N211" i="7"/>
  <c r="N210" i="7"/>
  <c r="L211" i="7" s="1"/>
  <c r="L212" i="7" s="1"/>
  <c r="S182" i="7"/>
  <c r="S181" i="7"/>
  <c r="Q182" i="7" s="1"/>
  <c r="Q183" i="7" s="1"/>
  <c r="N182" i="7"/>
  <c r="N181" i="7"/>
  <c r="L182" i="7" s="1"/>
  <c r="L183" i="7" s="1"/>
  <c r="AT249" i="7"/>
  <c r="AT248" i="7"/>
  <c r="AT247" i="7"/>
  <c r="AT246" i="7"/>
  <c r="AT245" i="7"/>
  <c r="AT244" i="7"/>
  <c r="AT243" i="7"/>
  <c r="AT242" i="7"/>
  <c r="AT241" i="7"/>
  <c r="AT240" i="7"/>
  <c r="AT220" i="7"/>
  <c r="AT219" i="7"/>
  <c r="AT218" i="7"/>
  <c r="AT217" i="7"/>
  <c r="AT216" i="7"/>
  <c r="AT215" i="7"/>
  <c r="AT214" i="7"/>
  <c r="AT213" i="7"/>
  <c r="AT212" i="7"/>
  <c r="AS204" i="7"/>
  <c r="AR204" i="7"/>
  <c r="AQ204" i="7"/>
  <c r="AP204" i="7"/>
  <c r="AO204" i="7"/>
  <c r="AN204" i="7"/>
  <c r="AM204" i="7"/>
  <c r="AL204" i="7"/>
  <c r="AK204" i="7"/>
  <c r="AJ204" i="7"/>
  <c r="AS203" i="7"/>
  <c r="AR203" i="7"/>
  <c r="AQ203" i="7"/>
  <c r="AP203" i="7"/>
  <c r="AO203" i="7"/>
  <c r="AN203" i="7"/>
  <c r="AM203" i="7"/>
  <c r="AL203" i="7"/>
  <c r="AK203" i="7"/>
  <c r="AJ203" i="7"/>
  <c r="AS202" i="7"/>
  <c r="AR202" i="7"/>
  <c r="AQ202" i="7"/>
  <c r="AP202" i="7"/>
  <c r="AO202" i="7"/>
  <c r="AN202" i="7"/>
  <c r="AM202" i="7"/>
  <c r="AL202" i="7"/>
  <c r="AK202" i="7"/>
  <c r="AJ202" i="7"/>
  <c r="AS201" i="7"/>
  <c r="AR201" i="7"/>
  <c r="AQ201" i="7"/>
  <c r="AP201" i="7"/>
  <c r="AO201" i="7"/>
  <c r="AN201" i="7"/>
  <c r="AM201" i="7"/>
  <c r="AL201" i="7"/>
  <c r="AK201" i="7"/>
  <c r="AJ201" i="7"/>
  <c r="AS200" i="7"/>
  <c r="AR200" i="7"/>
  <c r="AQ200" i="7"/>
  <c r="AP200" i="7"/>
  <c r="AO200" i="7"/>
  <c r="AN200" i="7"/>
  <c r="AM200" i="7"/>
  <c r="AL200" i="7"/>
  <c r="AK200" i="7"/>
  <c r="AJ200" i="7"/>
  <c r="AS199" i="7"/>
  <c r="AR199" i="7"/>
  <c r="AQ199" i="7"/>
  <c r="AP199" i="7"/>
  <c r="AO199" i="7"/>
  <c r="AN199" i="7"/>
  <c r="AM199" i="7"/>
  <c r="AL199" i="7"/>
  <c r="AK199" i="7"/>
  <c r="AJ199" i="7"/>
  <c r="AS198" i="7"/>
  <c r="AR198" i="7"/>
  <c r="AQ198" i="7"/>
  <c r="AP198" i="7"/>
  <c r="AO198" i="7"/>
  <c r="AN198" i="7"/>
  <c r="AM198" i="7"/>
  <c r="AL198" i="7"/>
  <c r="AK198" i="7"/>
  <c r="AJ198" i="7"/>
  <c r="AS197" i="7"/>
  <c r="AR197" i="7"/>
  <c r="AQ197" i="7"/>
  <c r="AP197" i="7"/>
  <c r="AO197" i="7"/>
  <c r="AN197" i="7"/>
  <c r="AM197" i="7"/>
  <c r="AL197" i="7"/>
  <c r="AK197" i="7"/>
  <c r="AJ197" i="7"/>
  <c r="AS196" i="7"/>
  <c r="AR196" i="7"/>
  <c r="AQ196" i="7"/>
  <c r="AP196" i="7"/>
  <c r="AO196" i="7"/>
  <c r="AN196" i="7"/>
  <c r="AM196" i="7"/>
  <c r="AL196" i="7"/>
  <c r="AK196" i="7"/>
  <c r="AJ196" i="7"/>
  <c r="AT191" i="7"/>
  <c r="AT190" i="7"/>
  <c r="AT189" i="7"/>
  <c r="AT188" i="7"/>
  <c r="AT187" i="7"/>
  <c r="AT186" i="7"/>
  <c r="AT185" i="7"/>
  <c r="AT184" i="7"/>
  <c r="AT183" i="7"/>
  <c r="AT182" i="7"/>
  <c r="AK292" i="3"/>
  <c r="AL292" i="3"/>
  <c r="AM292" i="3"/>
  <c r="AN292" i="3"/>
  <c r="AO292" i="3"/>
  <c r="AP292" i="3"/>
  <c r="AQ292" i="3"/>
  <c r="AR292" i="3"/>
  <c r="AS292" i="3"/>
  <c r="AT292" i="3"/>
  <c r="AU292" i="3"/>
  <c r="AK293" i="3"/>
  <c r="AL293" i="3"/>
  <c r="AM293" i="3"/>
  <c r="AN293" i="3"/>
  <c r="AO293" i="3"/>
  <c r="AP293" i="3"/>
  <c r="AQ293" i="3"/>
  <c r="AR293" i="3"/>
  <c r="AS293" i="3"/>
  <c r="AT293" i="3"/>
  <c r="AU293" i="3"/>
  <c r="AK294" i="3"/>
  <c r="AL294" i="3"/>
  <c r="AM294" i="3"/>
  <c r="AN294" i="3"/>
  <c r="AO294" i="3"/>
  <c r="AP294" i="3"/>
  <c r="AQ294" i="3"/>
  <c r="AR294" i="3"/>
  <c r="AS294" i="3"/>
  <c r="AT294" i="3"/>
  <c r="AU294" i="3"/>
  <c r="AK295" i="3"/>
  <c r="AL295" i="3"/>
  <c r="AM295" i="3"/>
  <c r="AN295" i="3"/>
  <c r="AO295" i="3"/>
  <c r="AP295" i="3"/>
  <c r="AQ295" i="3"/>
  <c r="AR295" i="3"/>
  <c r="AS295" i="3"/>
  <c r="AT295" i="3"/>
  <c r="AU295" i="3"/>
  <c r="AK296" i="3"/>
  <c r="AL296" i="3"/>
  <c r="AM296" i="3"/>
  <c r="AN296" i="3"/>
  <c r="AO296" i="3"/>
  <c r="AP296" i="3"/>
  <c r="AQ296" i="3"/>
  <c r="AR296" i="3"/>
  <c r="AS296" i="3"/>
  <c r="AT296" i="3"/>
  <c r="AU296" i="3"/>
  <c r="AK297" i="3"/>
  <c r="AL297" i="3"/>
  <c r="AM297" i="3"/>
  <c r="AN297" i="3"/>
  <c r="AO297" i="3"/>
  <c r="AP297" i="3"/>
  <c r="AQ297" i="3"/>
  <c r="AR297" i="3"/>
  <c r="AS297" i="3"/>
  <c r="AT297" i="3"/>
  <c r="AU297" i="3"/>
  <c r="AK298" i="3"/>
  <c r="AL298" i="3"/>
  <c r="AM298" i="3"/>
  <c r="AN298" i="3"/>
  <c r="AO298" i="3"/>
  <c r="AP298" i="3"/>
  <c r="AQ298" i="3"/>
  <c r="AR298" i="3"/>
  <c r="AS298" i="3"/>
  <c r="AT298" i="3"/>
  <c r="AU298" i="3"/>
  <c r="AK299" i="3"/>
  <c r="AL299" i="3"/>
  <c r="AM299" i="3"/>
  <c r="AN299" i="3"/>
  <c r="AO299" i="3"/>
  <c r="AP299" i="3"/>
  <c r="AQ299" i="3"/>
  <c r="AR299" i="3"/>
  <c r="AS299" i="3"/>
  <c r="AT299" i="3"/>
  <c r="AU299" i="3"/>
  <c r="AK300" i="3"/>
  <c r="AL300" i="3"/>
  <c r="AM300" i="3"/>
  <c r="AN300" i="3"/>
  <c r="AO300" i="3"/>
  <c r="AP300" i="3"/>
  <c r="AQ300" i="3"/>
  <c r="AR300" i="3"/>
  <c r="AS300" i="3"/>
  <c r="AT300" i="3"/>
  <c r="AU300" i="3"/>
  <c r="AK301" i="3"/>
  <c r="AL301" i="3"/>
  <c r="AM301" i="3"/>
  <c r="AN301" i="3"/>
  <c r="AO301" i="3"/>
  <c r="AP301" i="3"/>
  <c r="AQ301" i="3"/>
  <c r="AR301" i="3"/>
  <c r="AS301" i="3"/>
  <c r="AT301" i="3"/>
  <c r="AU301" i="3"/>
  <c r="AK302" i="3"/>
  <c r="AL302" i="3"/>
  <c r="AM302" i="3"/>
  <c r="AN302" i="3"/>
  <c r="AO302" i="3"/>
  <c r="AP302" i="3"/>
  <c r="AQ302" i="3"/>
  <c r="AR302" i="3"/>
  <c r="AS302" i="3"/>
  <c r="AT302" i="3"/>
  <c r="AU302" i="3"/>
  <c r="AK303" i="3"/>
  <c r="AL303" i="3"/>
  <c r="AM303" i="3"/>
  <c r="AN303" i="3"/>
  <c r="AO303" i="3"/>
  <c r="AP303" i="3"/>
  <c r="AQ303" i="3"/>
  <c r="AR303" i="3"/>
  <c r="AS303" i="3"/>
  <c r="AT303" i="3"/>
  <c r="AU303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S276" i="3"/>
  <c r="S275" i="3"/>
  <c r="N286" i="3"/>
  <c r="N276" i="3"/>
  <c r="N275" i="3"/>
  <c r="AK258" i="3"/>
  <c r="AL258" i="3"/>
  <c r="AM258" i="3"/>
  <c r="AN258" i="3"/>
  <c r="AO258" i="3"/>
  <c r="AP258" i="3"/>
  <c r="AQ258" i="3"/>
  <c r="AR258" i="3"/>
  <c r="AS258" i="3"/>
  <c r="AT258" i="3"/>
  <c r="AU258" i="3"/>
  <c r="AK259" i="3"/>
  <c r="AL259" i="3"/>
  <c r="AM259" i="3"/>
  <c r="AN259" i="3"/>
  <c r="AO259" i="3"/>
  <c r="AP259" i="3"/>
  <c r="AQ259" i="3"/>
  <c r="AR259" i="3"/>
  <c r="AS259" i="3"/>
  <c r="AT259" i="3"/>
  <c r="AU259" i="3"/>
  <c r="AK260" i="3"/>
  <c r="AL260" i="3"/>
  <c r="AM260" i="3"/>
  <c r="AN260" i="3"/>
  <c r="AO260" i="3"/>
  <c r="AP260" i="3"/>
  <c r="AQ260" i="3"/>
  <c r="AR260" i="3"/>
  <c r="AS260" i="3"/>
  <c r="AT260" i="3"/>
  <c r="AU260" i="3"/>
  <c r="AK261" i="3"/>
  <c r="AL261" i="3"/>
  <c r="AM261" i="3"/>
  <c r="AN261" i="3"/>
  <c r="AO261" i="3"/>
  <c r="AP261" i="3"/>
  <c r="AQ261" i="3"/>
  <c r="AR261" i="3"/>
  <c r="AS261" i="3"/>
  <c r="AT261" i="3"/>
  <c r="AU261" i="3"/>
  <c r="AK262" i="3"/>
  <c r="AL262" i="3"/>
  <c r="AM262" i="3"/>
  <c r="AN262" i="3"/>
  <c r="AO262" i="3"/>
  <c r="AP262" i="3"/>
  <c r="AQ262" i="3"/>
  <c r="AR262" i="3"/>
  <c r="AS262" i="3"/>
  <c r="AT262" i="3"/>
  <c r="AU262" i="3"/>
  <c r="AK263" i="3"/>
  <c r="AL263" i="3"/>
  <c r="AM263" i="3"/>
  <c r="AN263" i="3"/>
  <c r="AO263" i="3"/>
  <c r="AP263" i="3"/>
  <c r="AQ263" i="3"/>
  <c r="AR263" i="3"/>
  <c r="AS263" i="3"/>
  <c r="AT263" i="3"/>
  <c r="AU263" i="3"/>
  <c r="AK264" i="3"/>
  <c r="AL264" i="3"/>
  <c r="AM264" i="3"/>
  <c r="AN264" i="3"/>
  <c r="AO264" i="3"/>
  <c r="AP264" i="3"/>
  <c r="AQ264" i="3"/>
  <c r="AR264" i="3"/>
  <c r="AS264" i="3"/>
  <c r="AT264" i="3"/>
  <c r="AU264" i="3"/>
  <c r="AK265" i="3"/>
  <c r="AL265" i="3"/>
  <c r="AM265" i="3"/>
  <c r="AN265" i="3"/>
  <c r="AO265" i="3"/>
  <c r="AP265" i="3"/>
  <c r="AQ265" i="3"/>
  <c r="AR265" i="3"/>
  <c r="AS265" i="3"/>
  <c r="AT265" i="3"/>
  <c r="AU265" i="3"/>
  <c r="AK266" i="3"/>
  <c r="AL266" i="3"/>
  <c r="AM266" i="3"/>
  <c r="AN266" i="3"/>
  <c r="AO266" i="3"/>
  <c r="AP266" i="3"/>
  <c r="AQ266" i="3"/>
  <c r="AR266" i="3"/>
  <c r="AS266" i="3"/>
  <c r="AT266" i="3"/>
  <c r="AU266" i="3"/>
  <c r="AK267" i="3"/>
  <c r="AL267" i="3"/>
  <c r="AM267" i="3"/>
  <c r="AN267" i="3"/>
  <c r="AO267" i="3"/>
  <c r="AP267" i="3"/>
  <c r="AQ267" i="3"/>
  <c r="AR267" i="3"/>
  <c r="AS267" i="3"/>
  <c r="AT267" i="3"/>
  <c r="AU267" i="3"/>
  <c r="AK268" i="3"/>
  <c r="AL268" i="3"/>
  <c r="AM268" i="3"/>
  <c r="AN268" i="3"/>
  <c r="AO268" i="3"/>
  <c r="AP268" i="3"/>
  <c r="AQ268" i="3"/>
  <c r="AR268" i="3"/>
  <c r="AS268" i="3"/>
  <c r="AT268" i="3"/>
  <c r="AU268" i="3"/>
  <c r="AK269" i="3"/>
  <c r="AL269" i="3"/>
  <c r="AM269" i="3"/>
  <c r="AN269" i="3"/>
  <c r="AO269" i="3"/>
  <c r="AP269" i="3"/>
  <c r="AQ269" i="3"/>
  <c r="AR269" i="3"/>
  <c r="AS269" i="3"/>
  <c r="AT269" i="3"/>
  <c r="AU269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S209" i="3"/>
  <c r="S208" i="3"/>
  <c r="S242" i="3"/>
  <c r="S241" i="3"/>
  <c r="N242" i="3"/>
  <c r="N241" i="3"/>
  <c r="AK225" i="3"/>
  <c r="AL225" i="3"/>
  <c r="AM225" i="3"/>
  <c r="AN225" i="3"/>
  <c r="AO225" i="3"/>
  <c r="AP225" i="3"/>
  <c r="AQ225" i="3"/>
  <c r="AR225" i="3"/>
  <c r="AS225" i="3"/>
  <c r="AT225" i="3"/>
  <c r="AU225" i="3"/>
  <c r="AK226" i="3"/>
  <c r="AL226" i="3"/>
  <c r="AM226" i="3"/>
  <c r="AN226" i="3"/>
  <c r="AO226" i="3"/>
  <c r="AP226" i="3"/>
  <c r="AQ226" i="3"/>
  <c r="AR226" i="3"/>
  <c r="AS226" i="3"/>
  <c r="AT226" i="3"/>
  <c r="AU226" i="3"/>
  <c r="AK227" i="3"/>
  <c r="AL227" i="3"/>
  <c r="AM227" i="3"/>
  <c r="AN227" i="3"/>
  <c r="AO227" i="3"/>
  <c r="AP227" i="3"/>
  <c r="AQ227" i="3"/>
  <c r="AR227" i="3"/>
  <c r="AS227" i="3"/>
  <c r="AT227" i="3"/>
  <c r="AU227" i="3"/>
  <c r="AK228" i="3"/>
  <c r="AL228" i="3"/>
  <c r="AM228" i="3"/>
  <c r="AN228" i="3"/>
  <c r="AO228" i="3"/>
  <c r="AP228" i="3"/>
  <c r="AQ228" i="3"/>
  <c r="AR228" i="3"/>
  <c r="AS228" i="3"/>
  <c r="AT228" i="3"/>
  <c r="AU228" i="3"/>
  <c r="AK229" i="3"/>
  <c r="AL229" i="3"/>
  <c r="AM229" i="3"/>
  <c r="AN229" i="3"/>
  <c r="AO229" i="3"/>
  <c r="AP229" i="3"/>
  <c r="AQ229" i="3"/>
  <c r="AR229" i="3"/>
  <c r="AS229" i="3"/>
  <c r="AT229" i="3"/>
  <c r="AU229" i="3"/>
  <c r="AK230" i="3"/>
  <c r="AL230" i="3"/>
  <c r="AM230" i="3"/>
  <c r="AN230" i="3"/>
  <c r="AO230" i="3"/>
  <c r="AP230" i="3"/>
  <c r="AQ230" i="3"/>
  <c r="AR230" i="3"/>
  <c r="AS230" i="3"/>
  <c r="AT230" i="3"/>
  <c r="AU230" i="3"/>
  <c r="AK231" i="3"/>
  <c r="AL231" i="3"/>
  <c r="AM231" i="3"/>
  <c r="AN231" i="3"/>
  <c r="AO231" i="3"/>
  <c r="AP231" i="3"/>
  <c r="AQ231" i="3"/>
  <c r="AR231" i="3"/>
  <c r="AS231" i="3"/>
  <c r="AT231" i="3"/>
  <c r="AU231" i="3"/>
  <c r="AK232" i="3"/>
  <c r="AL232" i="3"/>
  <c r="AM232" i="3"/>
  <c r="AN232" i="3"/>
  <c r="AO232" i="3"/>
  <c r="AP232" i="3"/>
  <c r="AQ232" i="3"/>
  <c r="AR232" i="3"/>
  <c r="AS232" i="3"/>
  <c r="AT232" i="3"/>
  <c r="AU232" i="3"/>
  <c r="AK233" i="3"/>
  <c r="AL233" i="3"/>
  <c r="AM233" i="3"/>
  <c r="AN233" i="3"/>
  <c r="AO233" i="3"/>
  <c r="AP233" i="3"/>
  <c r="AQ233" i="3"/>
  <c r="AR233" i="3"/>
  <c r="AS233" i="3"/>
  <c r="AT233" i="3"/>
  <c r="AU233" i="3"/>
  <c r="AK234" i="3"/>
  <c r="AL234" i="3"/>
  <c r="AM234" i="3"/>
  <c r="AN234" i="3"/>
  <c r="AO234" i="3"/>
  <c r="AP234" i="3"/>
  <c r="AQ234" i="3"/>
  <c r="AR234" i="3"/>
  <c r="AS234" i="3"/>
  <c r="AT234" i="3"/>
  <c r="AU234" i="3"/>
  <c r="AK235" i="3"/>
  <c r="AL235" i="3"/>
  <c r="AM235" i="3"/>
  <c r="AN235" i="3"/>
  <c r="AO235" i="3"/>
  <c r="AP235" i="3"/>
  <c r="AQ235" i="3"/>
  <c r="AR235" i="3"/>
  <c r="AS235" i="3"/>
  <c r="AT235" i="3"/>
  <c r="AU235" i="3"/>
  <c r="AK236" i="3"/>
  <c r="AL236" i="3"/>
  <c r="AM236" i="3"/>
  <c r="AN236" i="3"/>
  <c r="AO236" i="3"/>
  <c r="AP236" i="3"/>
  <c r="AQ236" i="3"/>
  <c r="AR236" i="3"/>
  <c r="AS236" i="3"/>
  <c r="AT236" i="3"/>
  <c r="AU236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N209" i="3"/>
  <c r="N208" i="3"/>
  <c r="S261" i="14" l="1"/>
  <c r="Q262" i="14" s="1"/>
  <c r="N261" i="14"/>
  <c r="L262" i="14" s="1"/>
  <c r="S228" i="14"/>
  <c r="Q229" i="14" s="1"/>
  <c r="N228" i="14"/>
  <c r="L229" i="14" s="1"/>
  <c r="S195" i="14"/>
  <c r="Q196" i="14" s="1"/>
  <c r="N195" i="14"/>
  <c r="L196" i="14" s="1"/>
  <c r="S260" i="12"/>
  <c r="Q261" i="12" s="1"/>
  <c r="L261" i="12"/>
  <c r="N260" i="12"/>
  <c r="S227" i="12"/>
  <c r="Q228" i="12" s="1"/>
  <c r="L228" i="12"/>
  <c r="N227" i="12"/>
  <c r="N194" i="12"/>
  <c r="L195" i="12" s="1"/>
  <c r="AT262" i="9"/>
  <c r="S253" i="9"/>
  <c r="Q254" i="9" s="1"/>
  <c r="N253" i="9"/>
  <c r="L254" i="9" s="1"/>
  <c r="AT231" i="9"/>
  <c r="S222" i="9"/>
  <c r="Q223" i="9" s="1"/>
  <c r="N222" i="9"/>
  <c r="L223" i="9" s="1"/>
  <c r="AT200" i="9"/>
  <c r="Q192" i="9"/>
  <c r="N191" i="9"/>
  <c r="L192" i="9" s="1"/>
  <c r="AT250" i="7"/>
  <c r="Q241" i="7"/>
  <c r="L242" i="7"/>
  <c r="N241" i="7"/>
  <c r="AT221" i="7"/>
  <c r="S212" i="7"/>
  <c r="Q213" i="7" s="1"/>
  <c r="N212" i="7"/>
  <c r="L213" i="7" s="1"/>
  <c r="AT192" i="7"/>
  <c r="Q184" i="7"/>
  <c r="S183" i="7"/>
  <c r="N183" i="7"/>
  <c r="L184" i="7" s="1"/>
  <c r="AV287" i="3"/>
  <c r="AV286" i="3"/>
  <c r="AV285" i="3"/>
  <c r="AV284" i="3"/>
  <c r="AV283" i="3"/>
  <c r="AV282" i="3"/>
  <c r="AV281" i="3"/>
  <c r="AV280" i="3"/>
  <c r="AV279" i="3"/>
  <c r="AV278" i="3"/>
  <c r="AV277" i="3"/>
  <c r="AV276" i="3"/>
  <c r="P275" i="3"/>
  <c r="L276" i="3"/>
  <c r="L277" i="3" s="1"/>
  <c r="AV253" i="3"/>
  <c r="AV252" i="3"/>
  <c r="AV251" i="3"/>
  <c r="AV250" i="3"/>
  <c r="AV249" i="3"/>
  <c r="AV248" i="3"/>
  <c r="AV247" i="3"/>
  <c r="AV246" i="3"/>
  <c r="AV245" i="3"/>
  <c r="AV244" i="3"/>
  <c r="AV243" i="3"/>
  <c r="AV242" i="3"/>
  <c r="Q242" i="3"/>
  <c r="L242" i="3"/>
  <c r="L243" i="3" s="1"/>
  <c r="AV220" i="3"/>
  <c r="AV219" i="3"/>
  <c r="AV218" i="3"/>
  <c r="AV217" i="3"/>
  <c r="AV216" i="3"/>
  <c r="AV215" i="3"/>
  <c r="AV214" i="3"/>
  <c r="AV213" i="3"/>
  <c r="AV212" i="3"/>
  <c r="AV211" i="3"/>
  <c r="AV210" i="3"/>
  <c r="AV209" i="3"/>
  <c r="L209" i="3"/>
  <c r="L210" i="3" s="1"/>
  <c r="Q209" i="3"/>
  <c r="P208" i="3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D302" i="2"/>
  <c r="E302" i="2"/>
  <c r="F302" i="2"/>
  <c r="G302" i="2"/>
  <c r="H302" i="2"/>
  <c r="I302" i="2"/>
  <c r="J302" i="2"/>
  <c r="K302" i="2"/>
  <c r="L302" i="2"/>
  <c r="M302" i="2"/>
  <c r="N302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O287" i="2"/>
  <c r="O276" i="2"/>
  <c r="O277" i="2"/>
  <c r="O278" i="2"/>
  <c r="O279" i="2"/>
  <c r="O280" i="2"/>
  <c r="O281" i="2"/>
  <c r="O282" i="2"/>
  <c r="O283" i="2"/>
  <c r="O284" i="2"/>
  <c r="O285" i="2"/>
  <c r="O286" i="2"/>
  <c r="O275" i="2"/>
  <c r="E258" i="2"/>
  <c r="F258" i="2"/>
  <c r="G258" i="2"/>
  <c r="H258" i="2"/>
  <c r="I258" i="2"/>
  <c r="J258" i="2"/>
  <c r="K258" i="2"/>
  <c r="L258" i="2"/>
  <c r="M258" i="2"/>
  <c r="N258" i="2"/>
  <c r="E259" i="2"/>
  <c r="F259" i="2"/>
  <c r="G259" i="2"/>
  <c r="H259" i="2"/>
  <c r="I259" i="2"/>
  <c r="J259" i="2"/>
  <c r="K259" i="2"/>
  <c r="L259" i="2"/>
  <c r="M259" i="2"/>
  <c r="N259" i="2"/>
  <c r="E260" i="2"/>
  <c r="F260" i="2"/>
  <c r="G260" i="2"/>
  <c r="H260" i="2"/>
  <c r="I260" i="2"/>
  <c r="J260" i="2"/>
  <c r="K260" i="2"/>
  <c r="L260" i="2"/>
  <c r="M260" i="2"/>
  <c r="N260" i="2"/>
  <c r="E261" i="2"/>
  <c r="F261" i="2"/>
  <c r="G261" i="2"/>
  <c r="H261" i="2"/>
  <c r="I261" i="2"/>
  <c r="J261" i="2"/>
  <c r="K261" i="2"/>
  <c r="L261" i="2"/>
  <c r="M261" i="2"/>
  <c r="N261" i="2"/>
  <c r="E262" i="2"/>
  <c r="F262" i="2"/>
  <c r="G262" i="2"/>
  <c r="H262" i="2"/>
  <c r="I262" i="2"/>
  <c r="J262" i="2"/>
  <c r="K262" i="2"/>
  <c r="L262" i="2"/>
  <c r="M262" i="2"/>
  <c r="N262" i="2"/>
  <c r="E263" i="2"/>
  <c r="F263" i="2"/>
  <c r="G263" i="2"/>
  <c r="H263" i="2"/>
  <c r="I263" i="2"/>
  <c r="J263" i="2"/>
  <c r="K263" i="2"/>
  <c r="L263" i="2"/>
  <c r="M263" i="2"/>
  <c r="N263" i="2"/>
  <c r="E264" i="2"/>
  <c r="F264" i="2"/>
  <c r="G264" i="2"/>
  <c r="H264" i="2"/>
  <c r="I264" i="2"/>
  <c r="J264" i="2"/>
  <c r="K264" i="2"/>
  <c r="L264" i="2"/>
  <c r="M264" i="2"/>
  <c r="N264" i="2"/>
  <c r="E265" i="2"/>
  <c r="F265" i="2"/>
  <c r="G265" i="2"/>
  <c r="H265" i="2"/>
  <c r="I265" i="2"/>
  <c r="J265" i="2"/>
  <c r="K265" i="2"/>
  <c r="L265" i="2"/>
  <c r="M265" i="2"/>
  <c r="N265" i="2"/>
  <c r="E266" i="2"/>
  <c r="F266" i="2"/>
  <c r="G266" i="2"/>
  <c r="H266" i="2"/>
  <c r="I266" i="2"/>
  <c r="J266" i="2"/>
  <c r="K266" i="2"/>
  <c r="L266" i="2"/>
  <c r="M266" i="2"/>
  <c r="N266" i="2"/>
  <c r="E267" i="2"/>
  <c r="F267" i="2"/>
  <c r="G267" i="2"/>
  <c r="H267" i="2"/>
  <c r="I267" i="2"/>
  <c r="J267" i="2"/>
  <c r="K267" i="2"/>
  <c r="L267" i="2"/>
  <c r="M267" i="2"/>
  <c r="N267" i="2"/>
  <c r="D267" i="2"/>
  <c r="D266" i="2"/>
  <c r="D265" i="2"/>
  <c r="D264" i="2"/>
  <c r="D263" i="2"/>
  <c r="D262" i="2"/>
  <c r="D261" i="2"/>
  <c r="D260" i="2"/>
  <c r="D259" i="2"/>
  <c r="D258" i="2"/>
  <c r="O253" i="2"/>
  <c r="O242" i="2"/>
  <c r="O243" i="2"/>
  <c r="O244" i="2"/>
  <c r="O245" i="2"/>
  <c r="O246" i="2"/>
  <c r="O247" i="2"/>
  <c r="O248" i="2"/>
  <c r="O249" i="2"/>
  <c r="O250" i="2"/>
  <c r="O251" i="2"/>
  <c r="O252" i="2"/>
  <c r="O241" i="2"/>
  <c r="D223" i="2"/>
  <c r="E223" i="2"/>
  <c r="F223" i="2"/>
  <c r="G223" i="2"/>
  <c r="H223" i="2"/>
  <c r="I223" i="2"/>
  <c r="J223" i="2"/>
  <c r="K223" i="2"/>
  <c r="L223" i="2"/>
  <c r="M223" i="2"/>
  <c r="N223" i="2"/>
  <c r="D224" i="2"/>
  <c r="E224" i="2"/>
  <c r="F224" i="2"/>
  <c r="G224" i="2"/>
  <c r="H224" i="2"/>
  <c r="I224" i="2"/>
  <c r="J224" i="2"/>
  <c r="K224" i="2"/>
  <c r="L224" i="2"/>
  <c r="M224" i="2"/>
  <c r="N224" i="2"/>
  <c r="D225" i="2"/>
  <c r="E225" i="2"/>
  <c r="F225" i="2"/>
  <c r="G225" i="2"/>
  <c r="H225" i="2"/>
  <c r="I225" i="2"/>
  <c r="J225" i="2"/>
  <c r="K225" i="2"/>
  <c r="L225" i="2"/>
  <c r="M225" i="2"/>
  <c r="N225" i="2"/>
  <c r="D226" i="2"/>
  <c r="E226" i="2"/>
  <c r="F226" i="2"/>
  <c r="G226" i="2"/>
  <c r="H226" i="2"/>
  <c r="I226" i="2"/>
  <c r="J226" i="2"/>
  <c r="K226" i="2"/>
  <c r="L226" i="2"/>
  <c r="M226" i="2"/>
  <c r="N226" i="2"/>
  <c r="D227" i="2"/>
  <c r="E227" i="2"/>
  <c r="F227" i="2"/>
  <c r="G227" i="2"/>
  <c r="H227" i="2"/>
  <c r="I227" i="2"/>
  <c r="J227" i="2"/>
  <c r="K227" i="2"/>
  <c r="L227" i="2"/>
  <c r="M227" i="2"/>
  <c r="N227" i="2"/>
  <c r="D228" i="2"/>
  <c r="E228" i="2"/>
  <c r="F228" i="2"/>
  <c r="G228" i="2"/>
  <c r="H228" i="2"/>
  <c r="I228" i="2"/>
  <c r="J228" i="2"/>
  <c r="K228" i="2"/>
  <c r="L228" i="2"/>
  <c r="M228" i="2"/>
  <c r="N228" i="2"/>
  <c r="D229" i="2"/>
  <c r="E229" i="2"/>
  <c r="F229" i="2"/>
  <c r="G229" i="2"/>
  <c r="H229" i="2"/>
  <c r="I229" i="2"/>
  <c r="J229" i="2"/>
  <c r="K229" i="2"/>
  <c r="L229" i="2"/>
  <c r="M229" i="2"/>
  <c r="N229" i="2"/>
  <c r="D230" i="2"/>
  <c r="E230" i="2"/>
  <c r="F230" i="2"/>
  <c r="G230" i="2"/>
  <c r="H230" i="2"/>
  <c r="I230" i="2"/>
  <c r="J230" i="2"/>
  <c r="K230" i="2"/>
  <c r="L230" i="2"/>
  <c r="M230" i="2"/>
  <c r="N230" i="2"/>
  <c r="D231" i="2"/>
  <c r="E231" i="2"/>
  <c r="F231" i="2"/>
  <c r="G231" i="2"/>
  <c r="H231" i="2"/>
  <c r="I231" i="2"/>
  <c r="J231" i="2"/>
  <c r="K231" i="2"/>
  <c r="L231" i="2"/>
  <c r="M231" i="2"/>
  <c r="N231" i="2"/>
  <c r="D232" i="2"/>
  <c r="E232" i="2"/>
  <c r="F232" i="2"/>
  <c r="G232" i="2"/>
  <c r="H232" i="2"/>
  <c r="I232" i="2"/>
  <c r="J232" i="2"/>
  <c r="K232" i="2"/>
  <c r="L232" i="2"/>
  <c r="M232" i="2"/>
  <c r="N232" i="2"/>
  <c r="D233" i="2"/>
  <c r="E233" i="2"/>
  <c r="F233" i="2"/>
  <c r="G233" i="2"/>
  <c r="H233" i="2"/>
  <c r="I233" i="2"/>
  <c r="J233" i="2"/>
  <c r="K233" i="2"/>
  <c r="L233" i="2"/>
  <c r="M233" i="2"/>
  <c r="N233" i="2"/>
  <c r="D234" i="2"/>
  <c r="E234" i="2"/>
  <c r="F234" i="2"/>
  <c r="G234" i="2"/>
  <c r="H234" i="2"/>
  <c r="I234" i="2"/>
  <c r="J234" i="2"/>
  <c r="K234" i="2"/>
  <c r="L234" i="2"/>
  <c r="M234" i="2"/>
  <c r="N234" i="2"/>
  <c r="C234" i="2"/>
  <c r="C233" i="2"/>
  <c r="C232" i="2"/>
  <c r="C230" i="2"/>
  <c r="C231" i="2"/>
  <c r="C229" i="2"/>
  <c r="C228" i="2"/>
  <c r="C227" i="2"/>
  <c r="C226" i="2"/>
  <c r="C225" i="2"/>
  <c r="C224" i="2"/>
  <c r="C223" i="2"/>
  <c r="O219" i="2"/>
  <c r="O208" i="2"/>
  <c r="O209" i="2"/>
  <c r="O210" i="2"/>
  <c r="O211" i="2"/>
  <c r="O212" i="2"/>
  <c r="O213" i="2"/>
  <c r="O214" i="2"/>
  <c r="O215" i="2"/>
  <c r="O216" i="2"/>
  <c r="O217" i="2"/>
  <c r="O218" i="2"/>
  <c r="O207" i="2"/>
  <c r="N257" i="2"/>
  <c r="M257" i="2"/>
  <c r="L257" i="2"/>
  <c r="K257" i="2"/>
  <c r="J257" i="2"/>
  <c r="I257" i="2"/>
  <c r="H257" i="2"/>
  <c r="G257" i="2"/>
  <c r="F257" i="2"/>
  <c r="E257" i="2"/>
  <c r="K168" i="1"/>
  <c r="K167" i="1"/>
  <c r="K147" i="1"/>
  <c r="I148" i="1" s="1"/>
  <c r="K148" i="1" s="1"/>
  <c r="I149" i="1" s="1"/>
  <c r="K149" i="1" s="1"/>
  <c r="I147" i="1"/>
  <c r="K146" i="1"/>
  <c r="K127" i="1"/>
  <c r="I127" i="1"/>
  <c r="K126" i="1"/>
  <c r="I126" i="1"/>
  <c r="I168" i="1"/>
  <c r="I169" i="1" s="1"/>
  <c r="U11" i="16"/>
  <c r="U13" i="16" s="1"/>
  <c r="U24" i="16"/>
  <c r="U61" i="16"/>
  <c r="U77" i="16"/>
  <c r="U5" i="16"/>
  <c r="U19" i="16"/>
  <c r="U32" i="16"/>
  <c r="U45" i="16"/>
  <c r="U58" i="16"/>
  <c r="U71" i="16"/>
  <c r="S262" i="14" l="1"/>
  <c r="Q263" i="14" s="1"/>
  <c r="N262" i="14"/>
  <c r="L263" i="14" s="1"/>
  <c r="S229" i="14"/>
  <c r="Q230" i="14" s="1"/>
  <c r="N229" i="14"/>
  <c r="L230" i="14" s="1"/>
  <c r="S196" i="14"/>
  <c r="Q197" i="14" s="1"/>
  <c r="N196" i="14"/>
  <c r="L197" i="14" s="1"/>
  <c r="S261" i="12"/>
  <c r="Q262" i="12" s="1"/>
  <c r="L262" i="12"/>
  <c r="N261" i="12"/>
  <c r="S228" i="12"/>
  <c r="Q229" i="12" s="1"/>
  <c r="N228" i="12"/>
  <c r="L229" i="12" s="1"/>
  <c r="N195" i="12"/>
  <c r="L196" i="12" s="1"/>
  <c r="S254" i="9"/>
  <c r="Q255" i="9" s="1"/>
  <c r="N254" i="9"/>
  <c r="L255" i="9" s="1"/>
  <c r="S223" i="9"/>
  <c r="Q224" i="9" s="1"/>
  <c r="N223" i="9"/>
  <c r="L224" i="9" s="1"/>
  <c r="S192" i="9"/>
  <c r="Q193" i="9" s="1"/>
  <c r="N192" i="9"/>
  <c r="L193" i="9" s="1"/>
  <c r="S241" i="7"/>
  <c r="Q242" i="7" s="1"/>
  <c r="N242" i="7"/>
  <c r="L243" i="7" s="1"/>
  <c r="S213" i="7"/>
  <c r="Q214" i="7" s="1"/>
  <c r="N213" i="7"/>
  <c r="L214" i="7" s="1"/>
  <c r="S184" i="7"/>
  <c r="Q185" i="7" s="1"/>
  <c r="N184" i="7"/>
  <c r="L185" i="7" s="1"/>
  <c r="AV288" i="3"/>
  <c r="N277" i="3"/>
  <c r="L278" i="3" s="1"/>
  <c r="AV254" i="3"/>
  <c r="P241" i="3"/>
  <c r="N243" i="3"/>
  <c r="L244" i="3" s="1"/>
  <c r="AV221" i="3"/>
  <c r="N210" i="3"/>
  <c r="L211" i="3" s="1"/>
  <c r="Q276" i="3"/>
  <c r="Q243" i="3"/>
  <c r="Q210" i="3"/>
  <c r="K169" i="1"/>
  <c r="I170" i="1" s="1"/>
  <c r="G167" i="14"/>
  <c r="G166" i="14"/>
  <c r="J161" i="12"/>
  <c r="G167" i="12"/>
  <c r="G137" i="14"/>
  <c r="G136" i="14"/>
  <c r="J130" i="12"/>
  <c r="G135" i="12"/>
  <c r="G134" i="12"/>
  <c r="G74" i="14"/>
  <c r="G73" i="12"/>
  <c r="J38" i="14"/>
  <c r="G42" i="14"/>
  <c r="J38" i="12"/>
  <c r="J8" i="14"/>
  <c r="J8" i="12"/>
  <c r="G41" i="12"/>
  <c r="G10" i="14"/>
  <c r="G12" i="12"/>
  <c r="S263" i="14" l="1"/>
  <c r="Q264" i="14" s="1"/>
  <c r="N263" i="14"/>
  <c r="L264" i="14" s="1"/>
  <c r="S230" i="14"/>
  <c r="Q231" i="14" s="1"/>
  <c r="N230" i="14"/>
  <c r="L231" i="14" s="1"/>
  <c r="S197" i="14"/>
  <c r="Q198" i="14" s="1"/>
  <c r="N197" i="14"/>
  <c r="L198" i="14" s="1"/>
  <c r="S262" i="12"/>
  <c r="Q263" i="12" s="1"/>
  <c r="N262" i="12"/>
  <c r="L263" i="12" s="1"/>
  <c r="S229" i="12"/>
  <c r="Q230" i="12" s="1"/>
  <c r="N229" i="12"/>
  <c r="L230" i="12" s="1"/>
  <c r="N196" i="12"/>
  <c r="L197" i="12" s="1"/>
  <c r="S255" i="9"/>
  <c r="Q256" i="9" s="1"/>
  <c r="N255" i="9"/>
  <c r="L256" i="9" s="1"/>
  <c r="S224" i="9"/>
  <c r="Q225" i="9" s="1"/>
  <c r="N224" i="9"/>
  <c r="L225" i="9" s="1"/>
  <c r="S193" i="9"/>
  <c r="Q194" i="9" s="1"/>
  <c r="N193" i="9"/>
  <c r="L194" i="9" s="1"/>
  <c r="S242" i="7"/>
  <c r="Q243" i="7" s="1"/>
  <c r="N243" i="7"/>
  <c r="L244" i="7" s="1"/>
  <c r="S214" i="7"/>
  <c r="Q215" i="7" s="1"/>
  <c r="N214" i="7"/>
  <c r="L215" i="7" s="1"/>
  <c r="S185" i="7"/>
  <c r="Q186" i="7" s="1"/>
  <c r="N185" i="7"/>
  <c r="L186" i="7" s="1"/>
  <c r="N278" i="3"/>
  <c r="L279" i="3" s="1"/>
  <c r="S210" i="3"/>
  <c r="Q211" i="3" s="1"/>
  <c r="S243" i="3"/>
  <c r="Q244" i="3" s="1"/>
  <c r="N244" i="3"/>
  <c r="L245" i="3" s="1"/>
  <c r="N211" i="3"/>
  <c r="L212" i="3" s="1"/>
  <c r="Q277" i="3"/>
  <c r="P276" i="3"/>
  <c r="AV292" i="3" s="1"/>
  <c r="P242" i="3"/>
  <c r="AV258" i="3" s="1"/>
  <c r="P209" i="3"/>
  <c r="AV225" i="3" s="1"/>
  <c r="K170" i="1"/>
  <c r="I171" i="1" s="1"/>
  <c r="I150" i="1"/>
  <c r="K150" i="1" s="1"/>
  <c r="I128" i="1"/>
  <c r="G11" i="9"/>
  <c r="G9" i="7"/>
  <c r="S264" i="14" l="1"/>
  <c r="Q265" i="14" s="1"/>
  <c r="N264" i="14"/>
  <c r="L265" i="14" s="1"/>
  <c r="S231" i="14"/>
  <c r="Q232" i="14" s="1"/>
  <c r="N231" i="14"/>
  <c r="L232" i="14" s="1"/>
  <c r="S198" i="14"/>
  <c r="Q199" i="14" s="1"/>
  <c r="N198" i="14"/>
  <c r="L199" i="14" s="1"/>
  <c r="S263" i="12"/>
  <c r="Q264" i="12" s="1"/>
  <c r="N263" i="12"/>
  <c r="L264" i="12" s="1"/>
  <c r="S230" i="12"/>
  <c r="Q231" i="12" s="1"/>
  <c r="N230" i="12"/>
  <c r="L231" i="12" s="1"/>
  <c r="N197" i="12"/>
  <c r="L198" i="12" s="1"/>
  <c r="S256" i="9"/>
  <c r="Q257" i="9" s="1"/>
  <c r="N256" i="9"/>
  <c r="L257" i="9" s="1"/>
  <c r="S225" i="9"/>
  <c r="Q226" i="9" s="1"/>
  <c r="N225" i="9"/>
  <c r="L226" i="9" s="1"/>
  <c r="S194" i="9"/>
  <c r="Q195" i="9" s="1"/>
  <c r="N194" i="9"/>
  <c r="L195" i="9" s="1"/>
  <c r="S243" i="7"/>
  <c r="Q244" i="7" s="1"/>
  <c r="N244" i="7"/>
  <c r="L245" i="7" s="1"/>
  <c r="S215" i="7"/>
  <c r="Q216" i="7" s="1"/>
  <c r="N215" i="7"/>
  <c r="L216" i="7" s="1"/>
  <c r="S186" i="7"/>
  <c r="Q187" i="7" s="1"/>
  <c r="N186" i="7"/>
  <c r="L187" i="7" s="1"/>
  <c r="S277" i="3"/>
  <c r="Q278" i="3" s="1"/>
  <c r="N279" i="3"/>
  <c r="L280" i="3" s="1"/>
  <c r="S211" i="3"/>
  <c r="Q212" i="3" s="1"/>
  <c r="S244" i="3"/>
  <c r="Q245" i="3" s="1"/>
  <c r="N245" i="3"/>
  <c r="L246" i="3" s="1"/>
  <c r="N212" i="3"/>
  <c r="L213" i="3" s="1"/>
  <c r="K171" i="1"/>
  <c r="I172" i="1" s="1"/>
  <c r="I151" i="1"/>
  <c r="K151" i="1" s="1"/>
  <c r="K128" i="1"/>
  <c r="I129" i="1" s="1"/>
  <c r="D49" i="17"/>
  <c r="C49" i="17"/>
  <c r="D35" i="17"/>
  <c r="C35" i="17"/>
  <c r="D11" i="17"/>
  <c r="C11" i="17"/>
  <c r="G49" i="17"/>
  <c r="H49" i="17"/>
  <c r="H35" i="17"/>
  <c r="G35" i="17"/>
  <c r="H11" i="17"/>
  <c r="G11" i="17"/>
  <c r="S265" i="14" l="1"/>
  <c r="Q266" i="14" s="1"/>
  <c r="N265" i="14"/>
  <c r="L266" i="14" s="1"/>
  <c r="S232" i="14"/>
  <c r="Q233" i="14" s="1"/>
  <c r="N232" i="14"/>
  <c r="L233" i="14" s="1"/>
  <c r="S199" i="14"/>
  <c r="Q200" i="14" s="1"/>
  <c r="N199" i="14"/>
  <c r="L200" i="14" s="1"/>
  <c r="S264" i="12"/>
  <c r="Q265" i="12" s="1"/>
  <c r="N264" i="12"/>
  <c r="L265" i="12" s="1"/>
  <c r="S231" i="12"/>
  <c r="Q232" i="12" s="1"/>
  <c r="N231" i="12"/>
  <c r="L232" i="12" s="1"/>
  <c r="N198" i="12"/>
  <c r="L199" i="12" s="1"/>
  <c r="Q258" i="9"/>
  <c r="S257" i="9"/>
  <c r="N257" i="9"/>
  <c r="L258" i="9" s="1"/>
  <c r="S226" i="9"/>
  <c r="Q227" i="9" s="1"/>
  <c r="N226" i="9"/>
  <c r="L227" i="9" s="1"/>
  <c r="S195" i="9"/>
  <c r="Q196" i="9" s="1"/>
  <c r="N195" i="9"/>
  <c r="L196" i="9" s="1"/>
  <c r="S244" i="7"/>
  <c r="Q245" i="7" s="1"/>
  <c r="N245" i="7"/>
  <c r="L246" i="7" s="1"/>
  <c r="S216" i="7"/>
  <c r="Q217" i="7" s="1"/>
  <c r="N216" i="7"/>
  <c r="L217" i="7" s="1"/>
  <c r="Q188" i="7"/>
  <c r="S187" i="7"/>
  <c r="N187" i="7"/>
  <c r="L188" i="7" s="1"/>
  <c r="S278" i="3"/>
  <c r="Q279" i="3" s="1"/>
  <c r="N280" i="3"/>
  <c r="L281" i="3" s="1"/>
  <c r="S212" i="3"/>
  <c r="Q213" i="3" s="1"/>
  <c r="S245" i="3"/>
  <c r="Q246" i="3" s="1"/>
  <c r="N246" i="3"/>
  <c r="L247" i="3" s="1"/>
  <c r="N213" i="3"/>
  <c r="L214" i="3" s="1"/>
  <c r="K172" i="1"/>
  <c r="I173" i="1" s="1"/>
  <c r="I152" i="1"/>
  <c r="K152" i="1" s="1"/>
  <c r="K129" i="1"/>
  <c r="I130" i="1" s="1"/>
  <c r="K130" i="1" s="1"/>
  <c r="I131" i="1" s="1"/>
  <c r="K131" i="1" s="1"/>
  <c r="I132" i="1" s="1"/>
  <c r="K132" i="1" s="1"/>
  <c r="H11" i="16"/>
  <c r="Q267" i="14" l="1"/>
  <c r="S266" i="14"/>
  <c r="N266" i="14"/>
  <c r="L267" i="14" s="1"/>
  <c r="S233" i="14"/>
  <c r="Q234" i="14" s="1"/>
  <c r="N233" i="14"/>
  <c r="L234" i="14" s="1"/>
  <c r="S200" i="14"/>
  <c r="Q201" i="14" s="1"/>
  <c r="N200" i="14"/>
  <c r="L201" i="14" s="1"/>
  <c r="S265" i="12"/>
  <c r="Q266" i="12" s="1"/>
  <c r="N265" i="12"/>
  <c r="L266" i="12" s="1"/>
  <c r="S232" i="12"/>
  <c r="Q233" i="12" s="1"/>
  <c r="L233" i="12"/>
  <c r="N232" i="12"/>
  <c r="N199" i="12"/>
  <c r="L200" i="12" s="1"/>
  <c r="S258" i="9"/>
  <c r="Q259" i="9" s="1"/>
  <c r="N258" i="9"/>
  <c r="L259" i="9" s="1"/>
  <c r="S227" i="9"/>
  <c r="Q228" i="9" s="1"/>
  <c r="N227" i="9"/>
  <c r="L228" i="9" s="1"/>
  <c r="S196" i="9"/>
  <c r="Q197" i="9" s="1"/>
  <c r="N196" i="9"/>
  <c r="L197" i="9" s="1"/>
  <c r="S245" i="7"/>
  <c r="Q246" i="7" s="1"/>
  <c r="N246" i="7"/>
  <c r="L247" i="7" s="1"/>
  <c r="S217" i="7"/>
  <c r="Q218" i="7" s="1"/>
  <c r="N217" i="7"/>
  <c r="L218" i="7" s="1"/>
  <c r="Q189" i="7"/>
  <c r="S188" i="7"/>
  <c r="N188" i="7"/>
  <c r="L189" i="7" s="1"/>
  <c r="S279" i="3"/>
  <c r="Q280" i="3" s="1"/>
  <c r="N281" i="3"/>
  <c r="L282" i="3" s="1"/>
  <c r="S213" i="3"/>
  <c r="Q214" i="3" s="1"/>
  <c r="Q247" i="3"/>
  <c r="S246" i="3"/>
  <c r="N247" i="3"/>
  <c r="L248" i="3" s="1"/>
  <c r="N214" i="3"/>
  <c r="L215" i="3" s="1"/>
  <c r="K173" i="1"/>
  <c r="I174" i="1" s="1"/>
  <c r="I153" i="1"/>
  <c r="K153" i="1" s="1"/>
  <c r="I133" i="1"/>
  <c r="K133" i="1" s="1"/>
  <c r="H8" i="16"/>
  <c r="H21" i="16"/>
  <c r="H73" i="16"/>
  <c r="H60" i="16"/>
  <c r="H47" i="16"/>
  <c r="H33" i="16"/>
  <c r="AM174" i="14"/>
  <c r="AK175" i="14"/>
  <c r="AN175" i="14"/>
  <c r="AO175" i="14"/>
  <c r="AR175" i="14"/>
  <c r="AP176" i="14"/>
  <c r="AS176" i="14"/>
  <c r="AT176" i="14"/>
  <c r="AL177" i="14"/>
  <c r="AU177" i="14"/>
  <c r="AK180" i="14"/>
  <c r="AN182" i="14"/>
  <c r="AQ182" i="14"/>
  <c r="AR182" i="14"/>
  <c r="AU182" i="14"/>
  <c r="AS183" i="14"/>
  <c r="AK184" i="14"/>
  <c r="AL184" i="14"/>
  <c r="AO184" i="14"/>
  <c r="AJ182" i="14"/>
  <c r="AJ178" i="14"/>
  <c r="AJ175" i="14"/>
  <c r="S158" i="14"/>
  <c r="Q159" i="14" s="1"/>
  <c r="S159" i="14" s="1"/>
  <c r="Q160" i="14" s="1"/>
  <c r="S160" i="14" s="1"/>
  <c r="Q161" i="14" s="1"/>
  <c r="S161" i="14" s="1"/>
  <c r="Q162" i="14" s="1"/>
  <c r="S162" i="14" s="1"/>
  <c r="Q163" i="14" s="1"/>
  <c r="S163" i="14" s="1"/>
  <c r="Q164" i="14" s="1"/>
  <c r="S164" i="14" s="1"/>
  <c r="Q165" i="14" s="1"/>
  <c r="S165" i="14" s="1"/>
  <c r="Q166" i="14" s="1"/>
  <c r="S166" i="14" s="1"/>
  <c r="Q167" i="14" s="1"/>
  <c r="S167" i="14" s="1"/>
  <c r="Q168" i="14" s="1"/>
  <c r="S168" i="14" s="1"/>
  <c r="Q169" i="14" s="1"/>
  <c r="S169" i="14" s="1"/>
  <c r="N158" i="14"/>
  <c r="AR145" i="14"/>
  <c r="AK147" i="14"/>
  <c r="AL147" i="14"/>
  <c r="AO147" i="14"/>
  <c r="AS147" i="14"/>
  <c r="AM148" i="14"/>
  <c r="AP148" i="14"/>
  <c r="AQ148" i="14"/>
  <c r="AT148" i="14"/>
  <c r="AR149" i="14"/>
  <c r="AU149" i="14"/>
  <c r="AK150" i="14"/>
  <c r="AN150" i="14"/>
  <c r="AS151" i="14"/>
  <c r="AU152" i="14"/>
  <c r="AM153" i="14"/>
  <c r="AJ149" i="14"/>
  <c r="S127" i="14"/>
  <c r="Q128" i="14" s="1"/>
  <c r="S128" i="14" s="1"/>
  <c r="Q129" i="14" s="1"/>
  <c r="S129" i="14" s="1"/>
  <c r="Q130" i="14" s="1"/>
  <c r="S130" i="14" s="1"/>
  <c r="Q131" i="14" s="1"/>
  <c r="S131" i="14" s="1"/>
  <c r="Q132" i="14" s="1"/>
  <c r="S132" i="14" s="1"/>
  <c r="Q133" i="14" s="1"/>
  <c r="S133" i="14" s="1"/>
  <c r="Q134" i="14" s="1"/>
  <c r="S134" i="14" s="1"/>
  <c r="Q135" i="14" s="1"/>
  <c r="S135" i="14" s="1"/>
  <c r="Q136" i="14" s="1"/>
  <c r="S136" i="14" s="1"/>
  <c r="Q137" i="14" s="1"/>
  <c r="S137" i="14" s="1"/>
  <c r="Q138" i="14" s="1"/>
  <c r="S138" i="14" s="1"/>
  <c r="N127" i="14"/>
  <c r="AM112" i="14"/>
  <c r="AO112" i="14"/>
  <c r="AP112" i="14"/>
  <c r="AQ112" i="14"/>
  <c r="AU112" i="14"/>
  <c r="AN113" i="14"/>
  <c r="AQ113" i="14"/>
  <c r="AR113" i="14"/>
  <c r="AT113" i="14"/>
  <c r="AR114" i="14"/>
  <c r="AS114" i="14"/>
  <c r="AT115" i="14"/>
  <c r="AL116" i="14"/>
  <c r="AU116" i="14"/>
  <c r="AO118" i="14"/>
  <c r="AP119" i="14"/>
  <c r="AO120" i="14"/>
  <c r="AP120" i="14"/>
  <c r="AQ120" i="14"/>
  <c r="AT120" i="14"/>
  <c r="AL121" i="14"/>
  <c r="AQ121" i="14"/>
  <c r="AR121" i="14"/>
  <c r="AT121" i="14"/>
  <c r="AU121" i="14"/>
  <c r="AR122" i="14"/>
  <c r="AS122" i="14"/>
  <c r="AK123" i="14"/>
  <c r="AL123" i="14"/>
  <c r="AJ123" i="14"/>
  <c r="AJ122" i="14"/>
  <c r="AJ121" i="14"/>
  <c r="AJ113" i="14"/>
  <c r="S96" i="14"/>
  <c r="Q97" i="14" s="1"/>
  <c r="S97" i="14" s="1"/>
  <c r="Q98" i="14" s="1"/>
  <c r="S98" i="14" s="1"/>
  <c r="Q99" i="14" s="1"/>
  <c r="S99" i="14" s="1"/>
  <c r="Q100" i="14" s="1"/>
  <c r="S100" i="14" s="1"/>
  <c r="Q101" i="14" s="1"/>
  <c r="S101" i="14" s="1"/>
  <c r="Q102" i="14" s="1"/>
  <c r="S102" i="14" s="1"/>
  <c r="Q103" i="14" s="1"/>
  <c r="S103" i="14" s="1"/>
  <c r="Q104" i="14" s="1"/>
  <c r="S104" i="14" s="1"/>
  <c r="Q105" i="14" s="1"/>
  <c r="S105" i="14" s="1"/>
  <c r="Q106" i="14" s="1"/>
  <c r="S106" i="14" s="1"/>
  <c r="Q107" i="14" s="1"/>
  <c r="S107" i="14" s="1"/>
  <c r="N96" i="14"/>
  <c r="AP81" i="14"/>
  <c r="AQ81" i="14"/>
  <c r="AR83" i="14"/>
  <c r="AM85" i="14"/>
  <c r="AO85" i="14"/>
  <c r="AP85" i="14"/>
  <c r="AQ85" i="14"/>
  <c r="AS85" i="14"/>
  <c r="AT85" i="14"/>
  <c r="AM86" i="14"/>
  <c r="AN86" i="14"/>
  <c r="AP86" i="14"/>
  <c r="AQ86" i="14"/>
  <c r="AR86" i="14"/>
  <c r="AT86" i="14"/>
  <c r="AN87" i="14"/>
  <c r="AO87" i="14"/>
  <c r="AN88" i="14"/>
  <c r="AM89" i="14"/>
  <c r="AP89" i="14"/>
  <c r="AM90" i="14"/>
  <c r="AO91" i="14"/>
  <c r="AJ86" i="14"/>
  <c r="AV68" i="14"/>
  <c r="AO83" i="14" s="1"/>
  <c r="S66" i="14"/>
  <c r="Q67" i="14" s="1"/>
  <c r="S67" i="14" s="1"/>
  <c r="Q68" i="14" s="1"/>
  <c r="S68" i="14" s="1"/>
  <c r="Q69" i="14" s="1"/>
  <c r="S69" i="14" s="1"/>
  <c r="Q70" i="14" s="1"/>
  <c r="S70" i="14" s="1"/>
  <c r="Q71" i="14" s="1"/>
  <c r="S71" i="14" s="1"/>
  <c r="Q72" i="14" s="1"/>
  <c r="S72" i="14" s="1"/>
  <c r="Q73" i="14" s="1"/>
  <c r="S73" i="14" s="1"/>
  <c r="Q74" i="14" s="1"/>
  <c r="S74" i="14" s="1"/>
  <c r="Q75" i="14" s="1"/>
  <c r="S75" i="14" s="1"/>
  <c r="Q76" i="14" s="1"/>
  <c r="S76" i="14" s="1"/>
  <c r="S65" i="14"/>
  <c r="Q66" i="14" s="1"/>
  <c r="N65" i="14"/>
  <c r="AL53" i="14"/>
  <c r="AM53" i="14"/>
  <c r="AN53" i="14"/>
  <c r="AU54" i="14"/>
  <c r="AL55" i="14"/>
  <c r="AN55" i="14"/>
  <c r="AT56" i="14"/>
  <c r="AU56" i="14"/>
  <c r="AK58" i="14"/>
  <c r="AM58" i="14"/>
  <c r="AN58" i="14"/>
  <c r="AO58" i="14"/>
  <c r="AS58" i="14"/>
  <c r="AU58" i="14"/>
  <c r="AK59" i="14"/>
  <c r="AL59" i="14"/>
  <c r="AN59" i="14"/>
  <c r="AO59" i="14"/>
  <c r="AS59" i="14"/>
  <c r="AT59" i="14"/>
  <c r="AK60" i="14"/>
  <c r="AL60" i="14"/>
  <c r="AR61" i="14"/>
  <c r="AT61" i="14"/>
  <c r="AU61" i="14"/>
  <c r="AK62" i="14"/>
  <c r="S35" i="14"/>
  <c r="Q36" i="14" s="1"/>
  <c r="S36" i="14" s="1"/>
  <c r="Q37" i="14" s="1"/>
  <c r="S37" i="14" s="1"/>
  <c r="Q38" i="14" s="1"/>
  <c r="S38" i="14" s="1"/>
  <c r="Q39" i="14" s="1"/>
  <c r="S39" i="14" s="1"/>
  <c r="Q40" i="14" s="1"/>
  <c r="S40" i="14" s="1"/>
  <c r="Q41" i="14" s="1"/>
  <c r="S41" i="14" s="1"/>
  <c r="Q42" i="14" s="1"/>
  <c r="S42" i="14" s="1"/>
  <c r="Q43" i="14" s="1"/>
  <c r="S43" i="14" s="1"/>
  <c r="Q44" i="14" s="1"/>
  <c r="S44" i="14" s="1"/>
  <c r="Q45" i="14" s="1"/>
  <c r="S45" i="14" s="1"/>
  <c r="Q46" i="14" s="1"/>
  <c r="S46" i="14" s="1"/>
  <c r="N35" i="14"/>
  <c r="AT21" i="14"/>
  <c r="AP22" i="14"/>
  <c r="AQ22" i="14"/>
  <c r="AR22" i="14"/>
  <c r="AR24" i="14"/>
  <c r="AS24" i="14"/>
  <c r="AN28" i="14"/>
  <c r="AO28" i="14"/>
  <c r="AK29" i="14"/>
  <c r="AL29" i="14"/>
  <c r="AM29" i="14"/>
  <c r="AT29" i="14"/>
  <c r="AU29" i="14"/>
  <c r="AK30" i="14"/>
  <c r="AO30" i="14"/>
  <c r="AP30" i="14"/>
  <c r="AQ30" i="14"/>
  <c r="AJ30" i="14"/>
  <c r="AJ22" i="14"/>
  <c r="S5" i="14"/>
  <c r="Q6" i="14" s="1"/>
  <c r="S6" i="14" s="1"/>
  <c r="Q7" i="14" s="1"/>
  <c r="S7" i="14" s="1"/>
  <c r="Q8" i="14" s="1"/>
  <c r="S8" i="14" s="1"/>
  <c r="Q9" i="14" s="1"/>
  <c r="S9" i="14" s="1"/>
  <c r="Q10" i="14" s="1"/>
  <c r="S10" i="14" s="1"/>
  <c r="Q11" i="14" s="1"/>
  <c r="S11" i="14" s="1"/>
  <c r="Q12" i="14" s="1"/>
  <c r="S12" i="14" s="1"/>
  <c r="Q13" i="14" s="1"/>
  <c r="S13" i="14" s="1"/>
  <c r="Q14" i="14" s="1"/>
  <c r="S14" i="14" s="1"/>
  <c r="Q15" i="14" s="1"/>
  <c r="S15" i="14" s="1"/>
  <c r="Q16" i="14" s="1"/>
  <c r="S16" i="14" s="1"/>
  <c r="N5" i="14"/>
  <c r="AV170" i="14"/>
  <c r="AV169" i="14"/>
  <c r="AT184" i="14" s="1"/>
  <c r="AV168" i="14"/>
  <c r="AR183" i="14" s="1"/>
  <c r="AV167" i="14"/>
  <c r="AV166" i="14"/>
  <c r="AP181" i="14" s="1"/>
  <c r="AV165" i="14"/>
  <c r="AV164" i="14"/>
  <c r="AJ179" i="14" s="1"/>
  <c r="AV163" i="14"/>
  <c r="AQ178" i="14" s="1"/>
  <c r="AV162" i="14"/>
  <c r="AP177" i="14" s="1"/>
  <c r="AV161" i="14"/>
  <c r="AL176" i="14" s="1"/>
  <c r="AV160" i="14"/>
  <c r="AV159" i="14"/>
  <c r="AV139" i="14"/>
  <c r="AR154" i="14" s="1"/>
  <c r="AV138" i="14"/>
  <c r="AV137" i="14"/>
  <c r="AT152" i="14" s="1"/>
  <c r="AV136" i="14"/>
  <c r="AP151" i="14" s="1"/>
  <c r="AV135" i="14"/>
  <c r="AR150" i="14" s="1"/>
  <c r="AV134" i="14"/>
  <c r="AN149" i="14" s="1"/>
  <c r="AV133" i="14"/>
  <c r="AL148" i="14" s="1"/>
  <c r="AV132" i="14"/>
  <c r="AV131" i="14"/>
  <c r="AJ146" i="14" s="1"/>
  <c r="AV130" i="14"/>
  <c r="AQ145" i="14" s="1"/>
  <c r="AV129" i="14"/>
  <c r="AM144" i="14" s="1"/>
  <c r="AV128" i="14"/>
  <c r="AV108" i="14"/>
  <c r="AV107" i="14"/>
  <c r="AO122" i="14" s="1"/>
  <c r="AV106" i="14"/>
  <c r="AN121" i="14" s="1"/>
  <c r="AV105" i="14"/>
  <c r="AV104" i="14"/>
  <c r="AL119" i="14" s="1"/>
  <c r="AV103" i="14"/>
  <c r="AM118" i="14" s="1"/>
  <c r="AV102" i="14"/>
  <c r="AN117" i="14" s="1"/>
  <c r="AV101" i="14"/>
  <c r="AK116" i="14" s="1"/>
  <c r="AV100" i="14"/>
  <c r="AV99" i="14"/>
  <c r="AN114" i="14" s="1"/>
  <c r="AV98" i="14"/>
  <c r="AM113" i="14" s="1"/>
  <c r="AV97" i="14"/>
  <c r="AV77" i="14"/>
  <c r="AN92" i="14" s="1"/>
  <c r="AV76" i="14"/>
  <c r="AM91" i="14" s="1"/>
  <c r="AV75" i="14"/>
  <c r="AV74" i="14"/>
  <c r="AO89" i="14" s="1"/>
  <c r="AV73" i="14"/>
  <c r="AV72" i="14"/>
  <c r="AV71" i="14"/>
  <c r="AL86" i="14" s="1"/>
  <c r="AV70" i="14"/>
  <c r="AV69" i="14"/>
  <c r="AO84" i="14" s="1"/>
  <c r="AV67" i="14"/>
  <c r="AP82" i="14" s="1"/>
  <c r="AV66" i="14"/>
  <c r="AV47" i="14"/>
  <c r="AV46" i="14"/>
  <c r="AV45" i="14"/>
  <c r="AV44" i="14"/>
  <c r="AR59" i="14" s="1"/>
  <c r="AV43" i="14"/>
  <c r="AV42" i="14"/>
  <c r="AV41" i="14"/>
  <c r="AK56" i="14" s="1"/>
  <c r="AV40" i="14"/>
  <c r="AK55" i="14" s="1"/>
  <c r="AV39" i="14"/>
  <c r="AN54" i="14" s="1"/>
  <c r="AV38" i="14"/>
  <c r="AV37" i="14"/>
  <c r="AV36" i="14"/>
  <c r="AV7" i="14"/>
  <c r="AK22" i="14" s="1"/>
  <c r="AV8" i="14"/>
  <c r="AV9" i="14"/>
  <c r="AK24" i="14" s="1"/>
  <c r="AV10" i="14"/>
  <c r="AV11" i="14"/>
  <c r="AN26" i="14" s="1"/>
  <c r="AV12" i="14"/>
  <c r="AV13" i="14"/>
  <c r="AQ28" i="14" s="1"/>
  <c r="AV14" i="14"/>
  <c r="AO29" i="14" s="1"/>
  <c r="AV15" i="14"/>
  <c r="AL30" i="14" s="1"/>
  <c r="AV16" i="14"/>
  <c r="AM31" i="14" s="1"/>
  <c r="AV17" i="14"/>
  <c r="AV6" i="14"/>
  <c r="AL174" i="12"/>
  <c r="AO174" i="12"/>
  <c r="AP174" i="12"/>
  <c r="AT174" i="12"/>
  <c r="AL175" i="12"/>
  <c r="AM175" i="12"/>
  <c r="AQ175" i="12"/>
  <c r="AT175" i="12"/>
  <c r="AU175" i="12"/>
  <c r="AN176" i="12"/>
  <c r="AK177" i="12"/>
  <c r="AS177" i="12"/>
  <c r="AK178" i="12"/>
  <c r="AL178" i="12"/>
  <c r="AP178" i="12"/>
  <c r="AS178" i="12"/>
  <c r="AT178" i="12"/>
  <c r="AM179" i="12"/>
  <c r="AP179" i="12"/>
  <c r="AQ179" i="12"/>
  <c r="AU179" i="12"/>
  <c r="AK181" i="12"/>
  <c r="AO181" i="12"/>
  <c r="AR181" i="12"/>
  <c r="AS181" i="12"/>
  <c r="AL182" i="12"/>
  <c r="AO182" i="12"/>
  <c r="AP182" i="12"/>
  <c r="AT182" i="12"/>
  <c r="AL183" i="12"/>
  <c r="AM183" i="12"/>
  <c r="AQ183" i="12"/>
  <c r="AT183" i="12"/>
  <c r="AU183" i="12"/>
  <c r="AN184" i="12"/>
  <c r="AJ184" i="12"/>
  <c r="AJ181" i="12"/>
  <c r="AJ176" i="12"/>
  <c r="AV170" i="12"/>
  <c r="AV169" i="12"/>
  <c r="AP184" i="12" s="1"/>
  <c r="AV168" i="12"/>
  <c r="AK183" i="12" s="1"/>
  <c r="AV167" i="12"/>
  <c r="AN182" i="12" s="1"/>
  <c r="AV166" i="12"/>
  <c r="AQ181" i="12" s="1"/>
  <c r="AV165" i="12"/>
  <c r="AR180" i="12" s="1"/>
  <c r="AV164" i="12"/>
  <c r="AO179" i="12" s="1"/>
  <c r="AV163" i="12"/>
  <c r="AR178" i="12" s="1"/>
  <c r="AV162" i="12"/>
  <c r="AM177" i="12" s="1"/>
  <c r="AV161" i="12"/>
  <c r="AP176" i="12" s="1"/>
  <c r="AV160" i="12"/>
  <c r="AK175" i="12" s="1"/>
  <c r="AV159" i="12"/>
  <c r="AN174" i="12" s="1"/>
  <c r="S158" i="12"/>
  <c r="Q159" i="12" s="1"/>
  <c r="S159" i="12" s="1"/>
  <c r="Q160" i="12" s="1"/>
  <c r="S160" i="12" s="1"/>
  <c r="Q161" i="12" s="1"/>
  <c r="S161" i="12" s="1"/>
  <c r="Q162" i="12" s="1"/>
  <c r="S162" i="12" s="1"/>
  <c r="Q163" i="12" s="1"/>
  <c r="S163" i="12" s="1"/>
  <c r="Q164" i="12" s="1"/>
  <c r="S164" i="12" s="1"/>
  <c r="Q165" i="12" s="1"/>
  <c r="S165" i="12" s="1"/>
  <c r="Q166" i="12" s="1"/>
  <c r="S166" i="12" s="1"/>
  <c r="Q167" i="12" s="1"/>
  <c r="S167" i="12" s="1"/>
  <c r="Q168" i="12" s="1"/>
  <c r="S168" i="12" s="1"/>
  <c r="Q169" i="12" s="1"/>
  <c r="S169" i="12" s="1"/>
  <c r="N158" i="12"/>
  <c r="AK145" i="12"/>
  <c r="AL145" i="12"/>
  <c r="AO145" i="12"/>
  <c r="AP145" i="12"/>
  <c r="AS145" i="12"/>
  <c r="AT145" i="12"/>
  <c r="AL146" i="12"/>
  <c r="AM146" i="12"/>
  <c r="AP146" i="12"/>
  <c r="AQ146" i="12"/>
  <c r="AT146" i="12"/>
  <c r="AU146" i="12"/>
  <c r="AN147" i="12"/>
  <c r="AK148" i="12"/>
  <c r="AS148" i="12"/>
  <c r="AK149" i="12"/>
  <c r="AL149" i="12"/>
  <c r="AO149" i="12"/>
  <c r="AP149" i="12"/>
  <c r="AS149" i="12"/>
  <c r="AT149" i="12"/>
  <c r="AL150" i="12"/>
  <c r="AM150" i="12"/>
  <c r="AP150" i="12"/>
  <c r="AQ150" i="12"/>
  <c r="AT150" i="12"/>
  <c r="AU150" i="12"/>
  <c r="AM151" i="12"/>
  <c r="AN151" i="12"/>
  <c r="AR151" i="12"/>
  <c r="AU151" i="12"/>
  <c r="AK153" i="12"/>
  <c r="AL153" i="12"/>
  <c r="AO153" i="12"/>
  <c r="AP153" i="12"/>
  <c r="AS153" i="12"/>
  <c r="AT153" i="12"/>
  <c r="AL154" i="12"/>
  <c r="AM154" i="12"/>
  <c r="AP154" i="12"/>
  <c r="AQ154" i="12"/>
  <c r="AT154" i="12"/>
  <c r="AU154" i="12"/>
  <c r="AJ151" i="12"/>
  <c r="AV129" i="12"/>
  <c r="AO144" i="12" s="1"/>
  <c r="AV130" i="12"/>
  <c r="AN145" i="12" s="1"/>
  <c r="AV131" i="12"/>
  <c r="AK146" i="12" s="1"/>
  <c r="AV132" i="12"/>
  <c r="AP147" i="12" s="1"/>
  <c r="AV133" i="12"/>
  <c r="AM148" i="12" s="1"/>
  <c r="AV134" i="12"/>
  <c r="AR149" i="12" s="1"/>
  <c r="AV135" i="12"/>
  <c r="AO150" i="12" s="1"/>
  <c r="AV136" i="12"/>
  <c r="AL151" i="12" s="1"/>
  <c r="AV137" i="12"/>
  <c r="AO152" i="12" s="1"/>
  <c r="AV138" i="12"/>
  <c r="AN153" i="12" s="1"/>
  <c r="AV139" i="12"/>
  <c r="AK154" i="12" s="1"/>
  <c r="AV128" i="12"/>
  <c r="S127" i="12"/>
  <c r="Q128" i="12" s="1"/>
  <c r="S128" i="12" s="1"/>
  <c r="Q129" i="12" s="1"/>
  <c r="S129" i="12" s="1"/>
  <c r="Q130" i="12" s="1"/>
  <c r="S130" i="12" s="1"/>
  <c r="Q131" i="12" s="1"/>
  <c r="S131" i="12" s="1"/>
  <c r="Q132" i="12" s="1"/>
  <c r="S132" i="12" s="1"/>
  <c r="Q133" i="12" s="1"/>
  <c r="S133" i="12" s="1"/>
  <c r="Q134" i="12" s="1"/>
  <c r="S134" i="12" s="1"/>
  <c r="Q135" i="12" s="1"/>
  <c r="S135" i="12" s="1"/>
  <c r="Q136" i="12" s="1"/>
  <c r="S136" i="12" s="1"/>
  <c r="Q137" i="12" s="1"/>
  <c r="S137" i="12" s="1"/>
  <c r="Q138" i="12" s="1"/>
  <c r="S138" i="12" s="1"/>
  <c r="N127" i="12"/>
  <c r="AL112" i="12"/>
  <c r="AO112" i="12"/>
  <c r="AP112" i="12"/>
  <c r="AT112" i="12"/>
  <c r="AL113" i="12"/>
  <c r="AM113" i="12"/>
  <c r="AQ113" i="12"/>
  <c r="AT113" i="12"/>
  <c r="AU113" i="12"/>
  <c r="AN114" i="12"/>
  <c r="AK115" i="12"/>
  <c r="AN115" i="12"/>
  <c r="AO115" i="12"/>
  <c r="AS115" i="12"/>
  <c r="AK116" i="12"/>
  <c r="AL116" i="12"/>
  <c r="AP116" i="12"/>
  <c r="AS116" i="12"/>
  <c r="AT116" i="12"/>
  <c r="AM117" i="12"/>
  <c r="AP117" i="12"/>
  <c r="AQ117" i="12"/>
  <c r="AU117" i="12"/>
  <c r="AR118" i="12"/>
  <c r="AK119" i="12"/>
  <c r="AO119" i="12"/>
  <c r="AS119" i="12"/>
  <c r="AL120" i="12"/>
  <c r="AO120" i="12"/>
  <c r="AP120" i="12"/>
  <c r="AT120" i="12"/>
  <c r="AL121" i="12"/>
  <c r="AM121" i="12"/>
  <c r="AQ121" i="12"/>
  <c r="AT121" i="12"/>
  <c r="AU121" i="12"/>
  <c r="AK123" i="12"/>
  <c r="AN123" i="12"/>
  <c r="AO123" i="12"/>
  <c r="AS123" i="12"/>
  <c r="AJ123" i="12"/>
  <c r="AJ118" i="12"/>
  <c r="AJ115" i="12"/>
  <c r="AV108" i="12"/>
  <c r="AM123" i="12" s="1"/>
  <c r="AV107" i="12"/>
  <c r="AV106" i="12"/>
  <c r="AK121" i="12" s="1"/>
  <c r="AV105" i="12"/>
  <c r="AN120" i="12" s="1"/>
  <c r="AV104" i="12"/>
  <c r="AQ119" i="12" s="1"/>
  <c r="AV103" i="12"/>
  <c r="AL118" i="12" s="1"/>
  <c r="AV102" i="12"/>
  <c r="AO117" i="12" s="1"/>
  <c r="AV101" i="12"/>
  <c r="AR116" i="12" s="1"/>
  <c r="AV100" i="12"/>
  <c r="AM115" i="12" s="1"/>
  <c r="AV99" i="12"/>
  <c r="AV98" i="12"/>
  <c r="AK113" i="12" s="1"/>
  <c r="AV97" i="12"/>
  <c r="AN112" i="12" s="1"/>
  <c r="S96" i="12"/>
  <c r="Q97" i="12" s="1"/>
  <c r="S97" i="12" s="1"/>
  <c r="Q98" i="12" s="1"/>
  <c r="S98" i="12" s="1"/>
  <c r="Q99" i="12" s="1"/>
  <c r="S99" i="12" s="1"/>
  <c r="Q100" i="12" s="1"/>
  <c r="S100" i="12" s="1"/>
  <c r="Q101" i="12" s="1"/>
  <c r="S101" i="12" s="1"/>
  <c r="Q102" i="12" s="1"/>
  <c r="S102" i="12" s="1"/>
  <c r="Q103" i="12" s="1"/>
  <c r="S103" i="12" s="1"/>
  <c r="Q104" i="12" s="1"/>
  <c r="S104" i="12" s="1"/>
  <c r="Q105" i="12" s="1"/>
  <c r="S105" i="12" s="1"/>
  <c r="Q106" i="12" s="1"/>
  <c r="S106" i="12" s="1"/>
  <c r="Q107" i="12" s="1"/>
  <c r="S107" i="12" s="1"/>
  <c r="N96" i="12"/>
  <c r="AM81" i="12"/>
  <c r="AP81" i="12"/>
  <c r="AQ81" i="12"/>
  <c r="AU81" i="12"/>
  <c r="AK83" i="12"/>
  <c r="AO83" i="12"/>
  <c r="AR83" i="12"/>
  <c r="AS83" i="12"/>
  <c r="AL84" i="12"/>
  <c r="AO84" i="12"/>
  <c r="AP84" i="12"/>
  <c r="AT84" i="12"/>
  <c r="AL85" i="12"/>
  <c r="AM85" i="12"/>
  <c r="AQ85" i="12"/>
  <c r="AT85" i="12"/>
  <c r="AU85" i="12"/>
  <c r="AN86" i="12"/>
  <c r="AK87" i="12"/>
  <c r="AN87" i="12"/>
  <c r="AO87" i="12"/>
  <c r="AK88" i="12"/>
  <c r="AL88" i="12"/>
  <c r="AP88" i="12"/>
  <c r="AS88" i="12"/>
  <c r="AT88" i="12"/>
  <c r="AM89" i="12"/>
  <c r="AP89" i="12"/>
  <c r="AQ89" i="12"/>
  <c r="AU89" i="12"/>
  <c r="AK91" i="12"/>
  <c r="AO91" i="12"/>
  <c r="AR91" i="12"/>
  <c r="AS91" i="12"/>
  <c r="AL92" i="12"/>
  <c r="AO92" i="12"/>
  <c r="AP92" i="12"/>
  <c r="AT92" i="12"/>
  <c r="AJ91" i="12"/>
  <c r="AJ83" i="12"/>
  <c r="AV77" i="12"/>
  <c r="AN92" i="12" s="1"/>
  <c r="AV76" i="12"/>
  <c r="AQ91" i="12" s="1"/>
  <c r="AV75" i="12"/>
  <c r="AR90" i="12" s="1"/>
  <c r="AV74" i="12"/>
  <c r="AO89" i="12" s="1"/>
  <c r="AV73" i="12"/>
  <c r="AR88" i="12" s="1"/>
  <c r="AV72" i="12"/>
  <c r="AV71" i="12"/>
  <c r="AQ86" i="12" s="1"/>
  <c r="AV70" i="12"/>
  <c r="AK85" i="12" s="1"/>
  <c r="AV69" i="12"/>
  <c r="AN84" i="12" s="1"/>
  <c r="AV68" i="12"/>
  <c r="AQ83" i="12" s="1"/>
  <c r="AV67" i="12"/>
  <c r="AU82" i="12" s="1"/>
  <c r="AV66" i="12"/>
  <c r="AO81" i="12" s="1"/>
  <c r="S65" i="12"/>
  <c r="Q66" i="12" s="1"/>
  <c r="S66" i="12" s="1"/>
  <c r="Q67" i="12" s="1"/>
  <c r="S67" i="12" s="1"/>
  <c r="Q68" i="12" s="1"/>
  <c r="S68" i="12" s="1"/>
  <c r="Q69" i="12" s="1"/>
  <c r="S69" i="12" s="1"/>
  <c r="Q70" i="12" s="1"/>
  <c r="S70" i="12" s="1"/>
  <c r="Q71" i="12" s="1"/>
  <c r="S71" i="12" s="1"/>
  <c r="Q72" i="12" s="1"/>
  <c r="S72" i="12" s="1"/>
  <c r="Q73" i="12" s="1"/>
  <c r="S73" i="12" s="1"/>
  <c r="Q74" i="12" s="1"/>
  <c r="S74" i="12" s="1"/>
  <c r="Q75" i="12" s="1"/>
  <c r="S75" i="12" s="1"/>
  <c r="Q76" i="12" s="1"/>
  <c r="S76" i="12" s="1"/>
  <c r="N66" i="12"/>
  <c r="N65" i="12"/>
  <c r="L66" i="12" s="1"/>
  <c r="AU52" i="12"/>
  <c r="AM53" i="12"/>
  <c r="AK54" i="12"/>
  <c r="AO54" i="12"/>
  <c r="AS54" i="12"/>
  <c r="AL55" i="12"/>
  <c r="AT55" i="12"/>
  <c r="AK58" i="12"/>
  <c r="AN58" i="12"/>
  <c r="AS58" i="12"/>
  <c r="AK59" i="12"/>
  <c r="AL59" i="12"/>
  <c r="AS59" i="12"/>
  <c r="AT59" i="12"/>
  <c r="AQ60" i="12"/>
  <c r="AU60" i="12"/>
  <c r="AU61" i="12"/>
  <c r="AK62" i="12"/>
  <c r="AN62" i="12"/>
  <c r="AO62" i="12"/>
  <c r="AP62" i="12"/>
  <c r="AR62" i="12"/>
  <c r="AS62" i="12"/>
  <c r="AT62" i="12"/>
  <c r="AJ62" i="12"/>
  <c r="AJ61" i="12"/>
  <c r="AJ58" i="12"/>
  <c r="AJ54" i="12"/>
  <c r="AJ53" i="12"/>
  <c r="AV47" i="12"/>
  <c r="AL62" i="12" s="1"/>
  <c r="AV46" i="12"/>
  <c r="AV45" i="12"/>
  <c r="AM60" i="12" s="1"/>
  <c r="AV44" i="12"/>
  <c r="AV43" i="12"/>
  <c r="AV42" i="12"/>
  <c r="AV41" i="12"/>
  <c r="AL56" i="12" s="1"/>
  <c r="AV40" i="12"/>
  <c r="AP55" i="12" s="1"/>
  <c r="AV39" i="12"/>
  <c r="AR54" i="12" s="1"/>
  <c r="AV38" i="12"/>
  <c r="AU53" i="12" s="1"/>
  <c r="AV37" i="12"/>
  <c r="AM52" i="12" s="1"/>
  <c r="AV36" i="12"/>
  <c r="S35" i="12"/>
  <c r="Q36" i="12" s="1"/>
  <c r="S36" i="12" s="1"/>
  <c r="Q37" i="12" s="1"/>
  <c r="S37" i="12" s="1"/>
  <c r="Q38" i="12" s="1"/>
  <c r="S38" i="12" s="1"/>
  <c r="Q39" i="12" s="1"/>
  <c r="S39" i="12" s="1"/>
  <c r="Q40" i="12" s="1"/>
  <c r="S40" i="12" s="1"/>
  <c r="Q41" i="12" s="1"/>
  <c r="S41" i="12" s="1"/>
  <c r="Q42" i="12" s="1"/>
  <c r="S42" i="12" s="1"/>
  <c r="Q43" i="12" s="1"/>
  <c r="S43" i="12" s="1"/>
  <c r="Q44" i="12" s="1"/>
  <c r="S44" i="12" s="1"/>
  <c r="Q45" i="12" s="1"/>
  <c r="S45" i="12" s="1"/>
  <c r="Q46" i="12" s="1"/>
  <c r="S46" i="12" s="1"/>
  <c r="N35" i="12"/>
  <c r="L36" i="12" s="1"/>
  <c r="AK22" i="12"/>
  <c r="AN22" i="12"/>
  <c r="AO22" i="12"/>
  <c r="AR22" i="12"/>
  <c r="AS22" i="12"/>
  <c r="AK23" i="12"/>
  <c r="AL23" i="12"/>
  <c r="AM23" i="12"/>
  <c r="AO23" i="12"/>
  <c r="AP23" i="12"/>
  <c r="AS23" i="12"/>
  <c r="AT23" i="12"/>
  <c r="AU23" i="12"/>
  <c r="AQ24" i="12"/>
  <c r="AK26" i="12"/>
  <c r="AN26" i="12"/>
  <c r="AO26" i="12"/>
  <c r="AR26" i="12"/>
  <c r="AS26" i="12"/>
  <c r="AK27" i="12"/>
  <c r="AL27" i="12"/>
  <c r="AO27" i="12"/>
  <c r="AP27" i="12"/>
  <c r="AQ27" i="12"/>
  <c r="AS27" i="12"/>
  <c r="AT27" i="12"/>
  <c r="AU27" i="12"/>
  <c r="AL28" i="12"/>
  <c r="AM28" i="12"/>
  <c r="AQ28" i="12"/>
  <c r="AT28" i="12"/>
  <c r="AU28" i="12"/>
  <c r="AQ29" i="12"/>
  <c r="AR29" i="12"/>
  <c r="AK30" i="12"/>
  <c r="AN30" i="12"/>
  <c r="AO30" i="12"/>
  <c r="AP30" i="12"/>
  <c r="AR30" i="12"/>
  <c r="AS30" i="12"/>
  <c r="AK31" i="12"/>
  <c r="AL31" i="12"/>
  <c r="AM31" i="12"/>
  <c r="AO31" i="12"/>
  <c r="AP31" i="12"/>
  <c r="AQ31" i="12"/>
  <c r="AS31" i="12"/>
  <c r="AT31" i="12"/>
  <c r="AU31" i="12"/>
  <c r="AJ30" i="12"/>
  <c r="AJ26" i="12"/>
  <c r="AJ22" i="12"/>
  <c r="AV7" i="12"/>
  <c r="AP22" i="12" s="1"/>
  <c r="AV8" i="12"/>
  <c r="AN23" i="12" s="1"/>
  <c r="AV9" i="12"/>
  <c r="AR24" i="12" s="1"/>
  <c r="AV10" i="12"/>
  <c r="AN25" i="12" s="1"/>
  <c r="AV11" i="12"/>
  <c r="AL26" i="12" s="1"/>
  <c r="AV12" i="12"/>
  <c r="AR27" i="12" s="1"/>
  <c r="AV13" i="12"/>
  <c r="AN28" i="12" s="1"/>
  <c r="AV14" i="12"/>
  <c r="AK29" i="12" s="1"/>
  <c r="AV15" i="12"/>
  <c r="AQ30" i="12" s="1"/>
  <c r="AV16" i="12"/>
  <c r="AN31" i="12" s="1"/>
  <c r="AV17" i="12"/>
  <c r="AV6" i="12"/>
  <c r="AK21" i="12" s="1"/>
  <c r="S5" i="12"/>
  <c r="Q6" i="12" s="1"/>
  <c r="S6" i="12" s="1"/>
  <c r="Q7" i="12" s="1"/>
  <c r="S7" i="12" s="1"/>
  <c r="Q8" i="12" s="1"/>
  <c r="S8" i="12" s="1"/>
  <c r="Q9" i="12" s="1"/>
  <c r="S9" i="12" s="1"/>
  <c r="Q10" i="12" s="1"/>
  <c r="S10" i="12" s="1"/>
  <c r="Q11" i="12" s="1"/>
  <c r="S11" i="12" s="1"/>
  <c r="Q12" i="12" s="1"/>
  <c r="S12" i="12" s="1"/>
  <c r="Q13" i="12" s="1"/>
  <c r="S13" i="12" s="1"/>
  <c r="Q14" i="12" s="1"/>
  <c r="S14" i="12" s="1"/>
  <c r="Q15" i="12" s="1"/>
  <c r="S15" i="12" s="1"/>
  <c r="Q16" i="12" s="1"/>
  <c r="S16" i="12" s="1"/>
  <c r="L159" i="12"/>
  <c r="L128" i="12"/>
  <c r="L97" i="12"/>
  <c r="N5" i="12"/>
  <c r="Q268" i="14" l="1"/>
  <c r="S268" i="14" s="1"/>
  <c r="S267" i="14"/>
  <c r="N267" i="14"/>
  <c r="L268" i="14" s="1"/>
  <c r="N268" i="14" s="1"/>
  <c r="S234" i="14"/>
  <c r="Q235" i="14" s="1"/>
  <c r="S235" i="14" s="1"/>
  <c r="L235" i="14"/>
  <c r="N235" i="14" s="1"/>
  <c r="N234" i="14"/>
  <c r="S201" i="14"/>
  <c r="Q202" i="14" s="1"/>
  <c r="S202" i="14" s="1"/>
  <c r="N201" i="14"/>
  <c r="L202" i="14" s="1"/>
  <c r="N202" i="14" s="1"/>
  <c r="S266" i="12"/>
  <c r="Q267" i="12" s="1"/>
  <c r="L267" i="12"/>
  <c r="N266" i="12"/>
  <c r="Q234" i="12"/>
  <c r="S233" i="12"/>
  <c r="L234" i="12"/>
  <c r="N233" i="12"/>
  <c r="L201" i="12"/>
  <c r="N200" i="12"/>
  <c r="S259" i="9"/>
  <c r="Q260" i="9" s="1"/>
  <c r="S260" i="9" s="1"/>
  <c r="N259" i="9"/>
  <c r="L260" i="9" s="1"/>
  <c r="N260" i="9" s="1"/>
  <c r="S228" i="9"/>
  <c r="Q229" i="9" s="1"/>
  <c r="S229" i="9" s="1"/>
  <c r="N228" i="9"/>
  <c r="L229" i="9" s="1"/>
  <c r="N229" i="9" s="1"/>
  <c r="S197" i="9"/>
  <c r="Q198" i="9" s="1"/>
  <c r="S198" i="9" s="1"/>
  <c r="N197" i="9"/>
  <c r="L198" i="9" s="1"/>
  <c r="N198" i="9" s="1"/>
  <c r="S246" i="7"/>
  <c r="Q247" i="7" s="1"/>
  <c r="N247" i="7"/>
  <c r="L248" i="7" s="1"/>
  <c r="N248" i="7" s="1"/>
  <c r="S218" i="7"/>
  <c r="Q219" i="7" s="1"/>
  <c r="S219" i="7" s="1"/>
  <c r="N218" i="7"/>
  <c r="L219" i="7" s="1"/>
  <c r="N219" i="7" s="1"/>
  <c r="Q190" i="7"/>
  <c r="S190" i="7" s="1"/>
  <c r="S189" i="7"/>
  <c r="N189" i="7"/>
  <c r="L190" i="7" s="1"/>
  <c r="N190" i="7" s="1"/>
  <c r="S280" i="3"/>
  <c r="Q281" i="3" s="1"/>
  <c r="N282" i="3"/>
  <c r="L283" i="3" s="1"/>
  <c r="S214" i="3"/>
  <c r="Q215" i="3" s="1"/>
  <c r="S247" i="3"/>
  <c r="Q248" i="3" s="1"/>
  <c r="N248" i="3"/>
  <c r="L249" i="3" s="1"/>
  <c r="N215" i="3"/>
  <c r="L216" i="3" s="1"/>
  <c r="K174" i="1"/>
  <c r="I175" i="1" s="1"/>
  <c r="I154" i="1"/>
  <c r="K154" i="1" s="1"/>
  <c r="I134" i="1"/>
  <c r="K134" i="1" s="1"/>
  <c r="AU31" i="14"/>
  <c r="AL92" i="14"/>
  <c r="AQ83" i="14"/>
  <c r="AJ145" i="14"/>
  <c r="AU145" i="14"/>
  <c r="AS179" i="14"/>
  <c r="AJ52" i="14"/>
  <c r="AR52" i="14"/>
  <c r="AN52" i="14"/>
  <c r="AP52" i="14"/>
  <c r="AQ52" i="14"/>
  <c r="AS52" i="14"/>
  <c r="AK52" i="14"/>
  <c r="AT52" i="14"/>
  <c r="AU52" i="14"/>
  <c r="AR179" i="14"/>
  <c r="AP23" i="14"/>
  <c r="AM23" i="14"/>
  <c r="AN23" i="14"/>
  <c r="AO23" i="14"/>
  <c r="AU23" i="14"/>
  <c r="AN119" i="14"/>
  <c r="AJ119" i="14"/>
  <c r="AQ119" i="14"/>
  <c r="AM119" i="14"/>
  <c r="AU119" i="14"/>
  <c r="AS119" i="14"/>
  <c r="AT119" i="14"/>
  <c r="AK119" i="14"/>
  <c r="AJ23" i="14"/>
  <c r="AO92" i="14"/>
  <c r="AJ60" i="14"/>
  <c r="AR60" i="14"/>
  <c r="AN60" i="14"/>
  <c r="AM60" i="14"/>
  <c r="AO60" i="14"/>
  <c r="AP60" i="14"/>
  <c r="AQ60" i="14"/>
  <c r="AO31" i="14"/>
  <c r="AL83" i="14"/>
  <c r="AT83" i="14"/>
  <c r="AP83" i="14"/>
  <c r="AS83" i="14"/>
  <c r="AU83" i="14"/>
  <c r="AK83" i="14"/>
  <c r="AN83" i="14"/>
  <c r="AM83" i="14"/>
  <c r="AJ83" i="14"/>
  <c r="AK27" i="14"/>
  <c r="AQ27" i="14"/>
  <c r="AR27" i="14"/>
  <c r="AJ53" i="14"/>
  <c r="AO53" i="14"/>
  <c r="AK53" i="14"/>
  <c r="AS53" i="14"/>
  <c r="AP53" i="14"/>
  <c r="AQ53" i="14"/>
  <c r="AR53" i="14"/>
  <c r="AT53" i="14"/>
  <c r="AJ61" i="14"/>
  <c r="AO61" i="14"/>
  <c r="AK61" i="14"/>
  <c r="AS61" i="14"/>
  <c r="AM61" i="14"/>
  <c r="AN61" i="14"/>
  <c r="AP61" i="14"/>
  <c r="AQ61" i="14"/>
  <c r="AM88" i="14"/>
  <c r="AU88" i="14"/>
  <c r="AQ88" i="14"/>
  <c r="AR88" i="14"/>
  <c r="AS88" i="14"/>
  <c r="AT88" i="14"/>
  <c r="AL88" i="14"/>
  <c r="AK88" i="14"/>
  <c r="AR115" i="14"/>
  <c r="AM115" i="14"/>
  <c r="AU115" i="14"/>
  <c r="AQ115" i="14"/>
  <c r="AL115" i="14"/>
  <c r="AN115" i="14"/>
  <c r="AO115" i="14"/>
  <c r="AJ115" i="14"/>
  <c r="AS115" i="14"/>
  <c r="AP115" i="14"/>
  <c r="AR123" i="14"/>
  <c r="AM123" i="14"/>
  <c r="AU123" i="14"/>
  <c r="AQ123" i="14"/>
  <c r="AN123" i="14"/>
  <c r="AO123" i="14"/>
  <c r="AP123" i="14"/>
  <c r="AT123" i="14"/>
  <c r="AS123" i="14"/>
  <c r="AN31" i="14"/>
  <c r="AL24" i="14"/>
  <c r="AJ56" i="14"/>
  <c r="AL61" i="14"/>
  <c r="AM56" i="14"/>
  <c r="AO52" i="14"/>
  <c r="AN91" i="14"/>
  <c r="AP88" i="14"/>
  <c r="AR82" i="14"/>
  <c r="AN118" i="14"/>
  <c r="AK115" i="14"/>
  <c r="AJ57" i="14"/>
  <c r="AK57" i="14"/>
  <c r="AS57" i="14"/>
  <c r="AO57" i="14"/>
  <c r="AN57" i="14"/>
  <c r="AP57" i="14"/>
  <c r="AQ57" i="14"/>
  <c r="AR57" i="14"/>
  <c r="AM146" i="14"/>
  <c r="AU146" i="14"/>
  <c r="AP146" i="14"/>
  <c r="AQ146" i="14"/>
  <c r="AL146" i="14"/>
  <c r="AT146" i="14"/>
  <c r="AK146" i="14"/>
  <c r="AN146" i="14"/>
  <c r="AO146" i="14"/>
  <c r="AS146" i="14"/>
  <c r="AR146" i="14"/>
  <c r="AL181" i="14"/>
  <c r="AP87" i="14"/>
  <c r="AL87" i="14"/>
  <c r="AT87" i="14"/>
  <c r="AR87" i="14"/>
  <c r="AJ87" i="14"/>
  <c r="AS87" i="14"/>
  <c r="AU87" i="14"/>
  <c r="AM87" i="14"/>
  <c r="AK87" i="14"/>
  <c r="AJ54" i="14"/>
  <c r="AL54" i="14"/>
  <c r="AT54" i="14"/>
  <c r="AP54" i="14"/>
  <c r="AO54" i="14"/>
  <c r="AQ54" i="14"/>
  <c r="AR54" i="14"/>
  <c r="AS54" i="14"/>
  <c r="AJ62" i="14"/>
  <c r="AL62" i="14"/>
  <c r="AT62" i="14"/>
  <c r="AP62" i="14"/>
  <c r="AM62" i="14"/>
  <c r="AN62" i="14"/>
  <c r="AO62" i="14"/>
  <c r="AQ62" i="14"/>
  <c r="AR89" i="14"/>
  <c r="AJ89" i="14"/>
  <c r="AN89" i="14"/>
  <c r="AQ89" i="14"/>
  <c r="AS89" i="14"/>
  <c r="AT89" i="14"/>
  <c r="AL89" i="14"/>
  <c r="AK89" i="14"/>
  <c r="AU89" i="14"/>
  <c r="AO116" i="14"/>
  <c r="AR116" i="14"/>
  <c r="AJ116" i="14"/>
  <c r="AN116" i="14"/>
  <c r="AM116" i="14"/>
  <c r="AP116" i="14"/>
  <c r="AQ116" i="14"/>
  <c r="AT116" i="14"/>
  <c r="AS116" i="14"/>
  <c r="AN151" i="14"/>
  <c r="AQ151" i="14"/>
  <c r="AR151" i="14"/>
  <c r="AJ151" i="14"/>
  <c r="AM151" i="14"/>
  <c r="AU151" i="14"/>
  <c r="AT151" i="14"/>
  <c r="AL151" i="14"/>
  <c r="AK151" i="14"/>
  <c r="AP178" i="14"/>
  <c r="AK178" i="14"/>
  <c r="AS178" i="14"/>
  <c r="AL178" i="14"/>
  <c r="AT178" i="14"/>
  <c r="AO178" i="14"/>
  <c r="AR178" i="14"/>
  <c r="AU178" i="14"/>
  <c r="AU62" i="14"/>
  <c r="AU60" i="14"/>
  <c r="AL56" i="14"/>
  <c r="AM54" i="14"/>
  <c r="AM52" i="14"/>
  <c r="AJ88" i="14"/>
  <c r="AO88" i="14"/>
  <c r="AQ82" i="14"/>
  <c r="AO151" i="14"/>
  <c r="AP144" i="14"/>
  <c r="AN178" i="14"/>
  <c r="AQ84" i="14"/>
  <c r="AM84" i="14"/>
  <c r="AU84" i="14"/>
  <c r="AS84" i="14"/>
  <c r="AT84" i="14"/>
  <c r="AK84" i="14"/>
  <c r="AJ84" i="14"/>
  <c r="AN84" i="14"/>
  <c r="AL84" i="14"/>
  <c r="AM154" i="14"/>
  <c r="AU154" i="14"/>
  <c r="AP154" i="14"/>
  <c r="AQ154" i="14"/>
  <c r="AL154" i="14"/>
  <c r="AT154" i="14"/>
  <c r="AS154" i="14"/>
  <c r="AJ154" i="14"/>
  <c r="AK154" i="14"/>
  <c r="AM57" i="14"/>
  <c r="AL57" i="14"/>
  <c r="AO119" i="14"/>
  <c r="AQ25" i="14"/>
  <c r="AP25" i="14"/>
  <c r="AO90" i="14"/>
  <c r="AK90" i="14"/>
  <c r="AS90" i="14"/>
  <c r="AQ90" i="14"/>
  <c r="AR90" i="14"/>
  <c r="AT90" i="14"/>
  <c r="AL90" i="14"/>
  <c r="AU90" i="14"/>
  <c r="AS62" i="14"/>
  <c r="AT60" i="14"/>
  <c r="AU57" i="14"/>
  <c r="AK54" i="14"/>
  <c r="AL52" i="14"/>
  <c r="AJ90" i="14"/>
  <c r="AP90" i="14"/>
  <c r="AR84" i="14"/>
  <c r="AO154" i="14"/>
  <c r="AM178" i="14"/>
  <c r="AP31" i="14"/>
  <c r="AJ31" i="14"/>
  <c r="AQ92" i="14"/>
  <c r="AM92" i="14"/>
  <c r="AU92" i="14"/>
  <c r="AP92" i="14"/>
  <c r="AR92" i="14"/>
  <c r="AS92" i="14"/>
  <c r="AK92" i="14"/>
  <c r="AJ92" i="14"/>
  <c r="AT92" i="14"/>
  <c r="AO181" i="14"/>
  <c r="AR181" i="14"/>
  <c r="AJ181" i="14"/>
  <c r="AK181" i="14"/>
  <c r="AS181" i="14"/>
  <c r="AN181" i="14"/>
  <c r="AQ181" i="14"/>
  <c r="AT181" i="14"/>
  <c r="AU181" i="14"/>
  <c r="AM21" i="14"/>
  <c r="AL21" i="14"/>
  <c r="AQ55" i="14"/>
  <c r="AM55" i="14"/>
  <c r="AU55" i="14"/>
  <c r="AO55" i="14"/>
  <c r="AJ55" i="14"/>
  <c r="AP55" i="14"/>
  <c r="AR55" i="14"/>
  <c r="AS55" i="14"/>
  <c r="AR81" i="14"/>
  <c r="AJ81" i="14"/>
  <c r="AN81" i="14"/>
  <c r="AT81" i="14"/>
  <c r="AK81" i="14"/>
  <c r="AU81" i="14"/>
  <c r="AL81" i="14"/>
  <c r="AO81" i="14"/>
  <c r="AM81" i="14"/>
  <c r="AL117" i="14"/>
  <c r="AT117" i="14"/>
  <c r="AO117" i="14"/>
  <c r="AK117" i="14"/>
  <c r="AS117" i="14"/>
  <c r="AP117" i="14"/>
  <c r="AQ117" i="14"/>
  <c r="AJ117" i="14"/>
  <c r="AR117" i="14"/>
  <c r="AU117" i="14"/>
  <c r="AK144" i="14"/>
  <c r="AS144" i="14"/>
  <c r="AN144" i="14"/>
  <c r="AJ144" i="14"/>
  <c r="AO144" i="14"/>
  <c r="AR144" i="14"/>
  <c r="AQ144" i="14"/>
  <c r="AT144" i="14"/>
  <c r="AU144" i="14"/>
  <c r="AK152" i="14"/>
  <c r="AS152" i="14"/>
  <c r="AN152" i="14"/>
  <c r="AJ152" i="14"/>
  <c r="AO152" i="14"/>
  <c r="AR152" i="14"/>
  <c r="AL152" i="14"/>
  <c r="AM152" i="14"/>
  <c r="AQ152" i="14"/>
  <c r="AP152" i="14"/>
  <c r="AM179" i="14"/>
  <c r="AU179" i="14"/>
  <c r="AP179" i="14"/>
  <c r="AQ179" i="14"/>
  <c r="AL179" i="14"/>
  <c r="AT179" i="14"/>
  <c r="AK179" i="14"/>
  <c r="AO179" i="14"/>
  <c r="AN179" i="14"/>
  <c r="AM24" i="14"/>
  <c r="AT24" i="14"/>
  <c r="AJ24" i="14"/>
  <c r="AN56" i="14"/>
  <c r="AR56" i="14"/>
  <c r="AO56" i="14"/>
  <c r="AP56" i="14"/>
  <c r="AQ56" i="14"/>
  <c r="AS56" i="14"/>
  <c r="AO82" i="14"/>
  <c r="AK82" i="14"/>
  <c r="AS82" i="14"/>
  <c r="AT82" i="14"/>
  <c r="AU82" i="14"/>
  <c r="AL82" i="14"/>
  <c r="AN82" i="14"/>
  <c r="AJ82" i="14"/>
  <c r="AM82" i="14"/>
  <c r="AL91" i="14"/>
  <c r="AT91" i="14"/>
  <c r="AP91" i="14"/>
  <c r="AQ91" i="14"/>
  <c r="AR91" i="14"/>
  <c r="AS91" i="14"/>
  <c r="AU91" i="14"/>
  <c r="AK91" i="14"/>
  <c r="AQ118" i="14"/>
  <c r="AL118" i="14"/>
  <c r="AT118" i="14"/>
  <c r="AP118" i="14"/>
  <c r="AR118" i="14"/>
  <c r="AJ118" i="14"/>
  <c r="AS118" i="14"/>
  <c r="AU118" i="14"/>
  <c r="AK118" i="14"/>
  <c r="AP145" i="14"/>
  <c r="AK145" i="14"/>
  <c r="AS145" i="14"/>
  <c r="AL145" i="14"/>
  <c r="AT145" i="14"/>
  <c r="AO145" i="14"/>
  <c r="AN145" i="14"/>
  <c r="AM145" i="14"/>
  <c r="AP153" i="14"/>
  <c r="AK153" i="14"/>
  <c r="AS153" i="14"/>
  <c r="AL153" i="14"/>
  <c r="AT153" i="14"/>
  <c r="AO153" i="14"/>
  <c r="AN153" i="14"/>
  <c r="AQ153" i="14"/>
  <c r="AR153" i="14"/>
  <c r="AJ153" i="14"/>
  <c r="AU153" i="14"/>
  <c r="AR180" i="14"/>
  <c r="AM180" i="14"/>
  <c r="AU180" i="14"/>
  <c r="AN180" i="14"/>
  <c r="AJ180" i="14"/>
  <c r="AQ180" i="14"/>
  <c r="AL180" i="14"/>
  <c r="AO180" i="14"/>
  <c r="AP180" i="14"/>
  <c r="AT180" i="14"/>
  <c r="AS180" i="14"/>
  <c r="AP28" i="14"/>
  <c r="AR62" i="14"/>
  <c r="AS60" i="14"/>
  <c r="AT57" i="14"/>
  <c r="AT55" i="14"/>
  <c r="AU53" i="14"/>
  <c r="AJ91" i="14"/>
  <c r="AN90" i="14"/>
  <c r="AQ87" i="14"/>
  <c r="AP84" i="14"/>
  <c r="AS81" i="14"/>
  <c r="AR119" i="14"/>
  <c r="AM117" i="14"/>
  <c r="AN154" i="14"/>
  <c r="AL144" i="14"/>
  <c r="AM181" i="14"/>
  <c r="AJ58" i="14"/>
  <c r="AP58" i="14"/>
  <c r="AL58" i="14"/>
  <c r="AT58" i="14"/>
  <c r="AN85" i="14"/>
  <c r="AR85" i="14"/>
  <c r="AJ85" i="14"/>
  <c r="AK112" i="14"/>
  <c r="AS112" i="14"/>
  <c r="AN112" i="14"/>
  <c r="AR112" i="14"/>
  <c r="AJ112" i="14"/>
  <c r="AK120" i="14"/>
  <c r="AS120" i="14"/>
  <c r="AN120" i="14"/>
  <c r="AR120" i="14"/>
  <c r="AJ120" i="14"/>
  <c r="AR147" i="14"/>
  <c r="AJ147" i="14"/>
  <c r="AM147" i="14"/>
  <c r="AU147" i="14"/>
  <c r="AN147" i="14"/>
  <c r="AQ147" i="14"/>
  <c r="AL174" i="14"/>
  <c r="AT174" i="14"/>
  <c r="AO174" i="14"/>
  <c r="AP174" i="14"/>
  <c r="AK174" i="14"/>
  <c r="AS174" i="14"/>
  <c r="AL182" i="14"/>
  <c r="AT182" i="14"/>
  <c r="AO182" i="14"/>
  <c r="AP182" i="14"/>
  <c r="AK182" i="14"/>
  <c r="AS182" i="14"/>
  <c r="AS30" i="14"/>
  <c r="AS29" i="14"/>
  <c r="AR58" i="14"/>
  <c r="AL85" i="14"/>
  <c r="AJ114" i="14"/>
  <c r="AQ122" i="14"/>
  <c r="AM120" i="14"/>
  <c r="AO114" i="14"/>
  <c r="AL112" i="14"/>
  <c r="AJ150" i="14"/>
  <c r="AQ149" i="14"/>
  <c r="AJ183" i="14"/>
  <c r="AM182" i="14"/>
  <c r="AT177" i="14"/>
  <c r="AO176" i="14"/>
  <c r="AU174" i="14"/>
  <c r="AQ114" i="14"/>
  <c r="AJ59" i="14"/>
  <c r="AM59" i="14"/>
  <c r="AU59" i="14"/>
  <c r="AQ59" i="14"/>
  <c r="AK86" i="14"/>
  <c r="AS86" i="14"/>
  <c r="AO86" i="14"/>
  <c r="AP113" i="14"/>
  <c r="AK113" i="14"/>
  <c r="AS113" i="14"/>
  <c r="AO113" i="14"/>
  <c r="AP121" i="14"/>
  <c r="AK121" i="14"/>
  <c r="AS121" i="14"/>
  <c r="AO121" i="14"/>
  <c r="AO148" i="14"/>
  <c r="AR148" i="14"/>
  <c r="AK148" i="14"/>
  <c r="AS148" i="14"/>
  <c r="AN148" i="14"/>
  <c r="AJ148" i="14"/>
  <c r="AQ175" i="14"/>
  <c r="AL175" i="14"/>
  <c r="AT175" i="14"/>
  <c r="AM175" i="14"/>
  <c r="AU175" i="14"/>
  <c r="AP175" i="14"/>
  <c r="AQ183" i="14"/>
  <c r="AL183" i="14"/>
  <c r="AT183" i="14"/>
  <c r="AM183" i="14"/>
  <c r="AU183" i="14"/>
  <c r="AP183" i="14"/>
  <c r="AJ29" i="14"/>
  <c r="AR30" i="14"/>
  <c r="AN29" i="14"/>
  <c r="AP59" i="14"/>
  <c r="AQ58" i="14"/>
  <c r="AU86" i="14"/>
  <c r="AU85" i="14"/>
  <c r="AK85" i="14"/>
  <c r="AM121" i="14"/>
  <c r="AL120" i="14"/>
  <c r="AL113" i="14"/>
  <c r="AS150" i="14"/>
  <c r="AT147" i="14"/>
  <c r="AO183" i="14"/>
  <c r="AQ177" i="14"/>
  <c r="AR174" i="14"/>
  <c r="AM114" i="14"/>
  <c r="AU114" i="14"/>
  <c r="AP114" i="14"/>
  <c r="AL114" i="14"/>
  <c r="AT114" i="14"/>
  <c r="AM122" i="14"/>
  <c r="AU122" i="14"/>
  <c r="AP122" i="14"/>
  <c r="AL122" i="14"/>
  <c r="AT122" i="14"/>
  <c r="AL149" i="14"/>
  <c r="AT149" i="14"/>
  <c r="AO149" i="14"/>
  <c r="AP149" i="14"/>
  <c r="AK149" i="14"/>
  <c r="AS149" i="14"/>
  <c r="AN176" i="14"/>
  <c r="AJ176" i="14"/>
  <c r="AQ176" i="14"/>
  <c r="AR176" i="14"/>
  <c r="AM176" i="14"/>
  <c r="AU176" i="14"/>
  <c r="AN184" i="14"/>
  <c r="AJ184" i="14"/>
  <c r="AQ184" i="14"/>
  <c r="AR184" i="14"/>
  <c r="AM184" i="14"/>
  <c r="AU184" i="14"/>
  <c r="AN122" i="14"/>
  <c r="AK114" i="14"/>
  <c r="AM149" i="14"/>
  <c r="AS184" i="14"/>
  <c r="AN183" i="14"/>
  <c r="AK176" i="14"/>
  <c r="AQ174" i="14"/>
  <c r="AQ150" i="14"/>
  <c r="AL150" i="14"/>
  <c r="AT150" i="14"/>
  <c r="AM150" i="14"/>
  <c r="AU150" i="14"/>
  <c r="AP150" i="14"/>
  <c r="AK177" i="14"/>
  <c r="AS177" i="14"/>
  <c r="AN177" i="14"/>
  <c r="AO177" i="14"/>
  <c r="AR177" i="14"/>
  <c r="AJ177" i="14"/>
  <c r="AK122" i="14"/>
  <c r="AU120" i="14"/>
  <c r="AU113" i="14"/>
  <c r="AT112" i="14"/>
  <c r="AO150" i="14"/>
  <c r="AU148" i="14"/>
  <c r="AP147" i="14"/>
  <c r="AJ174" i="14"/>
  <c r="AP184" i="14"/>
  <c r="AK183" i="14"/>
  <c r="AM177" i="14"/>
  <c r="AS175" i="14"/>
  <c r="AN174" i="14"/>
  <c r="L37" i="12"/>
  <c r="N37" i="12" s="1"/>
  <c r="L38" i="12" s="1"/>
  <c r="N36" i="12"/>
  <c r="AJ27" i="12"/>
  <c r="AR31" i="12"/>
  <c r="AU30" i="12"/>
  <c r="AM30" i="12"/>
  <c r="AP29" i="12"/>
  <c r="AS28" i="12"/>
  <c r="AK28" i="12"/>
  <c r="AN27" i="12"/>
  <c r="AQ26" i="12"/>
  <c r="AT25" i="12"/>
  <c r="AL25" i="12"/>
  <c r="AO24" i="12"/>
  <c r="AR23" i="12"/>
  <c r="AU22" i="12"/>
  <c r="AM22" i="12"/>
  <c r="AP21" i="12"/>
  <c r="AM58" i="12"/>
  <c r="AU58" i="12"/>
  <c r="AP58" i="12"/>
  <c r="AQ58" i="12"/>
  <c r="AR58" i="12"/>
  <c r="AL58" i="12"/>
  <c r="AT58" i="12"/>
  <c r="AJ55" i="12"/>
  <c r="AU62" i="12"/>
  <c r="AM62" i="12"/>
  <c r="AP60" i="12"/>
  <c r="AO58" i="12"/>
  <c r="AQ56" i="12"/>
  <c r="AQ52" i="12"/>
  <c r="AR86" i="12"/>
  <c r="AJ25" i="12"/>
  <c r="AM25" i="12"/>
  <c r="AQ21" i="12"/>
  <c r="AP57" i="12"/>
  <c r="AK57" i="12"/>
  <c r="AS57" i="12"/>
  <c r="AL57" i="12"/>
  <c r="AT57" i="12"/>
  <c r="AM57" i="12"/>
  <c r="AU57" i="12"/>
  <c r="AO57" i="12"/>
  <c r="AT56" i="12"/>
  <c r="AL82" i="12"/>
  <c r="AT82" i="12"/>
  <c r="AN82" i="12"/>
  <c r="AO82" i="12"/>
  <c r="AP82" i="12"/>
  <c r="AQ82" i="12"/>
  <c r="AK82" i="12"/>
  <c r="AS82" i="12"/>
  <c r="AL90" i="12"/>
  <c r="AT90" i="12"/>
  <c r="AO90" i="12"/>
  <c r="AP90" i="12"/>
  <c r="AQ90" i="12"/>
  <c r="AK90" i="12"/>
  <c r="AS90" i="12"/>
  <c r="AU90" i="12"/>
  <c r="N97" i="12"/>
  <c r="L98" i="12" s="1"/>
  <c r="N98" i="12" s="1"/>
  <c r="L99" i="12" s="1"/>
  <c r="AJ28" i="12"/>
  <c r="AT30" i="12"/>
  <c r="AL30" i="12"/>
  <c r="AO29" i="12"/>
  <c r="AR28" i="12"/>
  <c r="AM27" i="12"/>
  <c r="AP26" i="12"/>
  <c r="AS25" i="12"/>
  <c r="AK25" i="12"/>
  <c r="AN24" i="12"/>
  <c r="AQ23" i="12"/>
  <c r="AT22" i="12"/>
  <c r="AL22" i="12"/>
  <c r="AO21" i="12"/>
  <c r="AR59" i="12"/>
  <c r="AM59" i="12"/>
  <c r="AU59" i="12"/>
  <c r="AN59" i="12"/>
  <c r="AO59" i="12"/>
  <c r="AQ59" i="12"/>
  <c r="AJ56" i="12"/>
  <c r="AM56" i="12"/>
  <c r="AP52" i="12"/>
  <c r="AN90" i="12"/>
  <c r="AR82" i="12"/>
  <c r="AJ29" i="12"/>
  <c r="AN29" i="12"/>
  <c r="AU24" i="12"/>
  <c r="AO60" i="12"/>
  <c r="AR60" i="12"/>
  <c r="AK60" i="12"/>
  <c r="AS60" i="12"/>
  <c r="AL60" i="12"/>
  <c r="AT60" i="12"/>
  <c r="AN60" i="12"/>
  <c r="AJ82" i="12"/>
  <c r="AM90" i="12"/>
  <c r="AM82" i="12"/>
  <c r="AM29" i="12"/>
  <c r="AL24" i="12"/>
  <c r="AM21" i="12"/>
  <c r="AL61" i="12"/>
  <c r="AT61" i="12"/>
  <c r="AO61" i="12"/>
  <c r="AP61" i="12"/>
  <c r="AQ61" i="12"/>
  <c r="AK61" i="12"/>
  <c r="AS61" i="12"/>
  <c r="AR61" i="12"/>
  <c r="AR57" i="12"/>
  <c r="AP86" i="12"/>
  <c r="AK86" i="12"/>
  <c r="AS86" i="12"/>
  <c r="AL86" i="12"/>
  <c r="AT86" i="12"/>
  <c r="AM86" i="12"/>
  <c r="AU86" i="12"/>
  <c r="AO86" i="12"/>
  <c r="AP114" i="12"/>
  <c r="AQ114" i="12"/>
  <c r="AR114" i="12"/>
  <c r="AJ114" i="12"/>
  <c r="AK114" i="12"/>
  <c r="AS114" i="12"/>
  <c r="AL114" i="12"/>
  <c r="AT114" i="12"/>
  <c r="AM114" i="12"/>
  <c r="AU114" i="12"/>
  <c r="AO114" i="12"/>
  <c r="AP122" i="12"/>
  <c r="AQ122" i="12"/>
  <c r="AR122" i="12"/>
  <c r="AJ122" i="12"/>
  <c r="AK122" i="12"/>
  <c r="AS122" i="12"/>
  <c r="AL122" i="12"/>
  <c r="AT122" i="12"/>
  <c r="AM122" i="12"/>
  <c r="AU122" i="12"/>
  <c r="AO122" i="12"/>
  <c r="AR21" i="12"/>
  <c r="AP24" i="12"/>
  <c r="N128" i="12"/>
  <c r="L129" i="12" s="1"/>
  <c r="N129" i="12" s="1"/>
  <c r="L130" i="12" s="1"/>
  <c r="AM24" i="12"/>
  <c r="AN21" i="12"/>
  <c r="AU29" i="12"/>
  <c r="AP28" i="12"/>
  <c r="AQ25" i="12"/>
  <c r="AT24" i="12"/>
  <c r="AU21" i="12"/>
  <c r="AL53" i="12"/>
  <c r="AT53" i="12"/>
  <c r="AO53" i="12"/>
  <c r="AP53" i="12"/>
  <c r="AQ53" i="12"/>
  <c r="AK53" i="12"/>
  <c r="AS53" i="12"/>
  <c r="AJ23" i="12"/>
  <c r="AJ31" i="12"/>
  <c r="AT29" i="12"/>
  <c r="AL29" i="12"/>
  <c r="AO28" i="12"/>
  <c r="AU26" i="12"/>
  <c r="AM26" i="12"/>
  <c r="AP25" i="12"/>
  <c r="AS24" i="12"/>
  <c r="AK24" i="12"/>
  <c r="AQ22" i="12"/>
  <c r="AT21" i="12"/>
  <c r="AL21" i="12"/>
  <c r="AQ54" i="12"/>
  <c r="AL54" i="12"/>
  <c r="AT54" i="12"/>
  <c r="AM54" i="12"/>
  <c r="AU54" i="12"/>
  <c r="AN54" i="12"/>
  <c r="AP54" i="12"/>
  <c r="AJ59" i="12"/>
  <c r="AQ62" i="12"/>
  <c r="AN61" i="12"/>
  <c r="AP59" i="12"/>
  <c r="AQ57" i="12"/>
  <c r="AR53" i="12"/>
  <c r="AM87" i="12"/>
  <c r="AU87" i="12"/>
  <c r="AP87" i="12"/>
  <c r="AQ87" i="12"/>
  <c r="AR87" i="12"/>
  <c r="AJ87" i="12"/>
  <c r="AL87" i="12"/>
  <c r="AT87" i="12"/>
  <c r="AJ86" i="12"/>
  <c r="AS87" i="12"/>
  <c r="AN122" i="12"/>
  <c r="AU25" i="12"/>
  <c r="AJ21" i="12"/>
  <c r="AR25" i="12"/>
  <c r="AO52" i="12"/>
  <c r="AR52" i="12"/>
  <c r="AK52" i="12"/>
  <c r="AS52" i="12"/>
  <c r="AL52" i="12"/>
  <c r="AT52" i="12"/>
  <c r="AN52" i="12"/>
  <c r="AJ57" i="12"/>
  <c r="N159" i="12"/>
  <c r="L160" i="12" s="1"/>
  <c r="N160" i="12" s="1"/>
  <c r="L161" i="12" s="1"/>
  <c r="AJ24" i="12"/>
  <c r="AS29" i="12"/>
  <c r="AT26" i="12"/>
  <c r="AO25" i="12"/>
  <c r="AS21" i="12"/>
  <c r="AN55" i="12"/>
  <c r="AQ55" i="12"/>
  <c r="AR55" i="12"/>
  <c r="AK55" i="12"/>
  <c r="AS55" i="12"/>
  <c r="AM55" i="12"/>
  <c r="AU55" i="12"/>
  <c r="AJ52" i="12"/>
  <c r="AJ60" i="12"/>
  <c r="AM61" i="12"/>
  <c r="AN57" i="12"/>
  <c r="AO55" i="12"/>
  <c r="AN53" i="12"/>
  <c r="AJ90" i="12"/>
  <c r="AL180" i="12"/>
  <c r="AT180" i="12"/>
  <c r="AM180" i="12"/>
  <c r="AU180" i="12"/>
  <c r="AN180" i="12"/>
  <c r="AJ180" i="12"/>
  <c r="AO180" i="12"/>
  <c r="AP180" i="12"/>
  <c r="AQ180" i="12"/>
  <c r="AK180" i="12"/>
  <c r="AS180" i="12"/>
  <c r="AK56" i="12"/>
  <c r="AS56" i="12"/>
  <c r="AN56" i="12"/>
  <c r="AO56" i="12"/>
  <c r="AP56" i="12"/>
  <c r="AR56" i="12"/>
  <c r="AU56" i="12"/>
  <c r="AQ152" i="12"/>
  <c r="AR152" i="12"/>
  <c r="AK152" i="12"/>
  <c r="AS152" i="12"/>
  <c r="AL152" i="12"/>
  <c r="AT152" i="12"/>
  <c r="AM152" i="12"/>
  <c r="AU152" i="12"/>
  <c r="AN152" i="12"/>
  <c r="AJ152" i="12"/>
  <c r="AP152" i="12"/>
  <c r="AQ144" i="12"/>
  <c r="AR144" i="12"/>
  <c r="AK144" i="12"/>
  <c r="AS144" i="12"/>
  <c r="AL144" i="12"/>
  <c r="AT144" i="12"/>
  <c r="AM144" i="12"/>
  <c r="AU144" i="12"/>
  <c r="AN144" i="12"/>
  <c r="AJ144" i="12"/>
  <c r="AP144" i="12"/>
  <c r="AJ85" i="12"/>
  <c r="AU92" i="12"/>
  <c r="AM92" i="12"/>
  <c r="AP91" i="12"/>
  <c r="AN89" i="12"/>
  <c r="AQ88" i="12"/>
  <c r="AR85" i="12"/>
  <c r="AU84" i="12"/>
  <c r="AM84" i="12"/>
  <c r="AP83" i="12"/>
  <c r="AN81" i="12"/>
  <c r="AJ117" i="12"/>
  <c r="AT123" i="12"/>
  <c r="AL123" i="12"/>
  <c r="AR121" i="12"/>
  <c r="AU120" i="12"/>
  <c r="AM120" i="12"/>
  <c r="AP119" i="12"/>
  <c r="AS118" i="12"/>
  <c r="AK118" i="12"/>
  <c r="AN117" i="12"/>
  <c r="AQ116" i="12"/>
  <c r="AT115" i="12"/>
  <c r="AL115" i="12"/>
  <c r="AR113" i="12"/>
  <c r="AU112" i="12"/>
  <c r="AM112" i="12"/>
  <c r="AJ150" i="12"/>
  <c r="AR154" i="12"/>
  <c r="AU153" i="12"/>
  <c r="AM153" i="12"/>
  <c r="AS151" i="12"/>
  <c r="AK151" i="12"/>
  <c r="AN150" i="12"/>
  <c r="AQ149" i="12"/>
  <c r="AT148" i="12"/>
  <c r="AL148" i="12"/>
  <c r="AO147" i="12"/>
  <c r="AR146" i="12"/>
  <c r="AU145" i="12"/>
  <c r="AM145" i="12"/>
  <c r="AJ175" i="12"/>
  <c r="AJ183" i="12"/>
  <c r="AO184" i="12"/>
  <c r="AR183" i="12"/>
  <c r="AU182" i="12"/>
  <c r="AM182" i="12"/>
  <c r="AP181" i="12"/>
  <c r="AN179" i="12"/>
  <c r="AQ178" i="12"/>
  <c r="AT177" i="12"/>
  <c r="AL177" i="12"/>
  <c r="AO176" i="12"/>
  <c r="AR175" i="12"/>
  <c r="AU174" i="12"/>
  <c r="AM174" i="12"/>
  <c r="AS92" i="12"/>
  <c r="AK92" i="12"/>
  <c r="AN91" i="12"/>
  <c r="AT89" i="12"/>
  <c r="AL89" i="12"/>
  <c r="AO88" i="12"/>
  <c r="AP85" i="12"/>
  <c r="AS84" i="12"/>
  <c r="AK84" i="12"/>
  <c r="AN83" i="12"/>
  <c r="AT81" i="12"/>
  <c r="AL81" i="12"/>
  <c r="AJ119" i="12"/>
  <c r="AR123" i="12"/>
  <c r="AP121" i="12"/>
  <c r="AS120" i="12"/>
  <c r="AK120" i="12"/>
  <c r="AN119" i="12"/>
  <c r="AQ118" i="12"/>
  <c r="AT117" i="12"/>
  <c r="AL117" i="12"/>
  <c r="AO116" i="12"/>
  <c r="AR115" i="12"/>
  <c r="AP113" i="12"/>
  <c r="AS112" i="12"/>
  <c r="AK112" i="12"/>
  <c r="AQ151" i="12"/>
  <c r="AR148" i="12"/>
  <c r="AU147" i="12"/>
  <c r="AM147" i="12"/>
  <c r="AJ177" i="12"/>
  <c r="AU184" i="12"/>
  <c r="AM184" i="12"/>
  <c r="AP183" i="12"/>
  <c r="AS182" i="12"/>
  <c r="AK182" i="12"/>
  <c r="AN181" i="12"/>
  <c r="AT179" i="12"/>
  <c r="AL179" i="12"/>
  <c r="AO178" i="12"/>
  <c r="AR177" i="12"/>
  <c r="AU176" i="12"/>
  <c r="AM176" i="12"/>
  <c r="AP175" i="12"/>
  <c r="AS174" i="12"/>
  <c r="AK174" i="12"/>
  <c r="AJ88" i="12"/>
  <c r="AR92" i="12"/>
  <c r="AU91" i="12"/>
  <c r="AM91" i="12"/>
  <c r="AS89" i="12"/>
  <c r="AK89" i="12"/>
  <c r="AN88" i="12"/>
  <c r="AO85" i="12"/>
  <c r="AR84" i="12"/>
  <c r="AU83" i="12"/>
  <c r="AM83" i="12"/>
  <c r="AS81" i="12"/>
  <c r="AK81" i="12"/>
  <c r="AJ112" i="12"/>
  <c r="AJ120" i="12"/>
  <c r="AQ123" i="12"/>
  <c r="AO121" i="12"/>
  <c r="AR120" i="12"/>
  <c r="AU119" i="12"/>
  <c r="AM119" i="12"/>
  <c r="AP118" i="12"/>
  <c r="AS117" i="12"/>
  <c r="AK117" i="12"/>
  <c r="AN116" i="12"/>
  <c r="AQ115" i="12"/>
  <c r="AO113" i="12"/>
  <c r="AR112" i="12"/>
  <c r="AJ145" i="12"/>
  <c r="AJ153" i="12"/>
  <c r="AO154" i="12"/>
  <c r="AR153" i="12"/>
  <c r="AP151" i="12"/>
  <c r="AS150" i="12"/>
  <c r="AK150" i="12"/>
  <c r="AN149" i="12"/>
  <c r="AQ148" i="12"/>
  <c r="AT147" i="12"/>
  <c r="AL147" i="12"/>
  <c r="AO146" i="12"/>
  <c r="AR145" i="12"/>
  <c r="AJ178" i="12"/>
  <c r="AT184" i="12"/>
  <c r="AL184" i="12"/>
  <c r="AO183" i="12"/>
  <c r="AR182" i="12"/>
  <c r="AU181" i="12"/>
  <c r="AM181" i="12"/>
  <c r="AS179" i="12"/>
  <c r="AK179" i="12"/>
  <c r="AN178" i="12"/>
  <c r="AQ177" i="12"/>
  <c r="AT176" i="12"/>
  <c r="AL176" i="12"/>
  <c r="AO175" i="12"/>
  <c r="AR174" i="12"/>
  <c r="AJ81" i="12"/>
  <c r="AJ89" i="12"/>
  <c r="AQ92" i="12"/>
  <c r="AT91" i="12"/>
  <c r="AL91" i="12"/>
  <c r="AR89" i="12"/>
  <c r="AU88" i="12"/>
  <c r="AM88" i="12"/>
  <c r="AN85" i="12"/>
  <c r="AQ84" i="12"/>
  <c r="AT83" i="12"/>
  <c r="AL83" i="12"/>
  <c r="AR81" i="12"/>
  <c r="AJ113" i="12"/>
  <c r="AJ121" i="12"/>
  <c r="AP123" i="12"/>
  <c r="AN121" i="12"/>
  <c r="AQ120" i="12"/>
  <c r="AT119" i="12"/>
  <c r="AL119" i="12"/>
  <c r="AO118" i="12"/>
  <c r="AR117" i="12"/>
  <c r="AU116" i="12"/>
  <c r="AM116" i="12"/>
  <c r="AP115" i="12"/>
  <c r="AN113" i="12"/>
  <c r="AQ112" i="12"/>
  <c r="AJ146" i="12"/>
  <c r="AJ154" i="12"/>
  <c r="AN154" i="12"/>
  <c r="AQ153" i="12"/>
  <c r="AO151" i="12"/>
  <c r="AR150" i="12"/>
  <c r="AU149" i="12"/>
  <c r="AM149" i="12"/>
  <c r="AP148" i="12"/>
  <c r="AS147" i="12"/>
  <c r="AK147" i="12"/>
  <c r="AN146" i="12"/>
  <c r="AQ145" i="12"/>
  <c r="AJ179" i="12"/>
  <c r="AS184" i="12"/>
  <c r="AK184" i="12"/>
  <c r="AN183" i="12"/>
  <c r="AQ182" i="12"/>
  <c r="AT181" i="12"/>
  <c r="AL181" i="12"/>
  <c r="AR179" i="12"/>
  <c r="AU178" i="12"/>
  <c r="AM178" i="12"/>
  <c r="AP177" i="12"/>
  <c r="AS176" i="12"/>
  <c r="AK176" i="12"/>
  <c r="AN175" i="12"/>
  <c r="AQ174" i="12"/>
  <c r="AN118" i="12"/>
  <c r="AJ147" i="12"/>
  <c r="AO148" i="12"/>
  <c r="AR147" i="12"/>
  <c r="AR184" i="12"/>
  <c r="AO177" i="12"/>
  <c r="AR176" i="12"/>
  <c r="AR119" i="12"/>
  <c r="AU118" i="12"/>
  <c r="AM118" i="12"/>
  <c r="AJ148" i="12"/>
  <c r="AN148" i="12"/>
  <c r="AQ147" i="12"/>
  <c r="AQ184" i="12"/>
  <c r="AN177" i="12"/>
  <c r="AQ176" i="12"/>
  <c r="AJ84" i="12"/>
  <c r="AJ92" i="12"/>
  <c r="AS85" i="12"/>
  <c r="AJ116" i="12"/>
  <c r="AU123" i="12"/>
  <c r="AS121" i="12"/>
  <c r="AT118" i="12"/>
  <c r="AU115" i="12"/>
  <c r="AS113" i="12"/>
  <c r="AJ149" i="12"/>
  <c r="AS154" i="12"/>
  <c r="AT151" i="12"/>
  <c r="AU148" i="12"/>
  <c r="AS146" i="12"/>
  <c r="AJ174" i="12"/>
  <c r="AJ182" i="12"/>
  <c r="AS183" i="12"/>
  <c r="AU177" i="12"/>
  <c r="AS175" i="12"/>
  <c r="AV171" i="14"/>
  <c r="AM26" i="14"/>
  <c r="AL26" i="14"/>
  <c r="AK21" i="14"/>
  <c r="AJ25" i="14"/>
  <c r="AT31" i="14"/>
  <c r="AL31" i="14"/>
  <c r="AR29" i="14"/>
  <c r="AU28" i="14"/>
  <c r="AM28" i="14"/>
  <c r="AP27" i="14"/>
  <c r="AS26" i="14"/>
  <c r="AK26" i="14"/>
  <c r="AN25" i="14"/>
  <c r="AQ24" i="14"/>
  <c r="AT23" i="14"/>
  <c r="AL23" i="14"/>
  <c r="AO22" i="14"/>
  <c r="AR21" i="14"/>
  <c r="AV140" i="14"/>
  <c r="AJ26" i="14"/>
  <c r="AS31" i="14"/>
  <c r="AK31" i="14"/>
  <c r="AN30" i="14"/>
  <c r="AQ29" i="14"/>
  <c r="AT28" i="14"/>
  <c r="AL28" i="14"/>
  <c r="AO27" i="14"/>
  <c r="AR26" i="14"/>
  <c r="AU25" i="14"/>
  <c r="AM25" i="14"/>
  <c r="AP24" i="14"/>
  <c r="AS23" i="14"/>
  <c r="AK23" i="14"/>
  <c r="AN22" i="14"/>
  <c r="AQ21" i="14"/>
  <c r="AV78" i="14"/>
  <c r="AJ27" i="14"/>
  <c r="AR31" i="14"/>
  <c r="AU30" i="14"/>
  <c r="AM30" i="14"/>
  <c r="AP29" i="14"/>
  <c r="AS28" i="14"/>
  <c r="AK28" i="14"/>
  <c r="AN27" i="14"/>
  <c r="AQ26" i="14"/>
  <c r="AT25" i="14"/>
  <c r="AL25" i="14"/>
  <c r="AO24" i="14"/>
  <c r="AR23" i="14"/>
  <c r="AU22" i="14"/>
  <c r="AM22" i="14"/>
  <c r="AP21" i="14"/>
  <c r="AU26" i="14"/>
  <c r="AT26" i="14"/>
  <c r="AO25" i="14"/>
  <c r="AS21" i="14"/>
  <c r="AV109" i="14"/>
  <c r="AJ28" i="14"/>
  <c r="AQ31" i="14"/>
  <c r="AT30" i="14"/>
  <c r="AR28" i="14"/>
  <c r="AU27" i="14"/>
  <c r="AM27" i="14"/>
  <c r="AP26" i="14"/>
  <c r="AS25" i="14"/>
  <c r="AK25" i="14"/>
  <c r="AN24" i="14"/>
  <c r="AQ23" i="14"/>
  <c r="AT22" i="14"/>
  <c r="AL22" i="14"/>
  <c r="AO21" i="14"/>
  <c r="AJ21" i="14"/>
  <c r="AT27" i="14"/>
  <c r="AL27" i="14"/>
  <c r="AO26" i="14"/>
  <c r="AR25" i="14"/>
  <c r="AU24" i="14"/>
  <c r="AS22" i="14"/>
  <c r="AN21" i="14"/>
  <c r="AS27" i="14"/>
  <c r="AU21" i="14"/>
  <c r="AV48" i="14"/>
  <c r="AV18" i="14"/>
  <c r="AV171" i="12"/>
  <c r="AV140" i="12"/>
  <c r="AV109" i="12"/>
  <c r="AV78" i="12"/>
  <c r="L67" i="12"/>
  <c r="AV48" i="12"/>
  <c r="AV18" i="12"/>
  <c r="AT160" i="9"/>
  <c r="AK175" i="9" s="1"/>
  <c r="AT161" i="9"/>
  <c r="AR176" i="9" s="1"/>
  <c r="AT162" i="9"/>
  <c r="AQ177" i="9" s="1"/>
  <c r="AT163" i="9"/>
  <c r="AP178" i="9" s="1"/>
  <c r="AT164" i="9"/>
  <c r="AO179" i="9" s="1"/>
  <c r="AT165" i="9"/>
  <c r="AN180" i="9" s="1"/>
  <c r="AT166" i="9"/>
  <c r="AM181" i="9" s="1"/>
  <c r="AT167" i="9"/>
  <c r="AL182" i="9" s="1"/>
  <c r="AT168" i="9"/>
  <c r="AT159" i="9"/>
  <c r="AK174" i="9" s="1"/>
  <c r="S158" i="9"/>
  <c r="Q159" i="9" s="1"/>
  <c r="S159" i="9" s="1"/>
  <c r="Q160" i="9" s="1"/>
  <c r="S160" i="9" s="1"/>
  <c r="Q161" i="9" s="1"/>
  <c r="S161" i="9" s="1"/>
  <c r="Q162" i="9" s="1"/>
  <c r="S162" i="9" s="1"/>
  <c r="Q163" i="9" s="1"/>
  <c r="S163" i="9" s="1"/>
  <c r="Q164" i="9" s="1"/>
  <c r="S164" i="9" s="1"/>
  <c r="Q165" i="9" s="1"/>
  <c r="S165" i="9" s="1"/>
  <c r="Q166" i="9" s="1"/>
  <c r="S166" i="9" s="1"/>
  <c r="Q167" i="9" s="1"/>
  <c r="S167" i="9" s="1"/>
  <c r="N158" i="9"/>
  <c r="AN150" i="9"/>
  <c r="AK147" i="9"/>
  <c r="AJ149" i="9"/>
  <c r="AT129" i="9"/>
  <c r="AK144" i="9" s="1"/>
  <c r="AT130" i="9"/>
  <c r="AL145" i="9" s="1"/>
  <c r="AT131" i="9"/>
  <c r="AM146" i="9" s="1"/>
  <c r="AT132" i="9"/>
  <c r="AO147" i="9" s="1"/>
  <c r="AT133" i="9"/>
  <c r="AN148" i="9" s="1"/>
  <c r="AT134" i="9"/>
  <c r="AK149" i="9" s="1"/>
  <c r="AT135" i="9"/>
  <c r="AR150" i="9" s="1"/>
  <c r="AT136" i="9"/>
  <c r="AQ151" i="9" s="1"/>
  <c r="AT137" i="9"/>
  <c r="AP152" i="9" s="1"/>
  <c r="AT128" i="9"/>
  <c r="S127" i="9"/>
  <c r="Q128" i="9" s="1"/>
  <c r="S128" i="9" s="1"/>
  <c r="Q129" i="9" s="1"/>
  <c r="S129" i="9" s="1"/>
  <c r="Q130" i="9" s="1"/>
  <c r="S130" i="9" s="1"/>
  <c r="Q131" i="9" s="1"/>
  <c r="S131" i="9" s="1"/>
  <c r="Q132" i="9" s="1"/>
  <c r="S132" i="9" s="1"/>
  <c r="Q133" i="9" s="1"/>
  <c r="S133" i="9" s="1"/>
  <c r="Q134" i="9" s="1"/>
  <c r="S134" i="9" s="1"/>
  <c r="Q135" i="9" s="1"/>
  <c r="S135" i="9" s="1"/>
  <c r="Q136" i="9" s="1"/>
  <c r="S136" i="9" s="1"/>
  <c r="N127" i="9"/>
  <c r="AN118" i="9"/>
  <c r="AM117" i="9"/>
  <c r="AL116" i="9"/>
  <c r="AT104" i="9"/>
  <c r="AT105" i="9"/>
  <c r="AK120" i="9" s="1"/>
  <c r="AT98" i="9"/>
  <c r="AM113" i="9" s="1"/>
  <c r="AT99" i="9"/>
  <c r="AN114" i="9" s="1"/>
  <c r="AT100" i="9"/>
  <c r="AO115" i="9" s="1"/>
  <c r="AT101" i="9"/>
  <c r="AP116" i="9" s="1"/>
  <c r="AT102" i="9"/>
  <c r="AQ117" i="9" s="1"/>
  <c r="AT103" i="9"/>
  <c r="AR118" i="9" s="1"/>
  <c r="AT106" i="9"/>
  <c r="AL121" i="9" s="1"/>
  <c r="AT97" i="9"/>
  <c r="AL112" i="9" s="1"/>
  <c r="S96" i="9"/>
  <c r="Q97" i="9" s="1"/>
  <c r="S97" i="9" s="1"/>
  <c r="Q98" i="9" s="1"/>
  <c r="S98" i="9" s="1"/>
  <c r="Q99" i="9" s="1"/>
  <c r="S99" i="9" s="1"/>
  <c r="Q100" i="9" s="1"/>
  <c r="S100" i="9" s="1"/>
  <c r="Q101" i="9" s="1"/>
  <c r="S101" i="9" s="1"/>
  <c r="Q102" i="9" s="1"/>
  <c r="S102" i="9" s="1"/>
  <c r="Q103" i="9" s="1"/>
  <c r="S103" i="9" s="1"/>
  <c r="Q104" i="9" s="1"/>
  <c r="S104" i="9" s="1"/>
  <c r="Q105" i="9" s="1"/>
  <c r="S105" i="9" s="1"/>
  <c r="N96" i="9"/>
  <c r="AN89" i="9"/>
  <c r="AP84" i="9"/>
  <c r="AO83" i="9"/>
  <c r="AM81" i="9"/>
  <c r="AT67" i="9"/>
  <c r="AR82" i="9" s="1"/>
  <c r="AT68" i="9"/>
  <c r="AK83" i="9" s="1"/>
  <c r="AT69" i="9"/>
  <c r="AL84" i="9" s="1"/>
  <c r="AT70" i="9"/>
  <c r="AM85" i="9" s="1"/>
  <c r="AT71" i="9"/>
  <c r="AN86" i="9" s="1"/>
  <c r="AT72" i="9"/>
  <c r="AO87" i="9" s="1"/>
  <c r="AT73" i="9"/>
  <c r="AT74" i="9"/>
  <c r="AR89" i="9" s="1"/>
  <c r="AT75" i="9"/>
  <c r="AS90" i="9" s="1"/>
  <c r="AT66" i="9"/>
  <c r="AQ81" i="9" s="1"/>
  <c r="S65" i="9"/>
  <c r="Q66" i="9" s="1"/>
  <c r="S66" i="9" s="1"/>
  <c r="Q67" i="9" s="1"/>
  <c r="S67" i="9" s="1"/>
  <c r="Q68" i="9" s="1"/>
  <c r="S68" i="9" s="1"/>
  <c r="Q69" i="9" s="1"/>
  <c r="S69" i="9" s="1"/>
  <c r="Q70" i="9" s="1"/>
  <c r="S70" i="9" s="1"/>
  <c r="Q71" i="9" s="1"/>
  <c r="S71" i="9" s="1"/>
  <c r="Q72" i="9" s="1"/>
  <c r="S72" i="9" s="1"/>
  <c r="Q73" i="9" s="1"/>
  <c r="S73" i="9" s="1"/>
  <c r="Q74" i="9" s="1"/>
  <c r="S74" i="9" s="1"/>
  <c r="N65" i="9"/>
  <c r="L66" i="9" s="1"/>
  <c r="N66" i="9" s="1"/>
  <c r="AT37" i="9"/>
  <c r="AN52" i="9" s="1"/>
  <c r="AT38" i="9"/>
  <c r="AO53" i="9" s="1"/>
  <c r="AT39" i="9"/>
  <c r="AP54" i="9" s="1"/>
  <c r="AT40" i="9"/>
  <c r="AQ55" i="9" s="1"/>
  <c r="AT41" i="9"/>
  <c r="AR56" i="9" s="1"/>
  <c r="AT42" i="9"/>
  <c r="AK57" i="9" s="1"/>
  <c r="AT43" i="9"/>
  <c r="AL58" i="9" s="1"/>
  <c r="AT44" i="9"/>
  <c r="AM59" i="9" s="1"/>
  <c r="AT45" i="9"/>
  <c r="AN60" i="9" s="1"/>
  <c r="AT36" i="9"/>
  <c r="S35" i="9"/>
  <c r="Q36" i="9" s="1"/>
  <c r="S36" i="9" s="1"/>
  <c r="Q37" i="9" s="1"/>
  <c r="S37" i="9" s="1"/>
  <c r="Q38" i="9" s="1"/>
  <c r="S38" i="9" s="1"/>
  <c r="Q39" i="9" s="1"/>
  <c r="S39" i="9" s="1"/>
  <c r="Q40" i="9" s="1"/>
  <c r="S40" i="9" s="1"/>
  <c r="Q41" i="9" s="1"/>
  <c r="S41" i="9" s="1"/>
  <c r="Q42" i="9" s="1"/>
  <c r="S42" i="9" s="1"/>
  <c r="Q43" i="9" s="1"/>
  <c r="S43" i="9" s="1"/>
  <c r="Q44" i="9" s="1"/>
  <c r="S44" i="9" s="1"/>
  <c r="N35" i="9"/>
  <c r="AK24" i="9"/>
  <c r="AS24" i="9"/>
  <c r="AR23" i="9"/>
  <c r="AQ22" i="9"/>
  <c r="AP21" i="9"/>
  <c r="AT7" i="9"/>
  <c r="AP22" i="9" s="1"/>
  <c r="AT8" i="9"/>
  <c r="AQ23" i="9" s="1"/>
  <c r="AT9" i="9"/>
  <c r="AR24" i="9" s="1"/>
  <c r="AT10" i="9"/>
  <c r="AK25" i="9" s="1"/>
  <c r="AT11" i="9"/>
  <c r="AL26" i="9" s="1"/>
  <c r="AT12" i="9"/>
  <c r="AM27" i="9" s="1"/>
  <c r="AT13" i="9"/>
  <c r="AN28" i="9" s="1"/>
  <c r="AT14" i="9"/>
  <c r="AO29" i="9" s="1"/>
  <c r="AT15" i="9"/>
  <c r="AT6" i="9"/>
  <c r="AO21" i="9" s="1"/>
  <c r="S5" i="9"/>
  <c r="Q6" i="9" s="1"/>
  <c r="S6" i="9" s="1"/>
  <c r="Q7" i="9" s="1"/>
  <c r="S7" i="9" s="1"/>
  <c r="Q8" i="9" s="1"/>
  <c r="S8" i="9" s="1"/>
  <c r="Q9" i="9" s="1"/>
  <c r="S9" i="9" s="1"/>
  <c r="Q10" i="9" s="1"/>
  <c r="S10" i="9" s="1"/>
  <c r="Q11" i="9" s="1"/>
  <c r="S11" i="9" s="1"/>
  <c r="Q12" i="9" s="1"/>
  <c r="S12" i="9" s="1"/>
  <c r="Q13" i="9" s="1"/>
  <c r="S13" i="9" s="1"/>
  <c r="Q14" i="9" s="1"/>
  <c r="S14" i="9" s="1"/>
  <c r="N5" i="9"/>
  <c r="L6" i="9" s="1"/>
  <c r="N6" i="9" s="1"/>
  <c r="L159" i="14"/>
  <c r="L128" i="14"/>
  <c r="L97" i="14"/>
  <c r="N97" i="14" s="1"/>
  <c r="L98" i="14" s="1"/>
  <c r="L66" i="14"/>
  <c r="L36" i="14"/>
  <c r="L6" i="14"/>
  <c r="L6" i="12"/>
  <c r="L159" i="9"/>
  <c r="N159" i="9" s="1"/>
  <c r="L128" i="9"/>
  <c r="N128" i="9" s="1"/>
  <c r="L97" i="9"/>
  <c r="N97" i="9" s="1"/>
  <c r="L36" i="9"/>
  <c r="S267" i="12" l="1"/>
  <c r="Q268" i="12" s="1"/>
  <c r="S268" i="12" s="1"/>
  <c r="L268" i="12"/>
  <c r="N268" i="12" s="1"/>
  <c r="N267" i="12"/>
  <c r="S234" i="12"/>
  <c r="Q235" i="12" s="1"/>
  <c r="S235" i="12" s="1"/>
  <c r="N234" i="12"/>
  <c r="L235" i="12" s="1"/>
  <c r="N235" i="12" s="1"/>
  <c r="N201" i="12"/>
  <c r="L202" i="12" s="1"/>
  <c r="N202" i="12" s="1"/>
  <c r="S247" i="7"/>
  <c r="Q248" i="7" s="1"/>
  <c r="S248" i="7" s="1"/>
  <c r="S281" i="3"/>
  <c r="Q282" i="3" s="1"/>
  <c r="N283" i="3"/>
  <c r="L284" i="3" s="1"/>
  <c r="S215" i="3"/>
  <c r="Q216" i="3" s="1"/>
  <c r="S248" i="3"/>
  <c r="Q249" i="3" s="1"/>
  <c r="L250" i="3"/>
  <c r="N249" i="3"/>
  <c r="N216" i="3"/>
  <c r="L217" i="3" s="1"/>
  <c r="K175" i="1"/>
  <c r="I176" i="1" s="1"/>
  <c r="I155" i="1"/>
  <c r="K155" i="1" s="1"/>
  <c r="I135" i="1"/>
  <c r="K135" i="1" s="1"/>
  <c r="AM151" i="9"/>
  <c r="AK115" i="9"/>
  <c r="AO149" i="9"/>
  <c r="AR86" i="9"/>
  <c r="AO144" i="9"/>
  <c r="AN27" i="9"/>
  <c r="AS87" i="9"/>
  <c r="AJ116" i="9"/>
  <c r="AO120" i="9"/>
  <c r="AP145" i="9"/>
  <c r="AR148" i="9"/>
  <c r="AS115" i="9"/>
  <c r="AQ85" i="9"/>
  <c r="AM26" i="9"/>
  <c r="AO28" i="9"/>
  <c r="AK87" i="9"/>
  <c r="AP112" i="9"/>
  <c r="AP121" i="9"/>
  <c r="AJ89" i="9"/>
  <c r="AM88" i="9"/>
  <c r="AQ113" i="9"/>
  <c r="AS147" i="9"/>
  <c r="AT169" i="9"/>
  <c r="AL152" i="9"/>
  <c r="N66" i="14"/>
  <c r="L67" i="14" s="1"/>
  <c r="N67" i="14" s="1"/>
  <c r="L68" i="14" s="1"/>
  <c r="L129" i="14"/>
  <c r="N129" i="14" s="1"/>
  <c r="L130" i="14" s="1"/>
  <c r="N128" i="14"/>
  <c r="L160" i="14"/>
  <c r="N159" i="14"/>
  <c r="L7" i="12"/>
  <c r="N6" i="12"/>
  <c r="AL25" i="9"/>
  <c r="AJ27" i="9"/>
  <c r="AN21" i="9"/>
  <c r="AO22" i="9"/>
  <c r="AP23" i="9"/>
  <c r="AQ24" i="9"/>
  <c r="AR25" i="9"/>
  <c r="AS26" i="9"/>
  <c r="AK26" i="9"/>
  <c r="AL27" i="9"/>
  <c r="AM28" i="9"/>
  <c r="AN29" i="9"/>
  <c r="AJ59" i="9"/>
  <c r="AM52" i="9"/>
  <c r="AN53" i="9"/>
  <c r="AO54" i="9"/>
  <c r="AP55" i="9"/>
  <c r="AQ56" i="9"/>
  <c r="AR57" i="9"/>
  <c r="AS58" i="9"/>
  <c r="AK58" i="9"/>
  <c r="AL59" i="9"/>
  <c r="AM60" i="9"/>
  <c r="AJ85" i="9"/>
  <c r="AP81" i="9"/>
  <c r="AQ82" i="9"/>
  <c r="AR83" i="9"/>
  <c r="AS84" i="9"/>
  <c r="AK84" i="9"/>
  <c r="AL85" i="9"/>
  <c r="AM86" i="9"/>
  <c r="AN87" i="9"/>
  <c r="AP88" i="9"/>
  <c r="AQ89" i="9"/>
  <c r="AQ90" i="9"/>
  <c r="AJ113" i="9"/>
  <c r="AS112" i="9"/>
  <c r="AK112" i="9"/>
  <c r="AL113" i="9"/>
  <c r="AM114" i="9"/>
  <c r="AN115" i="9"/>
  <c r="AO116" i="9"/>
  <c r="AP117" i="9"/>
  <c r="AQ118" i="9"/>
  <c r="AR120" i="9"/>
  <c r="AS121" i="9"/>
  <c r="AK121" i="9"/>
  <c r="AJ146" i="9"/>
  <c r="AR144" i="9"/>
  <c r="AS145" i="9"/>
  <c r="AK145" i="9"/>
  <c r="AL146" i="9"/>
  <c r="AM148" i="9"/>
  <c r="AN147" i="9"/>
  <c r="AO152" i="9"/>
  <c r="AP151" i="9"/>
  <c r="AQ150" i="9"/>
  <c r="AR149" i="9"/>
  <c r="AJ176" i="9"/>
  <c r="AR174" i="9"/>
  <c r="AS182" i="9"/>
  <c r="AK182" i="9"/>
  <c r="AL181" i="9"/>
  <c r="AM180" i="9"/>
  <c r="AN179" i="9"/>
  <c r="AO178" i="9"/>
  <c r="AP177" i="9"/>
  <c r="AQ176" i="9"/>
  <c r="AR175" i="9"/>
  <c r="AJ28" i="9"/>
  <c r="AM21" i="9"/>
  <c r="AN22" i="9"/>
  <c r="AO23" i="9"/>
  <c r="AP24" i="9"/>
  <c r="AQ25" i="9"/>
  <c r="AR26" i="9"/>
  <c r="AS27" i="9"/>
  <c r="AK27" i="9"/>
  <c r="AL28" i="9"/>
  <c r="AM29" i="9"/>
  <c r="AJ52" i="9"/>
  <c r="AJ60" i="9"/>
  <c r="AL52" i="9"/>
  <c r="AM53" i="9"/>
  <c r="AN54" i="9"/>
  <c r="AO55" i="9"/>
  <c r="AP56" i="9"/>
  <c r="AQ57" i="9"/>
  <c r="AR58" i="9"/>
  <c r="AS59" i="9"/>
  <c r="AK59" i="9"/>
  <c r="AL60" i="9"/>
  <c r="AJ86" i="9"/>
  <c r="AO81" i="9"/>
  <c r="AP82" i="9"/>
  <c r="AQ83" i="9"/>
  <c r="AR84" i="9"/>
  <c r="AS85" i="9"/>
  <c r="AK85" i="9"/>
  <c r="AL86" i="9"/>
  <c r="AM87" i="9"/>
  <c r="AO88" i="9"/>
  <c r="AP89" i="9"/>
  <c r="AP90" i="9"/>
  <c r="AJ114" i="9"/>
  <c r="AR112" i="9"/>
  <c r="AS113" i="9"/>
  <c r="AK113" i="9"/>
  <c r="AL114" i="9"/>
  <c r="AM115" i="9"/>
  <c r="AN116" i="9"/>
  <c r="AO117" i="9"/>
  <c r="AP118" i="9"/>
  <c r="AQ120" i="9"/>
  <c r="AR121" i="9"/>
  <c r="AJ147" i="9"/>
  <c r="AQ144" i="9"/>
  <c r="AR145" i="9"/>
  <c r="AS146" i="9"/>
  <c r="AK146" i="9"/>
  <c r="AL148" i="9"/>
  <c r="AM147" i="9"/>
  <c r="AN152" i="9"/>
  <c r="AO151" i="9"/>
  <c r="AP150" i="9"/>
  <c r="AQ149" i="9"/>
  <c r="AJ177" i="9"/>
  <c r="AQ174" i="9"/>
  <c r="AR182" i="9"/>
  <c r="AS181" i="9"/>
  <c r="AK181" i="9"/>
  <c r="AL180" i="9"/>
  <c r="AM179" i="9"/>
  <c r="AN178" i="9"/>
  <c r="AO177" i="9"/>
  <c r="AP176" i="9"/>
  <c r="AQ175" i="9"/>
  <c r="AJ21" i="9"/>
  <c r="AJ29" i="9"/>
  <c r="AL21" i="9"/>
  <c r="AM22" i="9"/>
  <c r="AN23" i="9"/>
  <c r="AO24" i="9"/>
  <c r="AP25" i="9"/>
  <c r="AQ26" i="9"/>
  <c r="AR27" i="9"/>
  <c r="AS28" i="9"/>
  <c r="AK28" i="9"/>
  <c r="AL29" i="9"/>
  <c r="AJ53" i="9"/>
  <c r="AS52" i="9"/>
  <c r="AK52" i="9"/>
  <c r="AL53" i="9"/>
  <c r="AM54" i="9"/>
  <c r="AN55" i="9"/>
  <c r="AO56" i="9"/>
  <c r="AP57" i="9"/>
  <c r="AQ58" i="9"/>
  <c r="AR59" i="9"/>
  <c r="AS60" i="9"/>
  <c r="AK60" i="9"/>
  <c r="AJ87" i="9"/>
  <c r="AN81" i="9"/>
  <c r="AO82" i="9"/>
  <c r="AP83" i="9"/>
  <c r="AQ84" i="9"/>
  <c r="AR85" i="9"/>
  <c r="AS86" i="9"/>
  <c r="AK86" i="9"/>
  <c r="AL87" i="9"/>
  <c r="AN88" i="9"/>
  <c r="AO89" i="9"/>
  <c r="AO90" i="9"/>
  <c r="AJ115" i="9"/>
  <c r="AQ112" i="9"/>
  <c r="AR113" i="9"/>
  <c r="AS114" i="9"/>
  <c r="AK114" i="9"/>
  <c r="AL115" i="9"/>
  <c r="AM116" i="9"/>
  <c r="AN117" i="9"/>
  <c r="AO118" i="9"/>
  <c r="AP120" i="9"/>
  <c r="AQ121" i="9"/>
  <c r="AJ148" i="9"/>
  <c r="AP144" i="9"/>
  <c r="AQ145" i="9"/>
  <c r="AR146" i="9"/>
  <c r="AS148" i="9"/>
  <c r="AK148" i="9"/>
  <c r="AL147" i="9"/>
  <c r="AM152" i="9"/>
  <c r="AN151" i="9"/>
  <c r="AO150" i="9"/>
  <c r="AP149" i="9"/>
  <c r="AJ178" i="9"/>
  <c r="AP174" i="9"/>
  <c r="AQ182" i="9"/>
  <c r="AR181" i="9"/>
  <c r="AS180" i="9"/>
  <c r="AK180" i="9"/>
  <c r="AL179" i="9"/>
  <c r="AM178" i="9"/>
  <c r="AN177" i="9"/>
  <c r="AO176" i="9"/>
  <c r="AP175" i="9"/>
  <c r="AJ25" i="9"/>
  <c r="L98" i="9"/>
  <c r="N98" i="9" s="1"/>
  <c r="L99" i="9" s="1"/>
  <c r="AJ22" i="9"/>
  <c r="AS21" i="9"/>
  <c r="AK21" i="9"/>
  <c r="AL22" i="9"/>
  <c r="AM23" i="9"/>
  <c r="AN24" i="9"/>
  <c r="AO25" i="9"/>
  <c r="AP26" i="9"/>
  <c r="AQ27" i="9"/>
  <c r="AR28" i="9"/>
  <c r="AS29" i="9"/>
  <c r="AK29" i="9"/>
  <c r="AJ54" i="9"/>
  <c r="AR52" i="9"/>
  <c r="AS53" i="9"/>
  <c r="AK53" i="9"/>
  <c r="AL54" i="9"/>
  <c r="AM55" i="9"/>
  <c r="AN56" i="9"/>
  <c r="AO57" i="9"/>
  <c r="AP58" i="9"/>
  <c r="AQ59" i="9"/>
  <c r="AR60" i="9"/>
  <c r="AN82" i="9"/>
  <c r="AN90" i="9"/>
  <c r="AR114" i="9"/>
  <c r="AQ146" i="9"/>
  <c r="AJ179" i="9"/>
  <c r="AO174" i="9"/>
  <c r="AP182" i="9"/>
  <c r="AQ181" i="9"/>
  <c r="AR180" i="9"/>
  <c r="AS179" i="9"/>
  <c r="AK179" i="9"/>
  <c r="AL178" i="9"/>
  <c r="AM177" i="9"/>
  <c r="AN176" i="9"/>
  <c r="AO175" i="9"/>
  <c r="L129" i="9"/>
  <c r="N129" i="9" s="1"/>
  <c r="AJ23" i="9"/>
  <c r="AR21" i="9"/>
  <c r="AS22" i="9"/>
  <c r="AK22" i="9"/>
  <c r="AL23" i="9"/>
  <c r="AM24" i="9"/>
  <c r="AN25" i="9"/>
  <c r="AO26" i="9"/>
  <c r="AP27" i="9"/>
  <c r="AQ28" i="9"/>
  <c r="AR29" i="9"/>
  <c r="AJ55" i="9"/>
  <c r="AQ52" i="9"/>
  <c r="AR53" i="9"/>
  <c r="AS54" i="9"/>
  <c r="AK54" i="9"/>
  <c r="AL55" i="9"/>
  <c r="AM56" i="9"/>
  <c r="AN57" i="9"/>
  <c r="AO58" i="9"/>
  <c r="AP59" i="9"/>
  <c r="AQ60" i="9"/>
  <c r="AJ81" i="9"/>
  <c r="AJ90" i="9"/>
  <c r="AL81" i="9"/>
  <c r="AM82" i="9"/>
  <c r="AN83" i="9"/>
  <c r="AO84" i="9"/>
  <c r="AP85" i="9"/>
  <c r="AQ86" i="9"/>
  <c r="AR87" i="9"/>
  <c r="AJ88" i="9"/>
  <c r="AL88" i="9"/>
  <c r="AM89" i="9"/>
  <c r="AM90" i="9"/>
  <c r="AJ117" i="9"/>
  <c r="AO112" i="9"/>
  <c r="AP113" i="9"/>
  <c r="AQ114" i="9"/>
  <c r="AR115" i="9"/>
  <c r="AS116" i="9"/>
  <c r="AK116" i="9"/>
  <c r="AL117" i="9"/>
  <c r="AM118" i="9"/>
  <c r="AN120" i="9"/>
  <c r="AO121" i="9"/>
  <c r="AJ150" i="9"/>
  <c r="AN144" i="9"/>
  <c r="AO145" i="9"/>
  <c r="AP146" i="9"/>
  <c r="AQ148" i="9"/>
  <c r="AR147" i="9"/>
  <c r="AS152" i="9"/>
  <c r="AK152" i="9"/>
  <c r="AL151" i="9"/>
  <c r="AM150" i="9"/>
  <c r="AN149" i="9"/>
  <c r="AJ180" i="9"/>
  <c r="AN174" i="9"/>
  <c r="AO182" i="9"/>
  <c r="AP181" i="9"/>
  <c r="AQ180" i="9"/>
  <c r="AR179" i="9"/>
  <c r="AS178" i="9"/>
  <c r="AK178" i="9"/>
  <c r="AL177" i="9"/>
  <c r="AM176" i="9"/>
  <c r="AN175" i="9"/>
  <c r="L160" i="9"/>
  <c r="N160" i="9" s="1"/>
  <c r="L161" i="9" s="1"/>
  <c r="L7" i="9"/>
  <c r="N7" i="9" s="1"/>
  <c r="L8" i="9" s="1"/>
  <c r="AJ24" i="9"/>
  <c r="AQ21" i="9"/>
  <c r="AR22" i="9"/>
  <c r="AS23" i="9"/>
  <c r="AK23" i="9"/>
  <c r="AL24" i="9"/>
  <c r="AM25" i="9"/>
  <c r="AN26" i="9"/>
  <c r="AO27" i="9"/>
  <c r="AP28" i="9"/>
  <c r="AQ29" i="9"/>
  <c r="N36" i="9"/>
  <c r="L37" i="9" s="1"/>
  <c r="N37" i="9" s="1"/>
  <c r="L38" i="9" s="1"/>
  <c r="AJ56" i="9"/>
  <c r="AP52" i="9"/>
  <c r="AQ53" i="9"/>
  <c r="AR54" i="9"/>
  <c r="AS55" i="9"/>
  <c r="AK55" i="9"/>
  <c r="AL56" i="9"/>
  <c r="AM57" i="9"/>
  <c r="AN58" i="9"/>
  <c r="AO59" i="9"/>
  <c r="AP60" i="9"/>
  <c r="AJ82" i="9"/>
  <c r="AS81" i="9"/>
  <c r="AK81" i="9"/>
  <c r="AL82" i="9"/>
  <c r="AM83" i="9"/>
  <c r="AN84" i="9"/>
  <c r="AO85" i="9"/>
  <c r="AP86" i="9"/>
  <c r="AQ87" i="9"/>
  <c r="AS88" i="9"/>
  <c r="AK88" i="9"/>
  <c r="AL89" i="9"/>
  <c r="AL90" i="9"/>
  <c r="AJ118" i="9"/>
  <c r="AN112" i="9"/>
  <c r="AO113" i="9"/>
  <c r="AP114" i="9"/>
  <c r="AQ115" i="9"/>
  <c r="AR116" i="9"/>
  <c r="AS117" i="9"/>
  <c r="AK117" i="9"/>
  <c r="AL118" i="9"/>
  <c r="AM120" i="9"/>
  <c r="AN121" i="9"/>
  <c r="AJ151" i="9"/>
  <c r="AM144" i="9"/>
  <c r="AN145" i="9"/>
  <c r="AO146" i="9"/>
  <c r="AP148" i="9"/>
  <c r="AQ147" i="9"/>
  <c r="AR152" i="9"/>
  <c r="AS151" i="9"/>
  <c r="AK151" i="9"/>
  <c r="AL150" i="9"/>
  <c r="AM149" i="9"/>
  <c r="AJ181" i="9"/>
  <c r="AM174" i="9"/>
  <c r="AN182" i="9"/>
  <c r="AO181" i="9"/>
  <c r="AP180" i="9"/>
  <c r="AQ179" i="9"/>
  <c r="AR178" i="9"/>
  <c r="AS177" i="9"/>
  <c r="AK177" i="9"/>
  <c r="AL176" i="9"/>
  <c r="AM175" i="9"/>
  <c r="AP29" i="9"/>
  <c r="AJ57" i="9"/>
  <c r="AO52" i="9"/>
  <c r="AP53" i="9"/>
  <c r="AQ54" i="9"/>
  <c r="AR55" i="9"/>
  <c r="AS56" i="9"/>
  <c r="AK56" i="9"/>
  <c r="AL57" i="9"/>
  <c r="AM58" i="9"/>
  <c r="AN59" i="9"/>
  <c r="AO60" i="9"/>
  <c r="AJ83" i="9"/>
  <c r="AR81" i="9"/>
  <c r="AS82" i="9"/>
  <c r="AK82" i="9"/>
  <c r="AL83" i="9"/>
  <c r="AM84" i="9"/>
  <c r="AN85" i="9"/>
  <c r="AO86" i="9"/>
  <c r="AP87" i="9"/>
  <c r="AR88" i="9"/>
  <c r="AS89" i="9"/>
  <c r="AK89" i="9"/>
  <c r="AK90" i="9"/>
  <c r="AJ120" i="9"/>
  <c r="AM112" i="9"/>
  <c r="AN113" i="9"/>
  <c r="AO114" i="9"/>
  <c r="AP115" i="9"/>
  <c r="AQ116" i="9"/>
  <c r="AR117" i="9"/>
  <c r="AS118" i="9"/>
  <c r="AK118" i="9"/>
  <c r="AL120" i="9"/>
  <c r="AM121" i="9"/>
  <c r="AJ144" i="9"/>
  <c r="AJ152" i="9"/>
  <c r="AL144" i="9"/>
  <c r="AM145" i="9"/>
  <c r="AN146" i="9"/>
  <c r="AO148" i="9"/>
  <c r="AP147" i="9"/>
  <c r="AQ152" i="9"/>
  <c r="AR151" i="9"/>
  <c r="AS150" i="9"/>
  <c r="AK150" i="9"/>
  <c r="AL149" i="9"/>
  <c r="AJ174" i="9"/>
  <c r="AJ182" i="9"/>
  <c r="AL174" i="9"/>
  <c r="AM182" i="9"/>
  <c r="AN181" i="9"/>
  <c r="AO180" i="9"/>
  <c r="AP179" i="9"/>
  <c r="AQ178" i="9"/>
  <c r="AR177" i="9"/>
  <c r="AS176" i="9"/>
  <c r="AK176" i="9"/>
  <c r="AL175" i="9"/>
  <c r="AJ26" i="9"/>
  <c r="AS25" i="9"/>
  <c r="AJ58" i="9"/>
  <c r="AS57" i="9"/>
  <c r="AJ84" i="9"/>
  <c r="AS83" i="9"/>
  <c r="AQ88" i="9"/>
  <c r="AR90" i="9"/>
  <c r="AJ112" i="9"/>
  <c r="AJ121" i="9"/>
  <c r="AS120" i="9"/>
  <c r="AJ145" i="9"/>
  <c r="AS144" i="9"/>
  <c r="AS149" i="9"/>
  <c r="AJ175" i="9"/>
  <c r="AS174" i="9"/>
  <c r="AS175" i="9"/>
  <c r="N160" i="14"/>
  <c r="L161" i="14" s="1"/>
  <c r="N98" i="14"/>
  <c r="L99" i="14" s="1"/>
  <c r="N6" i="14"/>
  <c r="L7" i="14" s="1"/>
  <c r="N7" i="14" s="1"/>
  <c r="L8" i="14" s="1"/>
  <c r="N8" i="14" s="1"/>
  <c r="N36" i="14"/>
  <c r="L37" i="14" s="1"/>
  <c r="N37" i="14" s="1"/>
  <c r="L38" i="14" s="1"/>
  <c r="L162" i="12"/>
  <c r="N161" i="12"/>
  <c r="N130" i="12"/>
  <c r="L131" i="12" s="1"/>
  <c r="N99" i="12"/>
  <c r="L100" i="12" s="1"/>
  <c r="N67" i="12"/>
  <c r="L68" i="12" s="1"/>
  <c r="N38" i="12"/>
  <c r="L39" i="12" s="1"/>
  <c r="N7" i="12"/>
  <c r="L8" i="12" s="1"/>
  <c r="AT138" i="9"/>
  <c r="L130" i="9"/>
  <c r="AT107" i="9"/>
  <c r="AT76" i="9"/>
  <c r="L67" i="9"/>
  <c r="AT46" i="9"/>
  <c r="AT16" i="9"/>
  <c r="AN174" i="7"/>
  <c r="AR174" i="7"/>
  <c r="AM173" i="7"/>
  <c r="AQ173" i="7"/>
  <c r="AK171" i="7"/>
  <c r="AO171" i="7"/>
  <c r="AS171" i="7"/>
  <c r="AN170" i="7"/>
  <c r="AR170" i="7"/>
  <c r="AM169" i="7"/>
  <c r="AQ169" i="7"/>
  <c r="AK167" i="7"/>
  <c r="AO167" i="7"/>
  <c r="AS167" i="7"/>
  <c r="AR166" i="7"/>
  <c r="AJ168" i="7"/>
  <c r="AT153" i="7"/>
  <c r="AL167" i="7" s="1"/>
  <c r="AT154" i="7"/>
  <c r="AM168" i="7" s="1"/>
  <c r="AT155" i="7"/>
  <c r="AN169" i="7" s="1"/>
  <c r="AT156" i="7"/>
  <c r="AO170" i="7" s="1"/>
  <c r="AT157" i="7"/>
  <c r="AP171" i="7" s="1"/>
  <c r="AT158" i="7"/>
  <c r="AQ172" i="7" s="1"/>
  <c r="AT159" i="7"/>
  <c r="AR173" i="7" s="1"/>
  <c r="AT160" i="7"/>
  <c r="AK174" i="7" s="1"/>
  <c r="AT161" i="7"/>
  <c r="AT152" i="7"/>
  <c r="AK166" i="7" s="1"/>
  <c r="S151" i="7"/>
  <c r="Q152" i="7" s="1"/>
  <c r="S152" i="7" s="1"/>
  <c r="Q153" i="7" s="1"/>
  <c r="S153" i="7" s="1"/>
  <c r="Q154" i="7" s="1"/>
  <c r="S154" i="7" s="1"/>
  <c r="Q155" i="7" s="1"/>
  <c r="S155" i="7" s="1"/>
  <c r="Q156" i="7" s="1"/>
  <c r="S156" i="7" s="1"/>
  <c r="Q157" i="7" s="1"/>
  <c r="S157" i="7" s="1"/>
  <c r="Q158" i="7" s="1"/>
  <c r="S158" i="7" s="1"/>
  <c r="Q159" i="7" s="1"/>
  <c r="S159" i="7" s="1"/>
  <c r="Q160" i="7" s="1"/>
  <c r="S160" i="7" s="1"/>
  <c r="N151" i="7"/>
  <c r="L152" i="7"/>
  <c r="AN146" i="7"/>
  <c r="AR146" i="7"/>
  <c r="AL145" i="7"/>
  <c r="AM145" i="7"/>
  <c r="AQ145" i="7"/>
  <c r="AK144" i="7"/>
  <c r="AL144" i="7"/>
  <c r="AP144" i="7"/>
  <c r="AS144" i="7"/>
  <c r="AN142" i="7"/>
  <c r="AR142" i="7"/>
  <c r="AL141" i="7"/>
  <c r="AM141" i="7"/>
  <c r="AP141" i="7"/>
  <c r="AQ141" i="7"/>
  <c r="AR141" i="7"/>
  <c r="AK140" i="7"/>
  <c r="AL140" i="7"/>
  <c r="AO140" i="7"/>
  <c r="AP140" i="7"/>
  <c r="AS140" i="7"/>
  <c r="AK139" i="7"/>
  <c r="AS139" i="7"/>
  <c r="AN138" i="7"/>
  <c r="AR138" i="7"/>
  <c r="AJ145" i="7"/>
  <c r="AJ144" i="7"/>
  <c r="AJ141" i="7"/>
  <c r="AJ140" i="7"/>
  <c r="AT124" i="7"/>
  <c r="AK138" i="7" s="1"/>
  <c r="AT125" i="7"/>
  <c r="AL139" i="7" s="1"/>
  <c r="AT126" i="7"/>
  <c r="AM140" i="7" s="1"/>
  <c r="AT127" i="7"/>
  <c r="AN141" i="7" s="1"/>
  <c r="AT128" i="7"/>
  <c r="AO142" i="7" s="1"/>
  <c r="AT129" i="7"/>
  <c r="AP143" i="7" s="1"/>
  <c r="AT130" i="7"/>
  <c r="AQ144" i="7" s="1"/>
  <c r="AT131" i="7"/>
  <c r="AR145" i="7" s="1"/>
  <c r="AT132" i="7"/>
  <c r="AK146" i="7" s="1"/>
  <c r="AT123" i="7"/>
  <c r="S122" i="7"/>
  <c r="Q123" i="7"/>
  <c r="S123" i="7" s="1"/>
  <c r="N122" i="7"/>
  <c r="L123" i="7"/>
  <c r="N123" i="7" s="1"/>
  <c r="AK117" i="7"/>
  <c r="AN117" i="7"/>
  <c r="AO117" i="7"/>
  <c r="AR117" i="7"/>
  <c r="AS117" i="7"/>
  <c r="AM116" i="7"/>
  <c r="AN116" i="7"/>
  <c r="AQ116" i="7"/>
  <c r="AR116" i="7"/>
  <c r="AM114" i="7"/>
  <c r="AQ114" i="7"/>
  <c r="AK113" i="7"/>
  <c r="AL113" i="7"/>
  <c r="AO113" i="7"/>
  <c r="AP113" i="7"/>
  <c r="AS113" i="7"/>
  <c r="AK112" i="7"/>
  <c r="AN112" i="7"/>
  <c r="AO112" i="7"/>
  <c r="AR112" i="7"/>
  <c r="AS112" i="7"/>
  <c r="AM110" i="7"/>
  <c r="AQ110" i="7"/>
  <c r="AK109" i="7"/>
  <c r="AL109" i="7"/>
  <c r="AO109" i="7"/>
  <c r="AP109" i="7"/>
  <c r="AS109" i="7"/>
  <c r="AK108" i="7"/>
  <c r="AO108" i="7"/>
  <c r="AS108" i="7"/>
  <c r="AJ113" i="7"/>
  <c r="AJ109" i="7"/>
  <c r="AT95" i="7"/>
  <c r="AQ109" i="7" s="1"/>
  <c r="AT96" i="7"/>
  <c r="AR110" i="7" s="1"/>
  <c r="AT97" i="7"/>
  <c r="AK111" i="7" s="1"/>
  <c r="AT98" i="7"/>
  <c r="AL112" i="7" s="1"/>
  <c r="AT99" i="7"/>
  <c r="AM113" i="7" s="1"/>
  <c r="AT100" i="7"/>
  <c r="AN114" i="7" s="1"/>
  <c r="AT101" i="7"/>
  <c r="AT102" i="7"/>
  <c r="AO116" i="7" s="1"/>
  <c r="AT103" i="7"/>
  <c r="AP117" i="7" s="1"/>
  <c r="AT94" i="7"/>
  <c r="AP108" i="7" s="1"/>
  <c r="S93" i="7"/>
  <c r="Q94" i="7" s="1"/>
  <c r="S94" i="7" s="1"/>
  <c r="Q95" i="7" s="1"/>
  <c r="S95" i="7" s="1"/>
  <c r="Q96" i="7" s="1"/>
  <c r="S96" i="7" s="1"/>
  <c r="Q97" i="7" s="1"/>
  <c r="S97" i="7" s="1"/>
  <c r="Q98" i="7" s="1"/>
  <c r="S98" i="7" s="1"/>
  <c r="Q99" i="7" s="1"/>
  <c r="S99" i="7" s="1"/>
  <c r="Q100" i="7" s="1"/>
  <c r="S100" i="7" s="1"/>
  <c r="Q101" i="7" s="1"/>
  <c r="S101" i="7" s="1"/>
  <c r="Q102" i="7" s="1"/>
  <c r="S102" i="7" s="1"/>
  <c r="N93" i="7"/>
  <c r="L94" i="7"/>
  <c r="N94" i="7" s="1"/>
  <c r="AK78" i="7"/>
  <c r="AN78" i="7"/>
  <c r="AO78" i="7"/>
  <c r="AR78" i="7"/>
  <c r="AS78" i="7"/>
  <c r="AN84" i="7"/>
  <c r="AO84" i="7"/>
  <c r="AL83" i="7"/>
  <c r="AN83" i="7"/>
  <c r="AS83" i="7"/>
  <c r="AM80" i="7"/>
  <c r="AN80" i="7"/>
  <c r="AM79" i="7"/>
  <c r="AN79" i="7"/>
  <c r="AR79" i="7"/>
  <c r="AS79" i="7"/>
  <c r="AT65" i="7"/>
  <c r="AJ79" i="7" s="1"/>
  <c r="AT66" i="7"/>
  <c r="AL80" i="7" s="1"/>
  <c r="AT67" i="7"/>
  <c r="AM81" i="7" s="1"/>
  <c r="AT68" i="7"/>
  <c r="AO82" i="7" s="1"/>
  <c r="AT69" i="7"/>
  <c r="AJ83" i="7" s="1"/>
  <c r="AT70" i="7"/>
  <c r="AP84" i="7" s="1"/>
  <c r="AT71" i="7"/>
  <c r="AT72" i="7"/>
  <c r="AJ86" i="7" s="1"/>
  <c r="AT73" i="7"/>
  <c r="AJ87" i="7" s="1"/>
  <c r="AT64" i="7"/>
  <c r="AP78" i="7" s="1"/>
  <c r="AJ84" i="7"/>
  <c r="AJ81" i="7"/>
  <c r="S63" i="7"/>
  <c r="Q64" i="7" s="1"/>
  <c r="S64" i="7" s="1"/>
  <c r="Q65" i="7" s="1"/>
  <c r="S65" i="7" s="1"/>
  <c r="Q66" i="7" s="1"/>
  <c r="S66" i="7" s="1"/>
  <c r="Q67" i="7" s="1"/>
  <c r="S67" i="7" s="1"/>
  <c r="Q68" i="7" s="1"/>
  <c r="S68" i="7" s="1"/>
  <c r="Q69" i="7" s="1"/>
  <c r="S69" i="7" s="1"/>
  <c r="Q70" i="7" s="1"/>
  <c r="S70" i="7" s="1"/>
  <c r="Q71" i="7" s="1"/>
  <c r="S71" i="7" s="1"/>
  <c r="Q72" i="7" s="1"/>
  <c r="S72" i="7" s="1"/>
  <c r="N63" i="7"/>
  <c r="L64" i="7" s="1"/>
  <c r="AK58" i="7"/>
  <c r="AM58" i="7"/>
  <c r="AL57" i="7"/>
  <c r="AN57" i="7"/>
  <c r="AL55" i="7"/>
  <c r="AR55" i="7"/>
  <c r="AP53" i="7"/>
  <c r="AR53" i="7"/>
  <c r="AN51" i="7"/>
  <c r="AK50" i="7"/>
  <c r="AS50" i="7"/>
  <c r="AJ57" i="7"/>
  <c r="AT35" i="7"/>
  <c r="AT44" i="7"/>
  <c r="AL58" i="7" s="1"/>
  <c r="AT36" i="7"/>
  <c r="AL50" i="7" s="1"/>
  <c r="AT37" i="7"/>
  <c r="AM51" i="7" s="1"/>
  <c r="AT38" i="7"/>
  <c r="AN52" i="7" s="1"/>
  <c r="AT39" i="7"/>
  <c r="AO53" i="7" s="1"/>
  <c r="AT40" i="7"/>
  <c r="AP54" i="7" s="1"/>
  <c r="AT41" i="7"/>
  <c r="AQ55" i="7" s="1"/>
  <c r="AT42" i="7"/>
  <c r="AR56" i="7" s="1"/>
  <c r="AT43" i="7"/>
  <c r="AK57" i="7" s="1"/>
  <c r="S34" i="7"/>
  <c r="Q35" i="7" s="1"/>
  <c r="S35" i="7" s="1"/>
  <c r="Q36" i="7" s="1"/>
  <c r="S36" i="7" s="1"/>
  <c r="Q37" i="7" s="1"/>
  <c r="S37" i="7" s="1"/>
  <c r="Q38" i="7" s="1"/>
  <c r="S38" i="7" s="1"/>
  <c r="Q39" i="7" s="1"/>
  <c r="S39" i="7" s="1"/>
  <c r="Q40" i="7" s="1"/>
  <c r="S40" i="7" s="1"/>
  <c r="Q41" i="7" s="1"/>
  <c r="S41" i="7" s="1"/>
  <c r="Q42" i="7" s="1"/>
  <c r="S42" i="7" s="1"/>
  <c r="Q43" i="7" s="1"/>
  <c r="S43" i="7" s="1"/>
  <c r="N34" i="7"/>
  <c r="L35" i="7" s="1"/>
  <c r="P5" i="7"/>
  <c r="AN27" i="7"/>
  <c r="AO27" i="7"/>
  <c r="AJ27" i="7"/>
  <c r="AL25" i="7"/>
  <c r="AJ25" i="7"/>
  <c r="AL23" i="7"/>
  <c r="AN23" i="7"/>
  <c r="AO23" i="7"/>
  <c r="AJ23" i="7"/>
  <c r="AK21" i="7"/>
  <c r="AP21" i="7"/>
  <c r="AR21" i="7"/>
  <c r="AP20" i="7"/>
  <c r="AT7" i="7"/>
  <c r="AM21" i="7" s="1"/>
  <c r="AT8" i="7"/>
  <c r="AO22" i="7" s="1"/>
  <c r="AT9" i="7"/>
  <c r="AQ23" i="7" s="1"/>
  <c r="AT10" i="7"/>
  <c r="AK24" i="7" s="1"/>
  <c r="AT11" i="7"/>
  <c r="AM25" i="7" s="1"/>
  <c r="AT12" i="7"/>
  <c r="AO26" i="7" s="1"/>
  <c r="AT13" i="7"/>
  <c r="AQ27" i="7" s="1"/>
  <c r="AT14" i="7"/>
  <c r="AK28" i="7" s="1"/>
  <c r="AT15" i="7"/>
  <c r="AT6" i="7"/>
  <c r="AK20" i="7" s="1"/>
  <c r="S5" i="7"/>
  <c r="Q6" i="7" s="1"/>
  <c r="S6" i="7" s="1"/>
  <c r="Q7" i="7" s="1"/>
  <c r="S7" i="7" s="1"/>
  <c r="Q8" i="7" s="1"/>
  <c r="S8" i="7" s="1"/>
  <c r="Q9" i="7" s="1"/>
  <c r="S9" i="7" s="1"/>
  <c r="Q10" i="7" s="1"/>
  <c r="S10" i="7" s="1"/>
  <c r="Q11" i="7" s="1"/>
  <c r="S11" i="7" s="1"/>
  <c r="Q12" i="7" s="1"/>
  <c r="S12" i="7" s="1"/>
  <c r="Q13" i="7" s="1"/>
  <c r="S13" i="7" s="1"/>
  <c r="Q14" i="7" s="1"/>
  <c r="S14" i="7" s="1"/>
  <c r="N5" i="7"/>
  <c r="L6" i="7" s="1"/>
  <c r="N6" i="7" s="1"/>
  <c r="S282" i="3" l="1"/>
  <c r="Q283" i="3" s="1"/>
  <c r="N284" i="3"/>
  <c r="L285" i="3" s="1"/>
  <c r="S216" i="3"/>
  <c r="Q217" i="3" s="1"/>
  <c r="Q250" i="3"/>
  <c r="S249" i="3"/>
  <c r="N250" i="3"/>
  <c r="L251" i="3" s="1"/>
  <c r="N217" i="3"/>
  <c r="L218" i="3" s="1"/>
  <c r="K176" i="1"/>
  <c r="I177" i="1" s="1"/>
  <c r="I156" i="1"/>
  <c r="K156" i="1" s="1"/>
  <c r="I136" i="1"/>
  <c r="K136" i="1" s="1"/>
  <c r="N67" i="9"/>
  <c r="L68" i="9" s="1"/>
  <c r="N68" i="9" s="1"/>
  <c r="L69" i="9" s="1"/>
  <c r="N69" i="9" s="1"/>
  <c r="AR111" i="7"/>
  <c r="AO143" i="7"/>
  <c r="AL168" i="7"/>
  <c r="AP172" i="7"/>
  <c r="AL20" i="7"/>
  <c r="AJ22" i="7"/>
  <c r="AL51" i="7"/>
  <c r="AP55" i="7"/>
  <c r="AJ114" i="7"/>
  <c r="AN108" i="7"/>
  <c r="AP110" i="7"/>
  <c r="AQ111" i="7"/>
  <c r="AL114" i="7"/>
  <c r="AQ138" i="7"/>
  <c r="AR139" i="7"/>
  <c r="AM142" i="7"/>
  <c r="AN143" i="7"/>
  <c r="AO144" i="7"/>
  <c r="AP145" i="7"/>
  <c r="AQ146" i="7"/>
  <c r="AJ169" i="7"/>
  <c r="AQ166" i="7"/>
  <c r="AR167" i="7"/>
  <c r="AS168" i="7"/>
  <c r="AK168" i="7"/>
  <c r="AL169" i="7"/>
  <c r="AM170" i="7"/>
  <c r="AN171" i="7"/>
  <c r="AO172" i="7"/>
  <c r="AP173" i="7"/>
  <c r="AQ174" i="7"/>
  <c r="AJ21" i="7"/>
  <c r="AP22" i="7"/>
  <c r="AR27" i="7"/>
  <c r="AQ50" i="7"/>
  <c r="AK51" i="7"/>
  <c r="AO55" i="7"/>
  <c r="AS58" i="7"/>
  <c r="AK79" i="7"/>
  <c r="AP83" i="7"/>
  <c r="AM84" i="7"/>
  <c r="AM78" i="7"/>
  <c r="AJ116" i="7"/>
  <c r="AM108" i="7"/>
  <c r="AN109" i="7"/>
  <c r="AO110" i="7"/>
  <c r="AP111" i="7"/>
  <c r="AQ112" i="7"/>
  <c r="AR113" i="7"/>
  <c r="AS114" i="7"/>
  <c r="AK114" i="7"/>
  <c r="AL116" i="7"/>
  <c r="AM117" i="7"/>
  <c r="AJ142" i="7"/>
  <c r="AP138" i="7"/>
  <c r="AQ139" i="7"/>
  <c r="AR140" i="7"/>
  <c r="AS141" i="7"/>
  <c r="AK141" i="7"/>
  <c r="AL142" i="7"/>
  <c r="AM143" i="7"/>
  <c r="AN144" i="7"/>
  <c r="AO145" i="7"/>
  <c r="AP146" i="7"/>
  <c r="N152" i="7"/>
  <c r="L153" i="7" s="1"/>
  <c r="N153" i="7" s="1"/>
  <c r="L154" i="7" s="1"/>
  <c r="AJ170" i="7"/>
  <c r="AP166" i="7"/>
  <c r="AQ167" i="7"/>
  <c r="AR168" i="7"/>
  <c r="AS169" i="7"/>
  <c r="AK169" i="7"/>
  <c r="AL170" i="7"/>
  <c r="AM171" i="7"/>
  <c r="AN172" i="7"/>
  <c r="AO173" i="7"/>
  <c r="AP174" i="7"/>
  <c r="AN82" i="7"/>
  <c r="AS21" i="7"/>
  <c r="AN22" i="7"/>
  <c r="AR24" i="7"/>
  <c r="AP27" i="7"/>
  <c r="AM50" i="7"/>
  <c r="AM52" i="7"/>
  <c r="AN55" i="7"/>
  <c r="AQ58" i="7"/>
  <c r="AR80" i="7"/>
  <c r="AO83" i="7"/>
  <c r="AJ78" i="7"/>
  <c r="AL78" i="7"/>
  <c r="AJ108" i="7"/>
  <c r="AJ117" i="7"/>
  <c r="AL108" i="7"/>
  <c r="AM109" i="7"/>
  <c r="AN110" i="7"/>
  <c r="AO111" i="7"/>
  <c r="AP112" i="7"/>
  <c r="AQ113" i="7"/>
  <c r="AR114" i="7"/>
  <c r="AS116" i="7"/>
  <c r="AK116" i="7"/>
  <c r="AL117" i="7"/>
  <c r="AJ143" i="7"/>
  <c r="AO138" i="7"/>
  <c r="AP139" i="7"/>
  <c r="AQ140" i="7"/>
  <c r="AS142" i="7"/>
  <c r="AK142" i="7"/>
  <c r="AL143" i="7"/>
  <c r="AM144" i="7"/>
  <c r="AN145" i="7"/>
  <c r="AO146" i="7"/>
  <c r="AJ171" i="7"/>
  <c r="AO166" i="7"/>
  <c r="AP167" i="7"/>
  <c r="AQ168" i="7"/>
  <c r="AR169" i="7"/>
  <c r="AS170" i="7"/>
  <c r="AK170" i="7"/>
  <c r="AL171" i="7"/>
  <c r="AM172" i="7"/>
  <c r="AN173" i="7"/>
  <c r="AO174" i="7"/>
  <c r="AO139" i="7"/>
  <c r="AS143" i="7"/>
  <c r="AN166" i="7"/>
  <c r="AP168" i="7"/>
  <c r="AL172" i="7"/>
  <c r="AJ51" i="7"/>
  <c r="AS51" i="7"/>
  <c r="AQ56" i="7"/>
  <c r="AJ110" i="7"/>
  <c r="AR108" i="7"/>
  <c r="AL110" i="7"/>
  <c r="AM111" i="7"/>
  <c r="AP114" i="7"/>
  <c r="AM138" i="7"/>
  <c r="AN139" i="7"/>
  <c r="AQ142" i="7"/>
  <c r="AR143" i="7"/>
  <c r="AM146" i="7"/>
  <c r="AJ173" i="7"/>
  <c r="AM166" i="7"/>
  <c r="AN167" i="7"/>
  <c r="AO168" i="7"/>
  <c r="AP169" i="7"/>
  <c r="AQ170" i="7"/>
  <c r="AR171" i="7"/>
  <c r="AS172" i="7"/>
  <c r="AK172" i="7"/>
  <c r="AL173" i="7"/>
  <c r="AM174" i="7"/>
  <c r="AL22" i="7"/>
  <c r="AN111" i="7"/>
  <c r="AJ172" i="7"/>
  <c r="AR25" i="7"/>
  <c r="AJ20" i="7"/>
  <c r="AN21" i="7"/>
  <c r="AR23" i="7"/>
  <c r="AP25" i="7"/>
  <c r="AL27" i="7"/>
  <c r="AJ53" i="7"/>
  <c r="AR51" i="7"/>
  <c r="AN53" i="7"/>
  <c r="AR57" i="7"/>
  <c r="AQ79" i="7"/>
  <c r="AS81" i="7"/>
  <c r="AK83" i="7"/>
  <c r="AQ78" i="7"/>
  <c r="AJ111" i="7"/>
  <c r="AQ108" i="7"/>
  <c r="AR109" i="7"/>
  <c r="AS110" i="7"/>
  <c r="AK110" i="7"/>
  <c r="AL111" i="7"/>
  <c r="AM112" i="7"/>
  <c r="AN113" i="7"/>
  <c r="AO114" i="7"/>
  <c r="AP116" i="7"/>
  <c r="AQ117" i="7"/>
  <c r="AJ138" i="7"/>
  <c r="AJ146" i="7"/>
  <c r="AL138" i="7"/>
  <c r="AM139" i="7"/>
  <c r="AN140" i="7"/>
  <c r="AO141" i="7"/>
  <c r="AP142" i="7"/>
  <c r="AQ143" i="7"/>
  <c r="AR144" i="7"/>
  <c r="AS145" i="7"/>
  <c r="AK145" i="7"/>
  <c r="AL146" i="7"/>
  <c r="AJ166" i="7"/>
  <c r="AJ174" i="7"/>
  <c r="AL166" i="7"/>
  <c r="AM167" i="7"/>
  <c r="AN168" i="7"/>
  <c r="AO169" i="7"/>
  <c r="AP170" i="7"/>
  <c r="AQ171" i="7"/>
  <c r="AR172" i="7"/>
  <c r="AS173" i="7"/>
  <c r="AK173" i="7"/>
  <c r="AL174" i="7"/>
  <c r="AK143" i="7"/>
  <c r="AR20" i="7"/>
  <c r="AL21" i="7"/>
  <c r="AP23" i="7"/>
  <c r="AN25" i="7"/>
  <c r="AR28" i="7"/>
  <c r="AJ55" i="7"/>
  <c r="AP51" i="7"/>
  <c r="AL53" i="7"/>
  <c r="AP57" i="7"/>
  <c r="AP79" i="7"/>
  <c r="AK81" i="7"/>
  <c r="AR84" i="7"/>
  <c r="AJ112" i="7"/>
  <c r="AS111" i="7"/>
  <c r="AJ139" i="7"/>
  <c r="AS138" i="7"/>
  <c r="AS146" i="7"/>
  <c r="AJ167" i="7"/>
  <c r="AS166" i="7"/>
  <c r="AS174" i="7"/>
  <c r="N161" i="14"/>
  <c r="L162" i="14" s="1"/>
  <c r="N130" i="14"/>
  <c r="L131" i="14" s="1"/>
  <c r="N99" i="14"/>
  <c r="L100" i="14" s="1"/>
  <c r="N68" i="14"/>
  <c r="L69" i="14" s="1"/>
  <c r="N38" i="14"/>
  <c r="L39" i="14" s="1"/>
  <c r="L9" i="14"/>
  <c r="N9" i="14" s="1"/>
  <c r="N162" i="12"/>
  <c r="L163" i="12" s="1"/>
  <c r="N131" i="12"/>
  <c r="L132" i="12" s="1"/>
  <c r="N100" i="12"/>
  <c r="L101" i="12" s="1"/>
  <c r="N68" i="12"/>
  <c r="L69" i="12" s="1"/>
  <c r="N39" i="12"/>
  <c r="L40" i="12" s="1"/>
  <c r="N8" i="12"/>
  <c r="L9" i="12" s="1"/>
  <c r="N161" i="9"/>
  <c r="L162" i="9" s="1"/>
  <c r="N130" i="9"/>
  <c r="L131" i="9" s="1"/>
  <c r="N99" i="9"/>
  <c r="L100" i="9" s="1"/>
  <c r="N38" i="9"/>
  <c r="L39" i="9" s="1"/>
  <c r="N8" i="9"/>
  <c r="L9" i="9" s="1"/>
  <c r="AT162" i="7"/>
  <c r="AT133" i="7"/>
  <c r="Q124" i="7"/>
  <c r="L124" i="7"/>
  <c r="N124" i="7" s="1"/>
  <c r="AT104" i="7"/>
  <c r="L95" i="7"/>
  <c r="AS87" i="7"/>
  <c r="AR87" i="7"/>
  <c r="AQ87" i="7"/>
  <c r="AP87" i="7"/>
  <c r="AO87" i="7"/>
  <c r="AN87" i="7"/>
  <c r="AL87" i="7"/>
  <c r="AM87" i="7"/>
  <c r="AK87" i="7"/>
  <c r="AP86" i="7"/>
  <c r="AQ86" i="7"/>
  <c r="AO86" i="7"/>
  <c r="AN86" i="7"/>
  <c r="AM86" i="7"/>
  <c r="AL86" i="7"/>
  <c r="AK86" i="7"/>
  <c r="AS86" i="7"/>
  <c r="AR86" i="7"/>
  <c r="AL84" i="7"/>
  <c r="AS84" i="7"/>
  <c r="AK84" i="7"/>
  <c r="AQ84" i="7"/>
  <c r="AM83" i="7"/>
  <c r="AR83" i="7"/>
  <c r="AQ83" i="7"/>
  <c r="AM82" i="7"/>
  <c r="AJ82" i="7"/>
  <c r="AL82" i="7"/>
  <c r="AR82" i="7"/>
  <c r="AQ82" i="7"/>
  <c r="AK82" i="7"/>
  <c r="AP82" i="7"/>
  <c r="AS82" i="7"/>
  <c r="AL81" i="7"/>
  <c r="AR81" i="7"/>
  <c r="AQ81" i="7"/>
  <c r="AP81" i="7"/>
  <c r="AO81" i="7"/>
  <c r="AN81" i="7"/>
  <c r="AS80" i="7"/>
  <c r="AK80" i="7"/>
  <c r="AJ80" i="7"/>
  <c r="AQ80" i="7"/>
  <c r="AP80" i="7"/>
  <c r="AO80" i="7"/>
  <c r="AO79" i="7"/>
  <c r="AL79" i="7"/>
  <c r="N64" i="7"/>
  <c r="L65" i="7" s="1"/>
  <c r="N65" i="7" s="1"/>
  <c r="L66" i="7" s="1"/>
  <c r="AQ20" i="7"/>
  <c r="AM22" i="7"/>
  <c r="AQ24" i="7"/>
  <c r="AS25" i="7"/>
  <c r="AK25" i="7"/>
  <c r="AM26" i="7"/>
  <c r="AQ28" i="7"/>
  <c r="P6" i="7"/>
  <c r="AJ52" i="7"/>
  <c r="AR50" i="7"/>
  <c r="AL52" i="7"/>
  <c r="AM53" i="7"/>
  <c r="AN54" i="7"/>
  <c r="AP56" i="7"/>
  <c r="AQ57" i="7"/>
  <c r="AR58" i="7"/>
  <c r="AL26" i="7"/>
  <c r="AP28" i="7"/>
  <c r="AS52" i="7"/>
  <c r="AK52" i="7"/>
  <c r="AM54" i="7"/>
  <c r="AP24" i="7"/>
  <c r="AO56" i="7"/>
  <c r="AO20" i="7"/>
  <c r="AQ21" i="7"/>
  <c r="AS22" i="7"/>
  <c r="AK22" i="7"/>
  <c r="AM23" i="7"/>
  <c r="AO24" i="7"/>
  <c r="AQ25" i="7"/>
  <c r="AS26" i="7"/>
  <c r="AK26" i="7"/>
  <c r="AM27" i="7"/>
  <c r="AO28" i="7"/>
  <c r="N35" i="7"/>
  <c r="L36" i="7" s="1"/>
  <c r="N36" i="7" s="1"/>
  <c r="L37" i="7" s="1"/>
  <c r="AJ54" i="7"/>
  <c r="AP50" i="7"/>
  <c r="AQ51" i="7"/>
  <c r="AR52" i="7"/>
  <c r="AS53" i="7"/>
  <c r="AK53" i="7"/>
  <c r="AL54" i="7"/>
  <c r="AM55" i="7"/>
  <c r="AN56" i="7"/>
  <c r="AO57" i="7"/>
  <c r="AP58" i="7"/>
  <c r="AJ26" i="7"/>
  <c r="AN20" i="7"/>
  <c r="AR22" i="7"/>
  <c r="AN24" i="7"/>
  <c r="AR26" i="7"/>
  <c r="AN28" i="7"/>
  <c r="AS54" i="7"/>
  <c r="AK54" i="7"/>
  <c r="AM56" i="7"/>
  <c r="AO58" i="7"/>
  <c r="AO50" i="7"/>
  <c r="AQ52" i="7"/>
  <c r="AM20" i="7"/>
  <c r="AO21" i="7"/>
  <c r="AQ22" i="7"/>
  <c r="AS23" i="7"/>
  <c r="AK23" i="7"/>
  <c r="AM24" i="7"/>
  <c r="AO25" i="7"/>
  <c r="AQ26" i="7"/>
  <c r="AS27" i="7"/>
  <c r="AK27" i="7"/>
  <c r="AM28" i="7"/>
  <c r="AJ56" i="7"/>
  <c r="AN50" i="7"/>
  <c r="AO51" i="7"/>
  <c r="AP52" i="7"/>
  <c r="AQ53" i="7"/>
  <c r="AR54" i="7"/>
  <c r="AS55" i="7"/>
  <c r="AK55" i="7"/>
  <c r="AL56" i="7"/>
  <c r="AM57" i="7"/>
  <c r="AN58" i="7"/>
  <c r="AN26" i="7"/>
  <c r="AJ28" i="7"/>
  <c r="AK56" i="7"/>
  <c r="AO54" i="7"/>
  <c r="AJ24" i="7"/>
  <c r="AL24" i="7"/>
  <c r="AP26" i="7"/>
  <c r="AL28" i="7"/>
  <c r="AO52" i="7"/>
  <c r="AQ54" i="7"/>
  <c r="AS56" i="7"/>
  <c r="AS20" i="7"/>
  <c r="AS24" i="7"/>
  <c r="AS28" i="7"/>
  <c r="AJ50" i="7"/>
  <c r="AJ58" i="7"/>
  <c r="AS57" i="7"/>
  <c r="AT74" i="7"/>
  <c r="AT45" i="7"/>
  <c r="AT16" i="7"/>
  <c r="L7" i="7"/>
  <c r="AN201" i="3"/>
  <c r="AQ201" i="3"/>
  <c r="AJ201" i="3"/>
  <c r="AM196" i="3"/>
  <c r="AR196" i="3"/>
  <c r="AU196" i="3"/>
  <c r="AN193" i="3"/>
  <c r="AQ193" i="3"/>
  <c r="AJ193" i="3"/>
  <c r="AV176" i="3"/>
  <c r="AR192" i="3" s="1"/>
  <c r="AV177" i="3"/>
  <c r="AO193" i="3" s="1"/>
  <c r="AV178" i="3"/>
  <c r="AR194" i="3" s="1"/>
  <c r="AV179" i="3"/>
  <c r="AN195" i="3" s="1"/>
  <c r="AV180" i="3"/>
  <c r="AK196" i="3" s="1"/>
  <c r="AV181" i="3"/>
  <c r="AN197" i="3" s="1"/>
  <c r="AV182" i="3"/>
  <c r="AR198" i="3" s="1"/>
  <c r="AV183" i="3"/>
  <c r="AN199" i="3" s="1"/>
  <c r="AV184" i="3"/>
  <c r="AR200" i="3" s="1"/>
  <c r="AV185" i="3"/>
  <c r="AO201" i="3" s="1"/>
  <c r="AV186" i="3"/>
  <c r="AR202" i="3" s="1"/>
  <c r="AV175" i="3"/>
  <c r="AN191" i="3" s="1"/>
  <c r="S174" i="3"/>
  <c r="P174" i="3" s="1"/>
  <c r="N174" i="3"/>
  <c r="L175" i="3" s="1"/>
  <c r="AL165" i="3"/>
  <c r="AO165" i="3"/>
  <c r="AQ165" i="3"/>
  <c r="AT165" i="3"/>
  <c r="AP164" i="3"/>
  <c r="AL163" i="3"/>
  <c r="AO163" i="3"/>
  <c r="AQ163" i="3"/>
  <c r="AT163" i="3"/>
  <c r="AK162" i="3"/>
  <c r="AM162" i="3"/>
  <c r="AN162" i="3"/>
  <c r="AO162" i="3"/>
  <c r="AP162" i="3"/>
  <c r="AR162" i="3"/>
  <c r="AS162" i="3"/>
  <c r="AU162" i="3"/>
  <c r="AJ162" i="3"/>
  <c r="AK160" i="3"/>
  <c r="AM160" i="3"/>
  <c r="AP160" i="3"/>
  <c r="AS160" i="3"/>
  <c r="AU160" i="3"/>
  <c r="AL159" i="3"/>
  <c r="AO159" i="3"/>
  <c r="AQ159" i="3"/>
  <c r="AT159" i="3"/>
  <c r="AL157" i="3"/>
  <c r="AO157" i="3"/>
  <c r="AQ157" i="3"/>
  <c r="AT157" i="3"/>
  <c r="AM156" i="3"/>
  <c r="AP156" i="3"/>
  <c r="AU156" i="3"/>
  <c r="AL155" i="3"/>
  <c r="AO155" i="3"/>
  <c r="AQ155" i="3"/>
  <c r="AT155" i="3"/>
  <c r="AV140" i="3"/>
  <c r="AO156" i="3" s="1"/>
  <c r="AV141" i="3"/>
  <c r="AK157" i="3" s="1"/>
  <c r="AV142" i="3"/>
  <c r="AO158" i="3" s="1"/>
  <c r="AV143" i="3"/>
  <c r="AK159" i="3" s="1"/>
  <c r="AV144" i="3"/>
  <c r="AO160" i="3" s="1"/>
  <c r="AV145" i="3"/>
  <c r="AK161" i="3" s="1"/>
  <c r="AV146" i="3"/>
  <c r="AQ162" i="3" s="1"/>
  <c r="AV147" i="3"/>
  <c r="AK163" i="3" s="1"/>
  <c r="AV148" i="3"/>
  <c r="AO164" i="3" s="1"/>
  <c r="AV149" i="3"/>
  <c r="AK165" i="3" s="1"/>
  <c r="AV150" i="3"/>
  <c r="AO166" i="3" s="1"/>
  <c r="AV139" i="3"/>
  <c r="AK155" i="3" s="1"/>
  <c r="S138" i="3"/>
  <c r="Q139" i="3" s="1"/>
  <c r="S139" i="3" s="1"/>
  <c r="Q140" i="3" s="1"/>
  <c r="S140" i="3" s="1"/>
  <c r="Q141" i="3" s="1"/>
  <c r="S141" i="3" s="1"/>
  <c r="Q142" i="3" s="1"/>
  <c r="S142" i="3" s="1"/>
  <c r="Q143" i="3" s="1"/>
  <c r="S143" i="3" s="1"/>
  <c r="Q144" i="3" s="1"/>
  <c r="S144" i="3" s="1"/>
  <c r="Q145" i="3" s="1"/>
  <c r="S145" i="3" s="1"/>
  <c r="Q146" i="3" s="1"/>
  <c r="S146" i="3" s="1"/>
  <c r="Q147" i="3" s="1"/>
  <c r="S147" i="3" s="1"/>
  <c r="Q148" i="3" s="1"/>
  <c r="S148" i="3" s="1"/>
  <c r="Q149" i="3" s="1"/>
  <c r="S149" i="3" s="1"/>
  <c r="N139" i="3"/>
  <c r="N138" i="3"/>
  <c r="L139" i="3"/>
  <c r="S283" i="3" l="1"/>
  <c r="Q284" i="3" s="1"/>
  <c r="N285" i="3"/>
  <c r="L286" i="3" s="1"/>
  <c r="S217" i="3"/>
  <c r="Q218" i="3" s="1"/>
  <c r="S250" i="3"/>
  <c r="Q251" i="3" s="1"/>
  <c r="N251" i="3"/>
  <c r="L252" i="3" s="1"/>
  <c r="N252" i="3" s="1"/>
  <c r="N218" i="3"/>
  <c r="L219" i="3" s="1"/>
  <c r="N219" i="3" s="1"/>
  <c r="K177" i="1"/>
  <c r="I178" i="1" s="1"/>
  <c r="K178" i="1" s="1"/>
  <c r="I157" i="1"/>
  <c r="K157" i="1" s="1"/>
  <c r="N175" i="3"/>
  <c r="L176" i="3" s="1"/>
  <c r="N176" i="3" s="1"/>
  <c r="L177" i="3" s="1"/>
  <c r="AT161" i="3"/>
  <c r="AL161" i="3"/>
  <c r="AP166" i="3"/>
  <c r="AR155" i="3"/>
  <c r="AJ156" i="3"/>
  <c r="AN156" i="3"/>
  <c r="AR157" i="3"/>
  <c r="AJ158" i="3"/>
  <c r="AN158" i="3"/>
  <c r="AR159" i="3"/>
  <c r="AJ160" i="3"/>
  <c r="AN160" i="3"/>
  <c r="AR161" i="3"/>
  <c r="AR163" i="3"/>
  <c r="AJ164" i="3"/>
  <c r="AN164" i="3"/>
  <c r="AR165" i="3"/>
  <c r="AJ166" i="3"/>
  <c r="AN166" i="3"/>
  <c r="AU191" i="3"/>
  <c r="AM191" i="3"/>
  <c r="AQ192" i="3"/>
  <c r="AU193" i="3"/>
  <c r="AM193" i="3"/>
  <c r="AQ194" i="3"/>
  <c r="AU195" i="3"/>
  <c r="AM195" i="3"/>
  <c r="AQ196" i="3"/>
  <c r="AU197" i="3"/>
  <c r="AM197" i="3"/>
  <c r="AQ198" i="3"/>
  <c r="AU199" i="3"/>
  <c r="AM199" i="3"/>
  <c r="AQ200" i="3"/>
  <c r="AU201" i="3"/>
  <c r="AM201" i="3"/>
  <c r="AQ202" i="3"/>
  <c r="AT191" i="3"/>
  <c r="AL191" i="3"/>
  <c r="AP192" i="3"/>
  <c r="AT193" i="3"/>
  <c r="AL193" i="3"/>
  <c r="AP194" i="3"/>
  <c r="AT195" i="3"/>
  <c r="AL195" i="3"/>
  <c r="AP196" i="3"/>
  <c r="AT197" i="3"/>
  <c r="AL197" i="3"/>
  <c r="AP198" i="3"/>
  <c r="AT199" i="3"/>
  <c r="AL199" i="3"/>
  <c r="AP200" i="3"/>
  <c r="AT201" i="3"/>
  <c r="AL201" i="3"/>
  <c r="AP202" i="3"/>
  <c r="AU158" i="3"/>
  <c r="AM158" i="3"/>
  <c r="AQ161" i="3"/>
  <c r="AU164" i="3"/>
  <c r="AM164" i="3"/>
  <c r="AU166" i="3"/>
  <c r="AM166" i="3"/>
  <c r="AP155" i="3"/>
  <c r="AT156" i="3"/>
  <c r="AL156" i="3"/>
  <c r="AP157" i="3"/>
  <c r="AT158" i="3"/>
  <c r="AL158" i="3"/>
  <c r="AP159" i="3"/>
  <c r="AT160" i="3"/>
  <c r="AL160" i="3"/>
  <c r="AP161" i="3"/>
  <c r="AT162" i="3"/>
  <c r="AL162" i="3"/>
  <c r="AP163" i="3"/>
  <c r="AT164" i="3"/>
  <c r="AL164" i="3"/>
  <c r="AP165" i="3"/>
  <c r="AT166" i="3"/>
  <c r="AL166" i="3"/>
  <c r="Q175" i="3"/>
  <c r="AS191" i="3"/>
  <c r="AK191" i="3"/>
  <c r="AO192" i="3"/>
  <c r="AS193" i="3"/>
  <c r="AK193" i="3"/>
  <c r="AO194" i="3"/>
  <c r="AS195" i="3"/>
  <c r="AK195" i="3"/>
  <c r="AO196" i="3"/>
  <c r="AS197" i="3"/>
  <c r="AK197" i="3"/>
  <c r="AO198" i="3"/>
  <c r="AS199" i="3"/>
  <c r="AK199" i="3"/>
  <c r="AO200" i="3"/>
  <c r="AS201" i="3"/>
  <c r="AK201" i="3"/>
  <c r="AO202" i="3"/>
  <c r="AR191" i="3"/>
  <c r="AJ192" i="3"/>
  <c r="AN192" i="3"/>
  <c r="AR193" i="3"/>
  <c r="AJ194" i="3"/>
  <c r="AN194" i="3"/>
  <c r="AR195" i="3"/>
  <c r="AJ196" i="3"/>
  <c r="AN196" i="3"/>
  <c r="AR197" i="3"/>
  <c r="AJ198" i="3"/>
  <c r="AN198" i="3"/>
  <c r="AR199" i="3"/>
  <c r="AJ200" i="3"/>
  <c r="AN200" i="3"/>
  <c r="AR201" i="3"/>
  <c r="AJ202" i="3"/>
  <c r="AN202" i="3"/>
  <c r="AK156" i="3"/>
  <c r="AK158" i="3"/>
  <c r="AO161" i="3"/>
  <c r="AK164" i="3"/>
  <c r="AS166" i="3"/>
  <c r="AK166" i="3"/>
  <c r="AJ155" i="3"/>
  <c r="AV155" i="3" s="1"/>
  <c r="AN155" i="3"/>
  <c r="AR156" i="3"/>
  <c r="AJ157" i="3"/>
  <c r="AN157" i="3"/>
  <c r="AR158" i="3"/>
  <c r="AJ159" i="3"/>
  <c r="AN159" i="3"/>
  <c r="AR160" i="3"/>
  <c r="AJ161" i="3"/>
  <c r="AN161" i="3"/>
  <c r="AJ163" i="3"/>
  <c r="AN163" i="3"/>
  <c r="AR164" i="3"/>
  <c r="AJ165" i="3"/>
  <c r="AN165" i="3"/>
  <c r="AR166" i="3"/>
  <c r="AQ191" i="3"/>
  <c r="AU192" i="3"/>
  <c r="AM192" i="3"/>
  <c r="AU194" i="3"/>
  <c r="AM194" i="3"/>
  <c r="AQ195" i="3"/>
  <c r="AQ197" i="3"/>
  <c r="AU198" i="3"/>
  <c r="AM198" i="3"/>
  <c r="AQ199" i="3"/>
  <c r="AU200" i="3"/>
  <c r="AM200" i="3"/>
  <c r="AU202" i="3"/>
  <c r="AM202" i="3"/>
  <c r="AS156" i="3"/>
  <c r="AS158" i="3"/>
  <c r="AS164" i="3"/>
  <c r="AU155" i="3"/>
  <c r="AM155" i="3"/>
  <c r="AQ156" i="3"/>
  <c r="AU157" i="3"/>
  <c r="AM157" i="3"/>
  <c r="AQ158" i="3"/>
  <c r="AU159" i="3"/>
  <c r="AM159" i="3"/>
  <c r="AQ160" i="3"/>
  <c r="AU161" i="3"/>
  <c r="AM161" i="3"/>
  <c r="AU163" i="3"/>
  <c r="AM163" i="3"/>
  <c r="AQ164" i="3"/>
  <c r="AU165" i="3"/>
  <c r="AM165" i="3"/>
  <c r="AQ166" i="3"/>
  <c r="AP191" i="3"/>
  <c r="AT192" i="3"/>
  <c r="AL192" i="3"/>
  <c r="AP193" i="3"/>
  <c r="AT194" i="3"/>
  <c r="AL194" i="3"/>
  <c r="AP195" i="3"/>
  <c r="AT196" i="3"/>
  <c r="AL196" i="3"/>
  <c r="AP197" i="3"/>
  <c r="AT198" i="3"/>
  <c r="AL198" i="3"/>
  <c r="AP199" i="3"/>
  <c r="AT200" i="3"/>
  <c r="AL200" i="3"/>
  <c r="AP201" i="3"/>
  <c r="AT202" i="3"/>
  <c r="AL202" i="3"/>
  <c r="AO191" i="3"/>
  <c r="AS192" i="3"/>
  <c r="AK192" i="3"/>
  <c r="AS194" i="3"/>
  <c r="AK194" i="3"/>
  <c r="AO195" i="3"/>
  <c r="AS196" i="3"/>
  <c r="AO197" i="3"/>
  <c r="AS198" i="3"/>
  <c r="AK198" i="3"/>
  <c r="AO199" i="3"/>
  <c r="AS200" i="3"/>
  <c r="AK200" i="3"/>
  <c r="AS202" i="3"/>
  <c r="AK202" i="3"/>
  <c r="AP158" i="3"/>
  <c r="AS155" i="3"/>
  <c r="AS157" i="3"/>
  <c r="AS159" i="3"/>
  <c r="AS161" i="3"/>
  <c r="AS163" i="3"/>
  <c r="AS165" i="3"/>
  <c r="AJ191" i="3"/>
  <c r="AJ195" i="3"/>
  <c r="AJ197" i="3"/>
  <c r="AJ199" i="3"/>
  <c r="N162" i="14"/>
  <c r="L163" i="14" s="1"/>
  <c r="N131" i="14"/>
  <c r="L132" i="14" s="1"/>
  <c r="N100" i="14"/>
  <c r="L101" i="14" s="1"/>
  <c r="N69" i="14"/>
  <c r="L70" i="14" s="1"/>
  <c r="N39" i="14"/>
  <c r="L40" i="14" s="1"/>
  <c r="L10" i="14"/>
  <c r="N10" i="14" s="1"/>
  <c r="N163" i="12"/>
  <c r="L164" i="12" s="1"/>
  <c r="N132" i="12"/>
  <c r="L133" i="12" s="1"/>
  <c r="N101" i="12"/>
  <c r="L102" i="12" s="1"/>
  <c r="N69" i="12"/>
  <c r="L70" i="12" s="1"/>
  <c r="N40" i="12"/>
  <c r="L41" i="12" s="1"/>
  <c r="N9" i="12"/>
  <c r="L10" i="12" s="1"/>
  <c r="N162" i="9"/>
  <c r="L163" i="9" s="1"/>
  <c r="N131" i="9"/>
  <c r="L132" i="9" s="1"/>
  <c r="N100" i="9"/>
  <c r="L101" i="9" s="1"/>
  <c r="L70" i="9"/>
  <c r="N70" i="9" s="1"/>
  <c r="N39" i="9"/>
  <c r="L40" i="9" s="1"/>
  <c r="N9" i="9"/>
  <c r="L10" i="9" s="1"/>
  <c r="N154" i="7"/>
  <c r="L155" i="7" s="1"/>
  <c r="S124" i="7"/>
  <c r="Q125" i="7" s="1"/>
  <c r="L125" i="7"/>
  <c r="N125" i="7" s="1"/>
  <c r="N95" i="7"/>
  <c r="L96" i="7" s="1"/>
  <c r="N66" i="7"/>
  <c r="L67" i="7" s="1"/>
  <c r="N37" i="7"/>
  <c r="L38" i="7" s="1"/>
  <c r="N7" i="7"/>
  <c r="L8" i="7" s="1"/>
  <c r="AV187" i="3"/>
  <c r="AV151" i="3"/>
  <c r="L140" i="3"/>
  <c r="S284" i="3" l="1"/>
  <c r="Q285" i="3" s="1"/>
  <c r="S218" i="3"/>
  <c r="Q219" i="3" s="1"/>
  <c r="S219" i="3" s="1"/>
  <c r="S251" i="3"/>
  <c r="Q252" i="3" s="1"/>
  <c r="S252" i="3" s="1"/>
  <c r="S175" i="3"/>
  <c r="Q176" i="3" s="1"/>
  <c r="S176" i="3" s="1"/>
  <c r="Q177" i="3" s="1"/>
  <c r="S177" i="3" s="1"/>
  <c r="Q178" i="3" s="1"/>
  <c r="S178" i="3" s="1"/>
  <c r="Q179" i="3" s="1"/>
  <c r="S179" i="3" s="1"/>
  <c r="Q180" i="3" s="1"/>
  <c r="S180" i="3" s="1"/>
  <c r="Q181" i="3" s="1"/>
  <c r="S181" i="3" s="1"/>
  <c r="Q182" i="3" s="1"/>
  <c r="S182" i="3" s="1"/>
  <c r="Q183" i="3" s="1"/>
  <c r="S183" i="3" s="1"/>
  <c r="Q184" i="3" s="1"/>
  <c r="S184" i="3" s="1"/>
  <c r="Q185" i="3" s="1"/>
  <c r="S185" i="3" s="1"/>
  <c r="N163" i="14"/>
  <c r="L164" i="14" s="1"/>
  <c r="N132" i="14"/>
  <c r="L133" i="14" s="1"/>
  <c r="N101" i="14"/>
  <c r="L102" i="14" s="1"/>
  <c r="N70" i="14"/>
  <c r="L71" i="14" s="1"/>
  <c r="N40" i="14"/>
  <c r="L41" i="14" s="1"/>
  <c r="L11" i="14"/>
  <c r="N11" i="14" s="1"/>
  <c r="N164" i="12"/>
  <c r="L165" i="12" s="1"/>
  <c r="N133" i="12"/>
  <c r="L134" i="12" s="1"/>
  <c r="N102" i="12"/>
  <c r="L103" i="12" s="1"/>
  <c r="N70" i="12"/>
  <c r="L71" i="12" s="1"/>
  <c r="N41" i="12"/>
  <c r="L42" i="12" s="1"/>
  <c r="N10" i="12"/>
  <c r="L11" i="12" s="1"/>
  <c r="N163" i="9"/>
  <c r="L164" i="9" s="1"/>
  <c r="N132" i="9"/>
  <c r="L133" i="9" s="1"/>
  <c r="N101" i="9"/>
  <c r="L102" i="9" s="1"/>
  <c r="L71" i="9"/>
  <c r="N71" i="9" s="1"/>
  <c r="N40" i="9"/>
  <c r="L41" i="9" s="1"/>
  <c r="N10" i="9"/>
  <c r="L11" i="9" s="1"/>
  <c r="N155" i="7"/>
  <c r="L156" i="7" s="1"/>
  <c r="S125" i="7"/>
  <c r="Q126" i="7" s="1"/>
  <c r="L126" i="7"/>
  <c r="N126" i="7" s="1"/>
  <c r="N96" i="7"/>
  <c r="L97" i="7" s="1"/>
  <c r="N67" i="7"/>
  <c r="L68" i="7" s="1"/>
  <c r="N38" i="7"/>
  <c r="L39" i="7" s="1"/>
  <c r="N8" i="7"/>
  <c r="L9" i="7" s="1"/>
  <c r="N177" i="3"/>
  <c r="L178" i="3" s="1"/>
  <c r="N140" i="3"/>
  <c r="L141" i="3" s="1"/>
  <c r="S285" i="3" l="1"/>
  <c r="Q286" i="3" s="1"/>
  <c r="S286" i="3" s="1"/>
  <c r="P175" i="3"/>
  <c r="AV191" i="3" s="1"/>
  <c r="N164" i="14"/>
  <c r="L165" i="14" s="1"/>
  <c r="N133" i="14"/>
  <c r="L134" i="14" s="1"/>
  <c r="N102" i="14"/>
  <c r="L103" i="14" s="1"/>
  <c r="N71" i="14"/>
  <c r="L72" i="14" s="1"/>
  <c r="N41" i="14"/>
  <c r="L42" i="14" s="1"/>
  <c r="L12" i="14"/>
  <c r="N12" i="14" s="1"/>
  <c r="N165" i="12"/>
  <c r="L166" i="12" s="1"/>
  <c r="N134" i="12"/>
  <c r="L135" i="12" s="1"/>
  <c r="N103" i="12"/>
  <c r="L104" i="12" s="1"/>
  <c r="N71" i="12"/>
  <c r="L72" i="12" s="1"/>
  <c r="N42" i="12"/>
  <c r="L43" i="12" s="1"/>
  <c r="N11" i="12"/>
  <c r="L12" i="12" s="1"/>
  <c r="N164" i="9"/>
  <c r="L165" i="9" s="1"/>
  <c r="N133" i="9"/>
  <c r="L134" i="9" s="1"/>
  <c r="N102" i="9"/>
  <c r="L103" i="9" s="1"/>
  <c r="L72" i="9"/>
  <c r="N72" i="9" s="1"/>
  <c r="N41" i="9"/>
  <c r="L42" i="9" s="1"/>
  <c r="N11" i="9"/>
  <c r="L12" i="9" s="1"/>
  <c r="N156" i="7"/>
  <c r="L157" i="7" s="1"/>
  <c r="S126" i="7"/>
  <c r="Q127" i="7" s="1"/>
  <c r="L127" i="7"/>
  <c r="N127" i="7" s="1"/>
  <c r="N97" i="7"/>
  <c r="L98" i="7" s="1"/>
  <c r="N68" i="7"/>
  <c r="L69" i="7" s="1"/>
  <c r="N39" i="7"/>
  <c r="L40" i="7" s="1"/>
  <c r="N9" i="7"/>
  <c r="L10" i="7" s="1"/>
  <c r="N178" i="3"/>
  <c r="L179" i="3" s="1"/>
  <c r="N141" i="3"/>
  <c r="L142" i="3" s="1"/>
  <c r="N165" i="14" l="1"/>
  <c r="L166" i="14" s="1"/>
  <c r="N134" i="14"/>
  <c r="L135" i="14" s="1"/>
  <c r="N103" i="14"/>
  <c r="L104" i="14" s="1"/>
  <c r="N72" i="14"/>
  <c r="L73" i="14" s="1"/>
  <c r="N42" i="14"/>
  <c r="L43" i="14" s="1"/>
  <c r="L13" i="14"/>
  <c r="N13" i="14" s="1"/>
  <c r="N166" i="12"/>
  <c r="L167" i="12" s="1"/>
  <c r="N135" i="12"/>
  <c r="L136" i="12" s="1"/>
  <c r="N104" i="12"/>
  <c r="L105" i="12" s="1"/>
  <c r="N72" i="12"/>
  <c r="L73" i="12" s="1"/>
  <c r="N43" i="12"/>
  <c r="L44" i="12" s="1"/>
  <c r="N12" i="12"/>
  <c r="L13" i="12" s="1"/>
  <c r="N165" i="9"/>
  <c r="L166" i="9" s="1"/>
  <c r="N134" i="9"/>
  <c r="L135" i="9" s="1"/>
  <c r="N103" i="9"/>
  <c r="L104" i="9" s="1"/>
  <c r="L73" i="9"/>
  <c r="N73" i="9" s="1"/>
  <c r="N42" i="9"/>
  <c r="L43" i="9" s="1"/>
  <c r="N12" i="9"/>
  <c r="L13" i="9" s="1"/>
  <c r="N157" i="7"/>
  <c r="L158" i="7" s="1"/>
  <c r="S127" i="7"/>
  <c r="Q128" i="7" s="1"/>
  <c r="L128" i="7"/>
  <c r="N128" i="7" s="1"/>
  <c r="N98" i="7"/>
  <c r="L99" i="7" s="1"/>
  <c r="N69" i="7"/>
  <c r="L70" i="7" s="1"/>
  <c r="N40" i="7"/>
  <c r="L41" i="7" s="1"/>
  <c r="N10" i="7"/>
  <c r="L11" i="7" s="1"/>
  <c r="N179" i="3"/>
  <c r="L180" i="3" s="1"/>
  <c r="N142" i="3"/>
  <c r="L143" i="3" s="1"/>
  <c r="N166" i="14" l="1"/>
  <c r="L167" i="14" s="1"/>
  <c r="N167" i="14" s="1"/>
  <c r="L168" i="14" s="1"/>
  <c r="N168" i="14" s="1"/>
  <c r="L169" i="14" s="1"/>
  <c r="N169" i="14" s="1"/>
  <c r="N135" i="14"/>
  <c r="L136" i="14" s="1"/>
  <c r="N136" i="14" s="1"/>
  <c r="L137" i="14" s="1"/>
  <c r="N137" i="14" s="1"/>
  <c r="L138" i="14" s="1"/>
  <c r="N138" i="14" s="1"/>
  <c r="N104" i="14"/>
  <c r="L105" i="14" s="1"/>
  <c r="N105" i="14" s="1"/>
  <c r="L106" i="14" s="1"/>
  <c r="N106" i="14" s="1"/>
  <c r="L107" i="14" s="1"/>
  <c r="N107" i="14" s="1"/>
  <c r="N73" i="14"/>
  <c r="L74" i="14" s="1"/>
  <c r="N74" i="14" s="1"/>
  <c r="L75" i="14" s="1"/>
  <c r="N75" i="14" s="1"/>
  <c r="L76" i="14" s="1"/>
  <c r="N76" i="14" s="1"/>
  <c r="N43" i="14"/>
  <c r="L44" i="14" s="1"/>
  <c r="N44" i="14" s="1"/>
  <c r="L45" i="14" s="1"/>
  <c r="N45" i="14" s="1"/>
  <c r="L46" i="14" s="1"/>
  <c r="N46" i="14" s="1"/>
  <c r="L14" i="14"/>
  <c r="N14" i="14" s="1"/>
  <c r="L15" i="14" s="1"/>
  <c r="N15" i="14" s="1"/>
  <c r="L16" i="14" s="1"/>
  <c r="N16" i="14" s="1"/>
  <c r="N167" i="12"/>
  <c r="L168" i="12" s="1"/>
  <c r="N136" i="12"/>
  <c r="L137" i="12" s="1"/>
  <c r="N105" i="12"/>
  <c r="L106" i="12" s="1"/>
  <c r="N73" i="12"/>
  <c r="L74" i="12" s="1"/>
  <c r="N44" i="12"/>
  <c r="L45" i="12" s="1"/>
  <c r="N13" i="12"/>
  <c r="L14" i="12" s="1"/>
  <c r="N14" i="12" s="1"/>
  <c r="L15" i="12" s="1"/>
  <c r="N15" i="12" s="1"/>
  <c r="L16" i="12" s="1"/>
  <c r="N16" i="12" s="1"/>
  <c r="N166" i="9"/>
  <c r="L167" i="9" s="1"/>
  <c r="N167" i="9" s="1"/>
  <c r="N135" i="9"/>
  <c r="L136" i="9" s="1"/>
  <c r="N136" i="9" s="1"/>
  <c r="N104" i="9"/>
  <c r="L105" i="9" s="1"/>
  <c r="N105" i="9" s="1"/>
  <c r="L74" i="9"/>
  <c r="N74" i="9" s="1"/>
  <c r="N43" i="9"/>
  <c r="L44" i="9" s="1"/>
  <c r="N44" i="9" s="1"/>
  <c r="N13" i="9"/>
  <c r="L14" i="9" s="1"/>
  <c r="N14" i="9" s="1"/>
  <c r="N158" i="7"/>
  <c r="L159" i="7" s="1"/>
  <c r="S128" i="7"/>
  <c r="Q129" i="7" s="1"/>
  <c r="L129" i="7"/>
  <c r="N129" i="7" s="1"/>
  <c r="N99" i="7"/>
  <c r="L100" i="7" s="1"/>
  <c r="N70" i="7"/>
  <c r="L71" i="7" s="1"/>
  <c r="N41" i="7"/>
  <c r="L42" i="7" s="1"/>
  <c r="N11" i="7"/>
  <c r="L12" i="7" s="1"/>
  <c r="N180" i="3"/>
  <c r="L181" i="3" s="1"/>
  <c r="L144" i="3"/>
  <c r="N143" i="3"/>
  <c r="AV108" i="3"/>
  <c r="AV109" i="3"/>
  <c r="AV110" i="3"/>
  <c r="AV111" i="3"/>
  <c r="AV112" i="3"/>
  <c r="AV113" i="3"/>
  <c r="AV114" i="3"/>
  <c r="AV115" i="3"/>
  <c r="AV116" i="3"/>
  <c r="AV117" i="3"/>
  <c r="AV118" i="3"/>
  <c r="AV107" i="3"/>
  <c r="S106" i="3"/>
  <c r="N107" i="3"/>
  <c r="L108" i="3"/>
  <c r="N108" i="3" s="1"/>
  <c r="N106" i="3"/>
  <c r="L107" i="3" s="1"/>
  <c r="AK101" i="3"/>
  <c r="AN101" i="3"/>
  <c r="AS101" i="3"/>
  <c r="AJ101" i="3"/>
  <c r="AO100" i="3"/>
  <c r="AR100" i="3"/>
  <c r="AN99" i="3"/>
  <c r="AJ99" i="3"/>
  <c r="AO98" i="3"/>
  <c r="AR98" i="3"/>
  <c r="AK97" i="3"/>
  <c r="AN97" i="3"/>
  <c r="AS97" i="3"/>
  <c r="AJ97" i="3"/>
  <c r="AO96" i="3"/>
  <c r="AR96" i="3"/>
  <c r="AK95" i="3"/>
  <c r="AL95" i="3"/>
  <c r="AM95" i="3"/>
  <c r="AN95" i="3"/>
  <c r="AP95" i="3"/>
  <c r="AQ95" i="3"/>
  <c r="AR95" i="3"/>
  <c r="AS95" i="3"/>
  <c r="AT95" i="3"/>
  <c r="AU95" i="3"/>
  <c r="AJ95" i="3"/>
  <c r="AK93" i="3"/>
  <c r="AN93" i="3"/>
  <c r="AS93" i="3"/>
  <c r="AJ93" i="3"/>
  <c r="AM92" i="3"/>
  <c r="AN92" i="3"/>
  <c r="AO92" i="3"/>
  <c r="AQ92" i="3"/>
  <c r="AR92" i="3"/>
  <c r="AU92" i="3"/>
  <c r="AJ92" i="3"/>
  <c r="AN91" i="3"/>
  <c r="AJ91" i="3"/>
  <c r="AV75" i="3"/>
  <c r="AP91" i="3" s="1"/>
  <c r="AV76" i="3"/>
  <c r="AL92" i="3" s="1"/>
  <c r="AV77" i="3"/>
  <c r="AP93" i="3" s="1"/>
  <c r="AV78" i="3"/>
  <c r="AL94" i="3" s="1"/>
  <c r="AV79" i="3"/>
  <c r="AO95" i="3" s="1"/>
  <c r="AV80" i="3"/>
  <c r="AL96" i="3" s="1"/>
  <c r="AV81" i="3"/>
  <c r="AP97" i="3" s="1"/>
  <c r="AV82" i="3"/>
  <c r="AL98" i="3" s="1"/>
  <c r="AV83" i="3"/>
  <c r="AP99" i="3" s="1"/>
  <c r="AV84" i="3"/>
  <c r="AL100" i="3" s="1"/>
  <c r="AV85" i="3"/>
  <c r="AP101" i="3" s="1"/>
  <c r="AV74" i="3"/>
  <c r="AL90" i="3" s="1"/>
  <c r="S73" i="3"/>
  <c r="Q74" i="3" s="1"/>
  <c r="S74" i="3" s="1"/>
  <c r="Q75" i="3" s="1"/>
  <c r="S75" i="3" s="1"/>
  <c r="Q76" i="3" s="1"/>
  <c r="S76" i="3" s="1"/>
  <c r="Q77" i="3" s="1"/>
  <c r="S77" i="3" s="1"/>
  <c r="Q78" i="3" s="1"/>
  <c r="S78" i="3" s="1"/>
  <c r="Q79" i="3" s="1"/>
  <c r="S79" i="3" s="1"/>
  <c r="Q80" i="3" s="1"/>
  <c r="S80" i="3" s="1"/>
  <c r="Q81" i="3" s="1"/>
  <c r="S81" i="3" s="1"/>
  <c r="Q82" i="3" s="1"/>
  <c r="S82" i="3" s="1"/>
  <c r="Q83" i="3" s="1"/>
  <c r="S83" i="3" s="1"/>
  <c r="Q84" i="3" s="1"/>
  <c r="S84" i="3" s="1"/>
  <c r="N73" i="3"/>
  <c r="L74" i="3" s="1"/>
  <c r="N74" i="3" s="1"/>
  <c r="L75" i="3" s="1"/>
  <c r="N75" i="3" s="1"/>
  <c r="AV37" i="3"/>
  <c r="AK53" i="3" s="1"/>
  <c r="AV38" i="3"/>
  <c r="AP54" i="3" s="1"/>
  <c r="AV39" i="3"/>
  <c r="AL55" i="3" s="1"/>
  <c r="AV40" i="3"/>
  <c r="AL56" i="3" s="1"/>
  <c r="AV41" i="3"/>
  <c r="AK57" i="3" s="1"/>
  <c r="AV42" i="3"/>
  <c r="AO58" i="3" s="1"/>
  <c r="AV43" i="3"/>
  <c r="AV44" i="3"/>
  <c r="AQ60" i="3" s="1"/>
  <c r="AV45" i="3"/>
  <c r="AL61" i="3" s="1"/>
  <c r="AV46" i="3"/>
  <c r="AO62" i="3" s="1"/>
  <c r="AV47" i="3"/>
  <c r="AL63" i="3" s="1"/>
  <c r="AV48" i="3"/>
  <c r="AO64" i="3"/>
  <c r="AM62" i="3"/>
  <c r="AK59" i="3"/>
  <c r="AM59" i="3"/>
  <c r="AQ59" i="3"/>
  <c r="AS59" i="3"/>
  <c r="AU59" i="3"/>
  <c r="AQ56" i="3"/>
  <c r="AT56" i="3"/>
  <c r="AS55" i="3"/>
  <c r="AN56" i="3"/>
  <c r="AL57" i="3"/>
  <c r="AL59" i="3"/>
  <c r="AP62" i="3"/>
  <c r="AP64" i="3"/>
  <c r="S36" i="3"/>
  <c r="Q37" i="3" s="1"/>
  <c r="S37" i="3" s="1"/>
  <c r="Q38" i="3" s="1"/>
  <c r="S38" i="3" s="1"/>
  <c r="Q39" i="3" s="1"/>
  <c r="S39" i="3" s="1"/>
  <c r="Q40" i="3" s="1"/>
  <c r="S40" i="3" s="1"/>
  <c r="Q41" i="3" s="1"/>
  <c r="S41" i="3" s="1"/>
  <c r="Q42" i="3" s="1"/>
  <c r="S42" i="3" s="1"/>
  <c r="Q43" i="3" s="1"/>
  <c r="S43" i="3" s="1"/>
  <c r="Q44" i="3" s="1"/>
  <c r="S44" i="3" s="1"/>
  <c r="Q45" i="3" s="1"/>
  <c r="S45" i="3" s="1"/>
  <c r="Q46" i="3" s="1"/>
  <c r="S46" i="3" s="1"/>
  <c r="Q47" i="3" s="1"/>
  <c r="S47" i="3" s="1"/>
  <c r="N36" i="3"/>
  <c r="L37" i="3" s="1"/>
  <c r="N37" i="3" s="1"/>
  <c r="L38" i="3" s="1"/>
  <c r="N38" i="3" s="1"/>
  <c r="H106" i="1"/>
  <c r="C199" i="2"/>
  <c r="D198" i="2"/>
  <c r="E198" i="2"/>
  <c r="F198" i="2"/>
  <c r="G198" i="2"/>
  <c r="H198" i="2"/>
  <c r="I198" i="2"/>
  <c r="J198" i="2"/>
  <c r="K198" i="2"/>
  <c r="L198" i="2"/>
  <c r="M198" i="2"/>
  <c r="N198" i="2"/>
  <c r="C198" i="2"/>
  <c r="D197" i="2"/>
  <c r="E197" i="2"/>
  <c r="F197" i="2"/>
  <c r="G197" i="2"/>
  <c r="H197" i="2"/>
  <c r="I197" i="2"/>
  <c r="J197" i="2"/>
  <c r="K197" i="2"/>
  <c r="L197" i="2"/>
  <c r="M197" i="2"/>
  <c r="N197" i="2"/>
  <c r="C197" i="2"/>
  <c r="D196" i="2"/>
  <c r="E196" i="2"/>
  <c r="F196" i="2"/>
  <c r="G196" i="2"/>
  <c r="H196" i="2"/>
  <c r="I196" i="2"/>
  <c r="J196" i="2"/>
  <c r="K196" i="2"/>
  <c r="L196" i="2"/>
  <c r="M196" i="2"/>
  <c r="N196" i="2"/>
  <c r="C196" i="2"/>
  <c r="D195" i="2"/>
  <c r="E195" i="2"/>
  <c r="F195" i="2"/>
  <c r="G195" i="2"/>
  <c r="H195" i="2"/>
  <c r="I195" i="2"/>
  <c r="J195" i="2"/>
  <c r="K195" i="2"/>
  <c r="L195" i="2"/>
  <c r="M195" i="2"/>
  <c r="N195" i="2"/>
  <c r="C195" i="2"/>
  <c r="D194" i="2"/>
  <c r="E194" i="2"/>
  <c r="F194" i="2"/>
  <c r="G194" i="2"/>
  <c r="H194" i="2"/>
  <c r="I194" i="2"/>
  <c r="J194" i="2"/>
  <c r="K194" i="2"/>
  <c r="L194" i="2"/>
  <c r="M194" i="2"/>
  <c r="N194" i="2"/>
  <c r="C194" i="2"/>
  <c r="D193" i="2"/>
  <c r="E193" i="2"/>
  <c r="F193" i="2"/>
  <c r="G193" i="2"/>
  <c r="H193" i="2"/>
  <c r="I193" i="2"/>
  <c r="J193" i="2"/>
  <c r="K193" i="2"/>
  <c r="L193" i="2"/>
  <c r="M193" i="2"/>
  <c r="N193" i="2"/>
  <c r="C193" i="2"/>
  <c r="D192" i="2"/>
  <c r="E192" i="2"/>
  <c r="F192" i="2"/>
  <c r="G192" i="2"/>
  <c r="H192" i="2"/>
  <c r="I192" i="2"/>
  <c r="J192" i="2"/>
  <c r="K192" i="2"/>
  <c r="L192" i="2"/>
  <c r="M192" i="2"/>
  <c r="N192" i="2"/>
  <c r="C192" i="2"/>
  <c r="D191" i="2"/>
  <c r="E191" i="2"/>
  <c r="F191" i="2"/>
  <c r="G191" i="2"/>
  <c r="H191" i="2"/>
  <c r="I191" i="2"/>
  <c r="J191" i="2"/>
  <c r="K191" i="2"/>
  <c r="L191" i="2"/>
  <c r="M191" i="2"/>
  <c r="N191" i="2"/>
  <c r="C191" i="2"/>
  <c r="D190" i="2"/>
  <c r="E190" i="2"/>
  <c r="F190" i="2"/>
  <c r="G190" i="2"/>
  <c r="H190" i="2"/>
  <c r="I190" i="2"/>
  <c r="J190" i="2"/>
  <c r="K190" i="2"/>
  <c r="L190" i="2"/>
  <c r="M190" i="2"/>
  <c r="N190" i="2"/>
  <c r="C190" i="2"/>
  <c r="D189" i="2"/>
  <c r="E189" i="2"/>
  <c r="F189" i="2"/>
  <c r="G189" i="2"/>
  <c r="H189" i="2"/>
  <c r="I189" i="2"/>
  <c r="J189" i="2"/>
  <c r="K189" i="2"/>
  <c r="L189" i="2"/>
  <c r="M189" i="2"/>
  <c r="N189" i="2"/>
  <c r="C189" i="2"/>
  <c r="O174" i="2"/>
  <c r="O175" i="2"/>
  <c r="O176" i="2"/>
  <c r="O177" i="2"/>
  <c r="O178" i="2"/>
  <c r="O179" i="2"/>
  <c r="O180" i="2"/>
  <c r="O181" i="2"/>
  <c r="O182" i="2"/>
  <c r="O183" i="2"/>
  <c r="O184" i="2"/>
  <c r="O173" i="2"/>
  <c r="K106" i="1"/>
  <c r="I107" i="1" s="1"/>
  <c r="D166" i="2"/>
  <c r="E166" i="2"/>
  <c r="F166" i="2"/>
  <c r="G166" i="2"/>
  <c r="H166" i="2"/>
  <c r="I166" i="2"/>
  <c r="J166" i="2"/>
  <c r="K166" i="2"/>
  <c r="L166" i="2"/>
  <c r="M166" i="2"/>
  <c r="N166" i="2"/>
  <c r="C166" i="2"/>
  <c r="D165" i="2"/>
  <c r="E165" i="2"/>
  <c r="F165" i="2"/>
  <c r="G165" i="2"/>
  <c r="H165" i="2"/>
  <c r="I165" i="2"/>
  <c r="J165" i="2"/>
  <c r="K165" i="2"/>
  <c r="L165" i="2"/>
  <c r="M165" i="2"/>
  <c r="N165" i="2"/>
  <c r="C165" i="2"/>
  <c r="D164" i="2"/>
  <c r="E164" i="2"/>
  <c r="F164" i="2"/>
  <c r="G164" i="2"/>
  <c r="H164" i="2"/>
  <c r="I164" i="2"/>
  <c r="J164" i="2"/>
  <c r="K164" i="2"/>
  <c r="L164" i="2"/>
  <c r="M164" i="2"/>
  <c r="N164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C163" i="2"/>
  <c r="D162" i="2"/>
  <c r="E162" i="2"/>
  <c r="F162" i="2"/>
  <c r="G162" i="2"/>
  <c r="H162" i="2"/>
  <c r="I162" i="2"/>
  <c r="J162" i="2"/>
  <c r="K162" i="2"/>
  <c r="L162" i="2"/>
  <c r="M162" i="2"/>
  <c r="N162" i="2"/>
  <c r="C162" i="2"/>
  <c r="D161" i="2"/>
  <c r="E161" i="2"/>
  <c r="F161" i="2"/>
  <c r="G161" i="2"/>
  <c r="H161" i="2"/>
  <c r="I161" i="2"/>
  <c r="J161" i="2"/>
  <c r="K161" i="2"/>
  <c r="L161" i="2"/>
  <c r="M161" i="2"/>
  <c r="N161" i="2"/>
  <c r="C161" i="2"/>
  <c r="D160" i="2"/>
  <c r="E160" i="2"/>
  <c r="F160" i="2"/>
  <c r="G160" i="2"/>
  <c r="H160" i="2"/>
  <c r="I160" i="2"/>
  <c r="J160" i="2"/>
  <c r="K160" i="2"/>
  <c r="L160" i="2"/>
  <c r="M160" i="2"/>
  <c r="N160" i="2"/>
  <c r="C160" i="2"/>
  <c r="D159" i="2"/>
  <c r="E159" i="2"/>
  <c r="F159" i="2"/>
  <c r="G159" i="2"/>
  <c r="H159" i="2"/>
  <c r="I159" i="2"/>
  <c r="J159" i="2"/>
  <c r="K159" i="2"/>
  <c r="L159" i="2"/>
  <c r="M159" i="2"/>
  <c r="N159" i="2"/>
  <c r="C159" i="2"/>
  <c r="D158" i="2"/>
  <c r="E158" i="2"/>
  <c r="F158" i="2"/>
  <c r="G158" i="2"/>
  <c r="H158" i="2"/>
  <c r="I158" i="2"/>
  <c r="J158" i="2"/>
  <c r="K158" i="2"/>
  <c r="L158" i="2"/>
  <c r="M158" i="2"/>
  <c r="N158" i="2"/>
  <c r="C158" i="2"/>
  <c r="D157" i="2"/>
  <c r="E157" i="2"/>
  <c r="F157" i="2"/>
  <c r="G157" i="2"/>
  <c r="H157" i="2"/>
  <c r="I157" i="2"/>
  <c r="J157" i="2"/>
  <c r="K157" i="2"/>
  <c r="L157" i="2"/>
  <c r="M157" i="2"/>
  <c r="N157" i="2"/>
  <c r="C157" i="2"/>
  <c r="D156" i="2"/>
  <c r="E156" i="2"/>
  <c r="F156" i="2"/>
  <c r="G156" i="2"/>
  <c r="H156" i="2"/>
  <c r="I156" i="2"/>
  <c r="J156" i="2"/>
  <c r="K156" i="2"/>
  <c r="L156" i="2"/>
  <c r="M156" i="2"/>
  <c r="N156" i="2"/>
  <c r="C156" i="2"/>
  <c r="O139" i="2"/>
  <c r="O140" i="2"/>
  <c r="O141" i="2"/>
  <c r="O142" i="2"/>
  <c r="O143" i="2"/>
  <c r="O144" i="2"/>
  <c r="O145" i="2"/>
  <c r="O146" i="2"/>
  <c r="O147" i="2"/>
  <c r="O148" i="2"/>
  <c r="O149" i="2"/>
  <c r="O138" i="2"/>
  <c r="K85" i="1"/>
  <c r="I86" i="1"/>
  <c r="K86" i="1" s="1"/>
  <c r="I87" i="1" s="1"/>
  <c r="K87" i="1" s="1"/>
  <c r="D131" i="2"/>
  <c r="E131" i="2"/>
  <c r="F131" i="2"/>
  <c r="G131" i="2"/>
  <c r="H131" i="2"/>
  <c r="I131" i="2"/>
  <c r="J131" i="2"/>
  <c r="K131" i="2"/>
  <c r="L131" i="2"/>
  <c r="M131" i="2"/>
  <c r="N131" i="2"/>
  <c r="C131" i="2"/>
  <c r="D130" i="2"/>
  <c r="E130" i="2"/>
  <c r="F130" i="2"/>
  <c r="G130" i="2"/>
  <c r="H130" i="2"/>
  <c r="I130" i="2"/>
  <c r="J130" i="2"/>
  <c r="K130" i="2"/>
  <c r="L130" i="2"/>
  <c r="M130" i="2"/>
  <c r="N130" i="2"/>
  <c r="C130" i="2"/>
  <c r="D129" i="2"/>
  <c r="E129" i="2"/>
  <c r="F129" i="2"/>
  <c r="G129" i="2"/>
  <c r="H129" i="2"/>
  <c r="I129" i="2"/>
  <c r="J129" i="2"/>
  <c r="K129" i="2"/>
  <c r="L129" i="2"/>
  <c r="M129" i="2"/>
  <c r="N129" i="2"/>
  <c r="C129" i="2"/>
  <c r="D128" i="2"/>
  <c r="E128" i="2"/>
  <c r="F128" i="2"/>
  <c r="G128" i="2"/>
  <c r="H128" i="2"/>
  <c r="I128" i="2"/>
  <c r="J128" i="2"/>
  <c r="K128" i="2"/>
  <c r="L128" i="2"/>
  <c r="M128" i="2"/>
  <c r="N128" i="2"/>
  <c r="C128" i="2"/>
  <c r="D127" i="2"/>
  <c r="E127" i="2"/>
  <c r="F127" i="2"/>
  <c r="G127" i="2"/>
  <c r="H127" i="2"/>
  <c r="I127" i="2"/>
  <c r="J127" i="2"/>
  <c r="K127" i="2"/>
  <c r="L127" i="2"/>
  <c r="M127" i="2"/>
  <c r="N127" i="2"/>
  <c r="C127" i="2"/>
  <c r="D126" i="2"/>
  <c r="E126" i="2"/>
  <c r="F126" i="2"/>
  <c r="G126" i="2"/>
  <c r="H126" i="2"/>
  <c r="I126" i="2"/>
  <c r="J126" i="2"/>
  <c r="K126" i="2"/>
  <c r="L126" i="2"/>
  <c r="M126" i="2"/>
  <c r="N126" i="2"/>
  <c r="C126" i="2"/>
  <c r="D125" i="2"/>
  <c r="E125" i="2"/>
  <c r="F125" i="2"/>
  <c r="G125" i="2"/>
  <c r="H125" i="2"/>
  <c r="I125" i="2"/>
  <c r="J125" i="2"/>
  <c r="K125" i="2"/>
  <c r="L125" i="2"/>
  <c r="M125" i="2"/>
  <c r="N125" i="2"/>
  <c r="C125" i="2"/>
  <c r="D124" i="2"/>
  <c r="E124" i="2"/>
  <c r="F124" i="2"/>
  <c r="G124" i="2"/>
  <c r="H124" i="2"/>
  <c r="I124" i="2"/>
  <c r="J124" i="2"/>
  <c r="K124" i="2"/>
  <c r="L124" i="2"/>
  <c r="M124" i="2"/>
  <c r="N124" i="2"/>
  <c r="C124" i="2"/>
  <c r="D123" i="2"/>
  <c r="E123" i="2"/>
  <c r="F123" i="2"/>
  <c r="G123" i="2"/>
  <c r="H123" i="2"/>
  <c r="I123" i="2"/>
  <c r="J123" i="2"/>
  <c r="K123" i="2"/>
  <c r="L123" i="2"/>
  <c r="M123" i="2"/>
  <c r="N123" i="2"/>
  <c r="C123" i="2"/>
  <c r="D121" i="2"/>
  <c r="E121" i="2"/>
  <c r="F121" i="2"/>
  <c r="G121" i="2"/>
  <c r="H121" i="2"/>
  <c r="I121" i="2"/>
  <c r="J121" i="2"/>
  <c r="K121" i="2"/>
  <c r="L121" i="2"/>
  <c r="M121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C122" i="2"/>
  <c r="C121" i="2"/>
  <c r="D120" i="2"/>
  <c r="E120" i="2"/>
  <c r="F120" i="2"/>
  <c r="G120" i="2"/>
  <c r="H120" i="2"/>
  <c r="I120" i="2"/>
  <c r="J120" i="2"/>
  <c r="K120" i="2"/>
  <c r="L120" i="2"/>
  <c r="M120" i="2"/>
  <c r="N120" i="2"/>
  <c r="C120" i="2"/>
  <c r="O105" i="2"/>
  <c r="O106" i="2"/>
  <c r="O107" i="2"/>
  <c r="O108" i="2"/>
  <c r="O109" i="2"/>
  <c r="O110" i="2"/>
  <c r="O111" i="2"/>
  <c r="O112" i="2"/>
  <c r="O113" i="2"/>
  <c r="O114" i="2"/>
  <c r="O115" i="2"/>
  <c r="O104" i="2"/>
  <c r="K66" i="1"/>
  <c r="I66" i="1"/>
  <c r="O87" i="2"/>
  <c r="D98" i="2"/>
  <c r="E98" i="2"/>
  <c r="F98" i="2"/>
  <c r="G98" i="2"/>
  <c r="H98" i="2"/>
  <c r="I98" i="2"/>
  <c r="J98" i="2"/>
  <c r="K98" i="2"/>
  <c r="L98" i="2"/>
  <c r="M98" i="2"/>
  <c r="N98" i="2"/>
  <c r="C98" i="2"/>
  <c r="D97" i="2"/>
  <c r="E97" i="2"/>
  <c r="F97" i="2"/>
  <c r="G97" i="2"/>
  <c r="H97" i="2"/>
  <c r="I97" i="2"/>
  <c r="J97" i="2"/>
  <c r="K97" i="2"/>
  <c r="L97" i="2"/>
  <c r="M97" i="2"/>
  <c r="N97" i="2"/>
  <c r="C97" i="2"/>
  <c r="D96" i="2"/>
  <c r="E96" i="2"/>
  <c r="F96" i="2"/>
  <c r="G96" i="2"/>
  <c r="H96" i="2"/>
  <c r="I96" i="2"/>
  <c r="J96" i="2"/>
  <c r="K96" i="2"/>
  <c r="L96" i="2"/>
  <c r="M96" i="2"/>
  <c r="N96" i="2"/>
  <c r="C96" i="2"/>
  <c r="C95" i="2"/>
  <c r="D94" i="2"/>
  <c r="E94" i="2"/>
  <c r="F94" i="2"/>
  <c r="G94" i="2"/>
  <c r="H94" i="2"/>
  <c r="I94" i="2"/>
  <c r="J94" i="2"/>
  <c r="K94" i="2"/>
  <c r="L94" i="2"/>
  <c r="M94" i="2"/>
  <c r="N94" i="2"/>
  <c r="C94" i="2"/>
  <c r="D93" i="2"/>
  <c r="E93" i="2"/>
  <c r="F93" i="2"/>
  <c r="G93" i="2"/>
  <c r="H93" i="2"/>
  <c r="I93" i="2"/>
  <c r="J93" i="2"/>
  <c r="K93" i="2"/>
  <c r="L93" i="2"/>
  <c r="M93" i="2"/>
  <c r="N93" i="2"/>
  <c r="C93" i="2"/>
  <c r="D92" i="2"/>
  <c r="E92" i="2"/>
  <c r="F92" i="2"/>
  <c r="G92" i="2"/>
  <c r="H92" i="2"/>
  <c r="I92" i="2"/>
  <c r="J92" i="2"/>
  <c r="K92" i="2"/>
  <c r="L92" i="2"/>
  <c r="M92" i="2"/>
  <c r="N92" i="2"/>
  <c r="C92" i="2"/>
  <c r="D91" i="2"/>
  <c r="E91" i="2"/>
  <c r="F91" i="2"/>
  <c r="G91" i="2"/>
  <c r="H91" i="2"/>
  <c r="I91" i="2"/>
  <c r="J91" i="2"/>
  <c r="K91" i="2"/>
  <c r="L91" i="2"/>
  <c r="M91" i="2"/>
  <c r="N91" i="2"/>
  <c r="C91" i="2"/>
  <c r="D90" i="2"/>
  <c r="E90" i="2"/>
  <c r="F90" i="2"/>
  <c r="G90" i="2"/>
  <c r="H90" i="2"/>
  <c r="I90" i="2"/>
  <c r="J90" i="2"/>
  <c r="K90" i="2"/>
  <c r="L90" i="2"/>
  <c r="M90" i="2"/>
  <c r="N90" i="2"/>
  <c r="C90" i="2"/>
  <c r="D89" i="2"/>
  <c r="E89" i="2"/>
  <c r="F89" i="2"/>
  <c r="G89" i="2"/>
  <c r="H89" i="2"/>
  <c r="I89" i="2"/>
  <c r="J89" i="2"/>
  <c r="K89" i="2"/>
  <c r="L89" i="2"/>
  <c r="M89" i="2"/>
  <c r="N89" i="2"/>
  <c r="C89" i="2"/>
  <c r="D88" i="2"/>
  <c r="E88" i="2"/>
  <c r="F88" i="2"/>
  <c r="G88" i="2"/>
  <c r="H88" i="2"/>
  <c r="I88" i="2"/>
  <c r="J88" i="2"/>
  <c r="K88" i="2"/>
  <c r="L88" i="2"/>
  <c r="M88" i="2"/>
  <c r="N88" i="2"/>
  <c r="C88" i="2"/>
  <c r="D87" i="2"/>
  <c r="E87" i="2"/>
  <c r="F87" i="2"/>
  <c r="G87" i="2"/>
  <c r="H87" i="2"/>
  <c r="I87" i="2"/>
  <c r="J87" i="2"/>
  <c r="K87" i="2"/>
  <c r="L87" i="2"/>
  <c r="M87" i="2"/>
  <c r="N87" i="2"/>
  <c r="C87" i="2"/>
  <c r="O72" i="2"/>
  <c r="O73" i="2"/>
  <c r="O74" i="2"/>
  <c r="O75" i="2"/>
  <c r="O76" i="2"/>
  <c r="O77" i="2"/>
  <c r="O78" i="2"/>
  <c r="O79" i="2"/>
  <c r="O80" i="2"/>
  <c r="O81" i="2"/>
  <c r="O82" i="2"/>
  <c r="O71" i="2"/>
  <c r="I46" i="1"/>
  <c r="K46" i="1" s="1"/>
  <c r="I47" i="1" s="1"/>
  <c r="K47" i="1" s="1"/>
  <c r="I48" i="1" s="1"/>
  <c r="K48" i="1" s="1"/>
  <c r="I49" i="1" s="1"/>
  <c r="K49" i="1" s="1"/>
  <c r="I50" i="1" s="1"/>
  <c r="K50" i="1" s="1"/>
  <c r="I51" i="1" s="1"/>
  <c r="K51" i="1" s="1"/>
  <c r="I52" i="1" s="1"/>
  <c r="K52" i="1" s="1"/>
  <c r="I53" i="1" s="1"/>
  <c r="K53" i="1" s="1"/>
  <c r="I54" i="1" s="1"/>
  <c r="K54" i="1" s="1"/>
  <c r="I55" i="1" s="1"/>
  <c r="K55" i="1" s="1"/>
  <c r="I56" i="1" s="1"/>
  <c r="K56" i="1" s="1"/>
  <c r="AQ62" i="3" l="1"/>
  <c r="AS90" i="3"/>
  <c r="AK90" i="3"/>
  <c r="AO91" i="3"/>
  <c r="AS92" i="3"/>
  <c r="AK92" i="3"/>
  <c r="AO93" i="3"/>
  <c r="AS94" i="3"/>
  <c r="AK94" i="3"/>
  <c r="AS96" i="3"/>
  <c r="AK96" i="3"/>
  <c r="AO97" i="3"/>
  <c r="AS98" i="3"/>
  <c r="AK98" i="3"/>
  <c r="AO99" i="3"/>
  <c r="AS100" i="3"/>
  <c r="AK100" i="3"/>
  <c r="AO101" i="3"/>
  <c r="AP131" i="3"/>
  <c r="AR131" i="3"/>
  <c r="AJ131" i="3"/>
  <c r="AK131" i="3"/>
  <c r="AS131" i="3"/>
  <c r="AL131" i="3"/>
  <c r="AT131" i="3"/>
  <c r="AM131" i="3"/>
  <c r="AU131" i="3"/>
  <c r="AN131" i="3"/>
  <c r="AO131" i="3"/>
  <c r="AQ131" i="3"/>
  <c r="AR94" i="3"/>
  <c r="AQ90" i="3"/>
  <c r="AU91" i="3"/>
  <c r="AM91" i="3"/>
  <c r="AU93" i="3"/>
  <c r="AM93" i="3"/>
  <c r="AQ94" i="3"/>
  <c r="AQ96" i="3"/>
  <c r="AU97" i="3"/>
  <c r="AM97" i="3"/>
  <c r="AQ98" i="3"/>
  <c r="AU99" i="3"/>
  <c r="AM99" i="3"/>
  <c r="AQ100" i="3"/>
  <c r="AU101" i="3"/>
  <c r="AM101" i="3"/>
  <c r="AQ129" i="3"/>
  <c r="AR129" i="3"/>
  <c r="AL129" i="3"/>
  <c r="AN129" i="3"/>
  <c r="AK129" i="3"/>
  <c r="AS129" i="3"/>
  <c r="AT129" i="3"/>
  <c r="AM129" i="3"/>
  <c r="AU129" i="3"/>
  <c r="AJ129" i="3"/>
  <c r="AO129" i="3"/>
  <c r="AP129" i="3"/>
  <c r="AT130" i="3"/>
  <c r="AM130" i="3"/>
  <c r="AN130" i="3"/>
  <c r="AJ130" i="3"/>
  <c r="AO130" i="3"/>
  <c r="AP130" i="3"/>
  <c r="AQ130" i="3"/>
  <c r="AR130" i="3"/>
  <c r="AK130" i="3"/>
  <c r="AS130" i="3"/>
  <c r="AL130" i="3"/>
  <c r="AU130" i="3"/>
  <c r="AP90" i="3"/>
  <c r="AT91" i="3"/>
  <c r="AL91" i="3"/>
  <c r="AP92" i="3"/>
  <c r="AT93" i="3"/>
  <c r="AL93" i="3"/>
  <c r="AP94" i="3"/>
  <c r="AP96" i="3"/>
  <c r="AT97" i="3"/>
  <c r="AL97" i="3"/>
  <c r="AP98" i="3"/>
  <c r="AT99" i="3"/>
  <c r="AL99" i="3"/>
  <c r="AP100" i="3"/>
  <c r="AT101" i="3"/>
  <c r="AL101" i="3"/>
  <c r="Q107" i="3"/>
  <c r="P106" i="3"/>
  <c r="AL128" i="3"/>
  <c r="AU128" i="3"/>
  <c r="AN128" i="3"/>
  <c r="AJ128" i="3"/>
  <c r="AR128" i="3"/>
  <c r="AO128" i="3"/>
  <c r="AP128" i="3"/>
  <c r="AQ128" i="3"/>
  <c r="AK128" i="3"/>
  <c r="AS128" i="3"/>
  <c r="AT128" i="3"/>
  <c r="AM128" i="3"/>
  <c r="AP58" i="3"/>
  <c r="AO90" i="3"/>
  <c r="AS91" i="3"/>
  <c r="AK91" i="3"/>
  <c r="AO94" i="3"/>
  <c r="AS99" i="3"/>
  <c r="AK99" i="3"/>
  <c r="AP123" i="3"/>
  <c r="AR123" i="3"/>
  <c r="AK123" i="3"/>
  <c r="AS123" i="3"/>
  <c r="AL123" i="3"/>
  <c r="AJ123" i="3"/>
  <c r="AT123" i="3"/>
  <c r="AQ123" i="3"/>
  <c r="AM123" i="3"/>
  <c r="AU123" i="3"/>
  <c r="AN123" i="3"/>
  <c r="AO123" i="3"/>
  <c r="AP127" i="3"/>
  <c r="AR127" i="3"/>
  <c r="AL127" i="3"/>
  <c r="AK127" i="3"/>
  <c r="AS127" i="3"/>
  <c r="AT127" i="3"/>
  <c r="AN127" i="3"/>
  <c r="AM127" i="3"/>
  <c r="AU127" i="3"/>
  <c r="AJ127" i="3"/>
  <c r="AO127" i="3"/>
  <c r="AQ127" i="3"/>
  <c r="AR55" i="3"/>
  <c r="AJ90" i="3"/>
  <c r="AN90" i="3"/>
  <c r="AR91" i="3"/>
  <c r="AR93" i="3"/>
  <c r="AJ94" i="3"/>
  <c r="AN94" i="3"/>
  <c r="AJ96" i="3"/>
  <c r="AN96" i="3"/>
  <c r="AR97" i="3"/>
  <c r="AJ98" i="3"/>
  <c r="AN98" i="3"/>
  <c r="AR99" i="3"/>
  <c r="AJ100" i="3"/>
  <c r="AN100" i="3"/>
  <c r="AR101" i="3"/>
  <c r="P73" i="3"/>
  <c r="AL134" i="3"/>
  <c r="AM134" i="3"/>
  <c r="AN134" i="3"/>
  <c r="AJ134" i="3"/>
  <c r="AO134" i="3"/>
  <c r="AP134" i="3"/>
  <c r="AQ134" i="3"/>
  <c r="AR134" i="3"/>
  <c r="AK134" i="3"/>
  <c r="AS134" i="3"/>
  <c r="AT134" i="3"/>
  <c r="AU134" i="3"/>
  <c r="AM126" i="3"/>
  <c r="AU126" i="3"/>
  <c r="AN126" i="3"/>
  <c r="AJ126" i="3"/>
  <c r="AP126" i="3"/>
  <c r="AR126" i="3"/>
  <c r="AO126" i="3"/>
  <c r="AQ126" i="3"/>
  <c r="AK126" i="3"/>
  <c r="AS126" i="3"/>
  <c r="AL126" i="3"/>
  <c r="AT126" i="3"/>
  <c r="AK55" i="3"/>
  <c r="AU90" i="3"/>
  <c r="AM90" i="3"/>
  <c r="AQ91" i="3"/>
  <c r="AQ93" i="3"/>
  <c r="AU94" i="3"/>
  <c r="AM94" i="3"/>
  <c r="AU96" i="3"/>
  <c r="AM96" i="3"/>
  <c r="AQ97" i="3"/>
  <c r="AU98" i="3"/>
  <c r="AM98" i="3"/>
  <c r="AQ99" i="3"/>
  <c r="AU100" i="3"/>
  <c r="AM100" i="3"/>
  <c r="AQ101" i="3"/>
  <c r="P74" i="3"/>
  <c r="AP133" i="3"/>
  <c r="AQ133" i="3"/>
  <c r="AR133" i="3"/>
  <c r="AJ133" i="3"/>
  <c r="AK133" i="3"/>
  <c r="AS133" i="3"/>
  <c r="AL133" i="3"/>
  <c r="AT133" i="3"/>
  <c r="AM133" i="3"/>
  <c r="AU133" i="3"/>
  <c r="AN133" i="3"/>
  <c r="AO133" i="3"/>
  <c r="AP125" i="3"/>
  <c r="AR125" i="3"/>
  <c r="AT125" i="3"/>
  <c r="AJ125" i="3"/>
  <c r="AK125" i="3"/>
  <c r="AS125" i="3"/>
  <c r="AL125" i="3"/>
  <c r="AM125" i="3"/>
  <c r="AU125" i="3"/>
  <c r="AN125" i="3"/>
  <c r="AO125" i="3"/>
  <c r="AQ125" i="3"/>
  <c r="AR90" i="3"/>
  <c r="AU62" i="3"/>
  <c r="AT90" i="3"/>
  <c r="AT92" i="3"/>
  <c r="AT94" i="3"/>
  <c r="AT96" i="3"/>
  <c r="AT98" i="3"/>
  <c r="AT100" i="3"/>
  <c r="AL132" i="3"/>
  <c r="AT132" i="3"/>
  <c r="AU132" i="3"/>
  <c r="AN132" i="3"/>
  <c r="AJ132" i="3"/>
  <c r="AP132" i="3"/>
  <c r="AO132" i="3"/>
  <c r="AR132" i="3"/>
  <c r="AQ132" i="3"/>
  <c r="AK132" i="3"/>
  <c r="AS132" i="3"/>
  <c r="AM132" i="3"/>
  <c r="AM124" i="3"/>
  <c r="AN124" i="3"/>
  <c r="AJ124" i="3"/>
  <c r="AO124" i="3"/>
  <c r="AP124" i="3"/>
  <c r="AR124" i="3"/>
  <c r="AQ124" i="3"/>
  <c r="AU124" i="3"/>
  <c r="AK124" i="3"/>
  <c r="AS124" i="3"/>
  <c r="AL124" i="3"/>
  <c r="AT124" i="3"/>
  <c r="K107" i="1"/>
  <c r="I108" i="1" s="1"/>
  <c r="K108" i="1" s="1"/>
  <c r="I109" i="1" s="1"/>
  <c r="K109" i="1" s="1"/>
  <c r="H107" i="1"/>
  <c r="O189" i="2" s="1"/>
  <c r="N168" i="12"/>
  <c r="L169" i="12" s="1"/>
  <c r="N169" i="12" s="1"/>
  <c r="N137" i="12"/>
  <c r="L138" i="12" s="1"/>
  <c r="N138" i="12" s="1"/>
  <c r="N106" i="12"/>
  <c r="L107" i="12" s="1"/>
  <c r="N107" i="12" s="1"/>
  <c r="N74" i="12"/>
  <c r="L75" i="12" s="1"/>
  <c r="N45" i="12"/>
  <c r="L46" i="12" s="1"/>
  <c r="N46" i="12" s="1"/>
  <c r="N159" i="7"/>
  <c r="L160" i="7" s="1"/>
  <c r="N160" i="7" s="1"/>
  <c r="S129" i="7"/>
  <c r="Q130" i="7" s="1"/>
  <c r="L130" i="7"/>
  <c r="N130" i="7" s="1"/>
  <c r="N100" i="7"/>
  <c r="L101" i="7" s="1"/>
  <c r="N71" i="7"/>
  <c r="L72" i="7" s="1"/>
  <c r="N72" i="7" s="1"/>
  <c r="N42" i="7"/>
  <c r="L43" i="7" s="1"/>
  <c r="N43" i="7" s="1"/>
  <c r="N12" i="7"/>
  <c r="L13" i="7" s="1"/>
  <c r="N181" i="3"/>
  <c r="L182" i="3" s="1"/>
  <c r="N144" i="3"/>
  <c r="L145" i="3" s="1"/>
  <c r="AV119" i="3"/>
  <c r="AV86" i="3"/>
  <c r="AR63" i="3"/>
  <c r="AP60" i="3"/>
  <c r="AO60" i="3"/>
  <c r="AM60" i="3"/>
  <c r="AS57" i="3"/>
  <c r="AR56" i="3"/>
  <c r="AS61" i="3"/>
  <c r="AK61" i="3"/>
  <c r="AU60" i="3"/>
  <c r="AJ64" i="3"/>
  <c r="AN64" i="3"/>
  <c r="AU64" i="3"/>
  <c r="AM64" i="3"/>
  <c r="AT64" i="3"/>
  <c r="AL64" i="3"/>
  <c r="AS64" i="3"/>
  <c r="AK64" i="3"/>
  <c r="AR64" i="3"/>
  <c r="AQ64" i="3"/>
  <c r="AS63" i="3"/>
  <c r="AK63" i="3"/>
  <c r="AQ63" i="3"/>
  <c r="AP63" i="3"/>
  <c r="AO63" i="3"/>
  <c r="AJ63" i="3"/>
  <c r="AN63" i="3"/>
  <c r="AU63" i="3"/>
  <c r="AM63" i="3"/>
  <c r="AT63" i="3"/>
  <c r="AJ62" i="3"/>
  <c r="AN62" i="3"/>
  <c r="AT62" i="3"/>
  <c r="AL62" i="3"/>
  <c r="AS62" i="3"/>
  <c r="AK62" i="3"/>
  <c r="AR62" i="3"/>
  <c r="AR61" i="3"/>
  <c r="AQ61" i="3"/>
  <c r="AP61" i="3"/>
  <c r="AO61" i="3"/>
  <c r="AJ61" i="3"/>
  <c r="AN61" i="3"/>
  <c r="AU61" i="3"/>
  <c r="AM61" i="3"/>
  <c r="AT61" i="3"/>
  <c r="AJ60" i="3"/>
  <c r="AN60" i="3"/>
  <c r="AT60" i="3"/>
  <c r="AL60" i="3"/>
  <c r="AS60" i="3"/>
  <c r="AK60" i="3"/>
  <c r="AR60" i="3"/>
  <c r="AR59" i="3"/>
  <c r="AP59" i="3"/>
  <c r="AO59" i="3"/>
  <c r="AJ59" i="3"/>
  <c r="AN59" i="3"/>
  <c r="AT59" i="3"/>
  <c r="AJ58" i="3"/>
  <c r="AN58" i="3"/>
  <c r="AU58" i="3"/>
  <c r="AM58" i="3"/>
  <c r="AT58" i="3"/>
  <c r="AL58" i="3"/>
  <c r="AS58" i="3"/>
  <c r="AK58" i="3"/>
  <c r="AR58" i="3"/>
  <c r="AQ58" i="3"/>
  <c r="AR57" i="3"/>
  <c r="AQ57" i="3"/>
  <c r="AP57" i="3"/>
  <c r="AO57" i="3"/>
  <c r="AJ57" i="3"/>
  <c r="AN57" i="3"/>
  <c r="AM57" i="3"/>
  <c r="AU57" i="3"/>
  <c r="AT57" i="3"/>
  <c r="AQ55" i="3"/>
  <c r="AP55" i="3"/>
  <c r="AO55" i="3"/>
  <c r="AJ55" i="3"/>
  <c r="AN55" i="3"/>
  <c r="AU55" i="3"/>
  <c r="AM55" i="3"/>
  <c r="AT55" i="3"/>
  <c r="AJ54" i="3"/>
  <c r="AN54" i="3"/>
  <c r="AU54" i="3"/>
  <c r="AM54" i="3"/>
  <c r="AT54" i="3"/>
  <c r="AL54" i="3"/>
  <c r="AS54" i="3"/>
  <c r="AK54" i="3"/>
  <c r="AO54" i="3"/>
  <c r="AR54" i="3"/>
  <c r="AQ54" i="3"/>
  <c r="AR53" i="3"/>
  <c r="AQ53" i="3"/>
  <c r="AP53" i="3"/>
  <c r="AO53" i="3"/>
  <c r="AJ53" i="3"/>
  <c r="AV53" i="3" s="1"/>
  <c r="AN53" i="3"/>
  <c r="AU53" i="3"/>
  <c r="AM53" i="3"/>
  <c r="AT53" i="3"/>
  <c r="AL53" i="3"/>
  <c r="AS53" i="3"/>
  <c r="AU56" i="3"/>
  <c r="AM56" i="3"/>
  <c r="AV56" i="3" s="1"/>
  <c r="AS56" i="3"/>
  <c r="AK56" i="3"/>
  <c r="AP56" i="3"/>
  <c r="AO56" i="3"/>
  <c r="AJ56" i="3"/>
  <c r="AV49" i="3"/>
  <c r="O185" i="2"/>
  <c r="O150" i="2"/>
  <c r="O116" i="2"/>
  <c r="I67" i="1"/>
  <c r="K67" i="1" s="1"/>
  <c r="I68" i="1" s="1"/>
  <c r="K68" i="1" s="1"/>
  <c r="I69" i="1" s="1"/>
  <c r="K69" i="1" s="1"/>
  <c r="I70" i="1" s="1"/>
  <c r="K70" i="1" s="1"/>
  <c r="I71" i="1" s="1"/>
  <c r="K71" i="1" s="1"/>
  <c r="I72" i="1" s="1"/>
  <c r="K72" i="1" s="1"/>
  <c r="I73" i="1" s="1"/>
  <c r="K73" i="1" s="1"/>
  <c r="I74" i="1" s="1"/>
  <c r="K74" i="1" s="1"/>
  <c r="I75" i="1" s="1"/>
  <c r="K75" i="1" s="1"/>
  <c r="I76" i="1" s="1"/>
  <c r="K76" i="1" s="1"/>
  <c r="O83" i="2"/>
  <c r="AV90" i="3" l="1"/>
  <c r="S107" i="3"/>
  <c r="Q108" i="3" s="1"/>
  <c r="S108" i="3" s="1"/>
  <c r="Q109" i="3" s="1"/>
  <c r="S109" i="3" s="1"/>
  <c r="Q110" i="3" s="1"/>
  <c r="S110" i="3" s="1"/>
  <c r="Q111" i="3" s="1"/>
  <c r="S111" i="3" s="1"/>
  <c r="Q112" i="3" s="1"/>
  <c r="S112" i="3" s="1"/>
  <c r="Q113" i="3" s="1"/>
  <c r="S113" i="3" s="1"/>
  <c r="Q114" i="3" s="1"/>
  <c r="S114" i="3" s="1"/>
  <c r="Q115" i="3" s="1"/>
  <c r="S115" i="3" s="1"/>
  <c r="Q116" i="3" s="1"/>
  <c r="S116" i="3" s="1"/>
  <c r="Q117" i="3" s="1"/>
  <c r="S117" i="3" s="1"/>
  <c r="N75" i="12"/>
  <c r="L76" i="12" s="1"/>
  <c r="N76" i="12" s="1"/>
  <c r="S130" i="7"/>
  <c r="Q131" i="7" s="1"/>
  <c r="S131" i="7" s="1"/>
  <c r="L131" i="7"/>
  <c r="N131" i="7" s="1"/>
  <c r="N101" i="7"/>
  <c r="L102" i="7" s="1"/>
  <c r="N102" i="7" s="1"/>
  <c r="N13" i="7"/>
  <c r="L14" i="7" s="1"/>
  <c r="N182" i="3"/>
  <c r="L183" i="3" s="1"/>
  <c r="N145" i="3"/>
  <c r="L146" i="3" s="1"/>
  <c r="L109" i="3"/>
  <c r="N109" i="3" s="1"/>
  <c r="L76" i="3"/>
  <c r="N76" i="3" s="1"/>
  <c r="L39" i="3"/>
  <c r="N39" i="3" s="1"/>
  <c r="I110" i="1"/>
  <c r="K110" i="1" s="1"/>
  <c r="I88" i="1"/>
  <c r="K88" i="1" s="1"/>
  <c r="N64" i="2"/>
  <c r="M64" i="2"/>
  <c r="M63" i="2"/>
  <c r="N63" i="2"/>
  <c r="L63" i="2"/>
  <c r="L62" i="2"/>
  <c r="M62" i="2"/>
  <c r="N62" i="2"/>
  <c r="K62" i="2"/>
  <c r="K61" i="2"/>
  <c r="L61" i="2"/>
  <c r="M61" i="2"/>
  <c r="N61" i="2"/>
  <c r="J61" i="2"/>
  <c r="J60" i="2"/>
  <c r="K60" i="2"/>
  <c r="L60" i="2"/>
  <c r="M60" i="2"/>
  <c r="N60" i="2"/>
  <c r="I60" i="2"/>
  <c r="I59" i="2"/>
  <c r="J59" i="2"/>
  <c r="K59" i="2"/>
  <c r="L59" i="2"/>
  <c r="M59" i="2"/>
  <c r="N59" i="2"/>
  <c r="H59" i="2"/>
  <c r="H58" i="2"/>
  <c r="I58" i="2"/>
  <c r="J58" i="2"/>
  <c r="K58" i="2"/>
  <c r="L58" i="2"/>
  <c r="M58" i="2"/>
  <c r="N58" i="2"/>
  <c r="G58" i="2"/>
  <c r="G57" i="2"/>
  <c r="H57" i="2"/>
  <c r="I57" i="2"/>
  <c r="J57" i="2"/>
  <c r="K57" i="2"/>
  <c r="L57" i="2"/>
  <c r="M57" i="2"/>
  <c r="N57" i="2"/>
  <c r="F57" i="2"/>
  <c r="F56" i="2"/>
  <c r="G56" i="2"/>
  <c r="H56" i="2"/>
  <c r="I56" i="2"/>
  <c r="J56" i="2"/>
  <c r="K56" i="2"/>
  <c r="L56" i="2"/>
  <c r="M56" i="2"/>
  <c r="N56" i="2"/>
  <c r="E56" i="2"/>
  <c r="E55" i="2"/>
  <c r="F55" i="2"/>
  <c r="G55" i="2"/>
  <c r="H55" i="2"/>
  <c r="I55" i="2"/>
  <c r="J55" i="2"/>
  <c r="K55" i="2"/>
  <c r="L55" i="2"/>
  <c r="M55" i="2"/>
  <c r="N55" i="2"/>
  <c r="D55" i="2"/>
  <c r="E54" i="2"/>
  <c r="F54" i="2"/>
  <c r="G54" i="2"/>
  <c r="H54" i="2"/>
  <c r="I54" i="2"/>
  <c r="J54" i="2"/>
  <c r="K54" i="2"/>
  <c r="L54" i="2"/>
  <c r="M54" i="2"/>
  <c r="N54" i="2"/>
  <c r="D54" i="2"/>
  <c r="O38" i="2"/>
  <c r="O39" i="2"/>
  <c r="O40" i="2"/>
  <c r="O41" i="2"/>
  <c r="O42" i="2"/>
  <c r="O43" i="2"/>
  <c r="O44" i="2"/>
  <c r="O45" i="2"/>
  <c r="O46" i="2"/>
  <c r="O47" i="2"/>
  <c r="O48" i="2"/>
  <c r="O37" i="2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AT31" i="3"/>
  <c r="AU31" i="3"/>
  <c r="AS28" i="3"/>
  <c r="AP27" i="3"/>
  <c r="AP25" i="3"/>
  <c r="AO24" i="3"/>
  <c r="AL23" i="3"/>
  <c r="AM23" i="3"/>
  <c r="AN23" i="3"/>
  <c r="AK20" i="3"/>
  <c r="AJ20" i="3"/>
  <c r="AV5" i="3"/>
  <c r="AK21" i="3" s="1"/>
  <c r="AV6" i="3"/>
  <c r="AK22" i="3" s="1"/>
  <c r="AV7" i="3"/>
  <c r="AV8" i="3"/>
  <c r="AN24" i="3" s="1"/>
  <c r="AV9" i="3"/>
  <c r="AN25" i="3" s="1"/>
  <c r="AV10" i="3"/>
  <c r="AO26" i="3" s="1"/>
  <c r="AV11" i="3"/>
  <c r="AR27" i="3" s="1"/>
  <c r="AV12" i="3"/>
  <c r="AQ28" i="3" s="1"/>
  <c r="AV13" i="3"/>
  <c r="AR29" i="3" s="1"/>
  <c r="AV14" i="3"/>
  <c r="AS30" i="3" s="1"/>
  <c r="AV15" i="3"/>
  <c r="AW17" i="3" s="1"/>
  <c r="AV4" i="3"/>
  <c r="Q4" i="3"/>
  <c r="S4" i="3" s="1"/>
  <c r="Q5" i="3" s="1"/>
  <c r="S5" i="3" s="1"/>
  <c r="Q6" i="3" s="1"/>
  <c r="S6" i="3" s="1"/>
  <c r="Q7" i="3" s="1"/>
  <c r="S7" i="3" s="1"/>
  <c r="Q8" i="3" s="1"/>
  <c r="S8" i="3" s="1"/>
  <c r="Q9" i="3" s="1"/>
  <c r="S9" i="3" s="1"/>
  <c r="Q10" i="3" s="1"/>
  <c r="S10" i="3" s="1"/>
  <c r="Q11" i="3" s="1"/>
  <c r="S11" i="3" s="1"/>
  <c r="Q12" i="3" s="1"/>
  <c r="S12" i="3" s="1"/>
  <c r="Q13" i="3" s="1"/>
  <c r="S13" i="3" s="1"/>
  <c r="Q14" i="3" s="1"/>
  <c r="S14" i="3" s="1"/>
  <c r="L4" i="3"/>
  <c r="N4" i="3" s="1"/>
  <c r="L5" i="3" s="1"/>
  <c r="N5" i="3" s="1"/>
  <c r="L6" i="3" s="1"/>
  <c r="N6" i="3" s="1"/>
  <c r="L7" i="3" s="1"/>
  <c r="N7" i="3" s="1"/>
  <c r="L8" i="3" s="1"/>
  <c r="N8" i="3" s="1"/>
  <c r="L9" i="3" s="1"/>
  <c r="N9" i="3" s="1"/>
  <c r="L10" i="3" s="1"/>
  <c r="N10" i="3" s="1"/>
  <c r="L11" i="3" s="1"/>
  <c r="N11" i="3" s="1"/>
  <c r="L12" i="3" s="1"/>
  <c r="N12" i="3" s="1"/>
  <c r="L13" i="3" s="1"/>
  <c r="N13" i="3" s="1"/>
  <c r="L14" i="3" s="1"/>
  <c r="N14" i="3" s="1"/>
  <c r="AS29" i="3" l="1"/>
  <c r="AM22" i="3"/>
  <c r="AM24" i="3"/>
  <c r="AQ27" i="3"/>
  <c r="AU30" i="3"/>
  <c r="AL22" i="3"/>
  <c r="AT30" i="3"/>
  <c r="AO25" i="3"/>
  <c r="AR28" i="3"/>
  <c r="AQ26" i="3"/>
  <c r="AJ21" i="3"/>
  <c r="AP26" i="3"/>
  <c r="AT29" i="3"/>
  <c r="P107" i="3"/>
  <c r="AV123" i="3" s="1"/>
  <c r="AL21" i="3"/>
  <c r="N14" i="7"/>
  <c r="N183" i="3"/>
  <c r="L184" i="3" s="1"/>
  <c r="N146" i="3"/>
  <c r="L147" i="3" s="1"/>
  <c r="L110" i="3"/>
  <c r="N110" i="3" s="1"/>
  <c r="L77" i="3"/>
  <c r="N77" i="3" s="1"/>
  <c r="L40" i="3"/>
  <c r="N40" i="3" s="1"/>
  <c r="I111" i="1"/>
  <c r="K111" i="1" s="1"/>
  <c r="I89" i="1"/>
  <c r="K89" i="1" s="1"/>
  <c r="O49" i="2"/>
  <c r="AV16" i="3"/>
  <c r="M31" i="2"/>
  <c r="L31" i="2"/>
  <c r="M30" i="2"/>
  <c r="L30" i="2"/>
  <c r="K30" i="2"/>
  <c r="L29" i="2"/>
  <c r="K29" i="2"/>
  <c r="J29" i="2"/>
  <c r="K28" i="2"/>
  <c r="J28" i="2"/>
  <c r="I28" i="2"/>
  <c r="J27" i="2"/>
  <c r="I27" i="2"/>
  <c r="H27" i="2"/>
  <c r="I26" i="2"/>
  <c r="H26" i="2"/>
  <c r="G26" i="2"/>
  <c r="H25" i="2"/>
  <c r="G25" i="2"/>
  <c r="F25" i="2"/>
  <c r="G24" i="2"/>
  <c r="F24" i="2"/>
  <c r="E24" i="2"/>
  <c r="F23" i="2"/>
  <c r="E23" i="2"/>
  <c r="D23" i="2"/>
  <c r="E22" i="2"/>
  <c r="D22" i="2"/>
  <c r="N184" i="3" l="1"/>
  <c r="L185" i="3" s="1"/>
  <c r="N185" i="3" s="1"/>
  <c r="N147" i="3"/>
  <c r="L148" i="3" s="1"/>
  <c r="L111" i="3"/>
  <c r="N111" i="3" s="1"/>
  <c r="L78" i="3"/>
  <c r="N78" i="3" s="1"/>
  <c r="L41" i="3"/>
  <c r="N41" i="3" s="1"/>
  <c r="I112" i="1"/>
  <c r="K112" i="1" s="1"/>
  <c r="I90" i="1"/>
  <c r="K90" i="1" s="1"/>
  <c r="P17" i="2"/>
  <c r="O5" i="2"/>
  <c r="D21" i="2" s="1"/>
  <c r="O6" i="2"/>
  <c r="C22" i="2"/>
  <c r="O7" i="2"/>
  <c r="O8" i="2"/>
  <c r="O9" i="2"/>
  <c r="O10" i="2"/>
  <c r="O11" i="2"/>
  <c r="O12" i="2"/>
  <c r="O13" i="2"/>
  <c r="O14" i="2"/>
  <c r="O15" i="2"/>
  <c r="O16" i="2"/>
  <c r="N148" i="3" l="1"/>
  <c r="L149" i="3" s="1"/>
  <c r="N149" i="3" s="1"/>
  <c r="L112" i="3"/>
  <c r="N112" i="3" s="1"/>
  <c r="L79" i="3"/>
  <c r="N79" i="3" s="1"/>
  <c r="L42" i="3"/>
  <c r="N42" i="3" s="1"/>
  <c r="I113" i="1"/>
  <c r="K113" i="1" s="1"/>
  <c r="I91" i="1"/>
  <c r="K91" i="1" s="1"/>
  <c r="C21" i="2"/>
  <c r="L113" i="3" l="1"/>
  <c r="N113" i="3" s="1"/>
  <c r="L80" i="3"/>
  <c r="N80" i="3" s="1"/>
  <c r="L43" i="3"/>
  <c r="N43" i="3" s="1"/>
  <c r="I114" i="1"/>
  <c r="K114" i="1" s="1"/>
  <c r="I92" i="1"/>
  <c r="K92" i="1" s="1"/>
  <c r="K4" i="1"/>
  <c r="I5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H4" i="1"/>
  <c r="L114" i="3"/>
  <c r="N114" i="3" s="1"/>
  <c r="L81" i="3"/>
  <c r="N81" i="3" s="1"/>
  <c r="L44" i="3"/>
  <c r="N44" i="3" s="1"/>
  <c r="I115" i="1"/>
  <c r="K115" i="1" s="1"/>
  <c r="I93" i="1"/>
  <c r="K93" i="1" s="1"/>
  <c r="H5" i="1" l="1"/>
  <c r="L115" i="3"/>
  <c r="N115" i="3" s="1"/>
  <c r="L82" i="3"/>
  <c r="N82" i="3" s="1"/>
  <c r="L45" i="3"/>
  <c r="N45" i="3" s="1"/>
  <c r="I116" i="1"/>
  <c r="K116" i="1" s="1"/>
  <c r="I94" i="1"/>
  <c r="K94" i="1" s="1"/>
  <c r="L116" i="3" l="1"/>
  <c r="N116" i="3" s="1"/>
  <c r="L83" i="3"/>
  <c r="N83" i="3" s="1"/>
  <c r="L46" i="3"/>
  <c r="N46" i="3" s="1"/>
  <c r="I117" i="1"/>
  <c r="K117" i="1" s="1"/>
  <c r="I95" i="1"/>
  <c r="K95" i="1" s="1"/>
  <c r="L117" i="3" l="1"/>
  <c r="N117" i="3" s="1"/>
  <c r="L84" i="3"/>
  <c r="N84" i="3" s="1"/>
  <c r="L47" i="3"/>
  <c r="N47" i="3" s="1"/>
  <c r="I96" i="1"/>
  <c r="K96" i="1" s="1"/>
</calcChain>
</file>

<file path=xl/sharedStrings.xml><?xml version="1.0" encoding="utf-8"?>
<sst xmlns="http://schemas.openxmlformats.org/spreadsheetml/2006/main" count="21944" uniqueCount="226">
  <si>
    <t>Interval Data yang Terbentuk</t>
  </si>
  <si>
    <t>-</t>
  </si>
  <si>
    <t>Himpunan Semesta</t>
  </si>
  <si>
    <t>Dmin</t>
  </si>
  <si>
    <t>Dmax</t>
  </si>
  <si>
    <t>Himpunan Semesta U</t>
  </si>
  <si>
    <t>[11.327, 15.851]</t>
  </si>
  <si>
    <t>Interval Kelas</t>
  </si>
  <si>
    <t>Banyak Kelas</t>
  </si>
  <si>
    <t>Rentang Kelas</t>
  </si>
  <si>
    <t>Kelas-interval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</si>
  <si>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</si>
  <si>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</si>
  <si>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</si>
  <si>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</si>
  <si>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</si>
  <si>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</si>
  <si>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</si>
  <si>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</si>
  <si>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</si>
  <si>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</si>
  <si>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</si>
  <si>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</si>
  <si>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Kurs Jual Sebelum Pandemi Covid 19</t>
  </si>
  <si>
    <t>.</t>
  </si>
  <si>
    <t>1/6/2014 12:00:00 AM</t>
  </si>
  <si>
    <t>1/7/2014 12:00:00 AM</t>
  </si>
  <si>
    <t>1/8/2014 12:00:00 AM</t>
  </si>
  <si>
    <t>1/9/2014 12:00:00 AM</t>
  </si>
  <si>
    <t>1/10/2014 12:00:00 AM</t>
  </si>
  <si>
    <t>1/13/2014 12:00:00 AM</t>
  </si>
  <si>
    <t>1/14/2014 12:00:00 AM</t>
  </si>
  <si>
    <t>1/15/2014 12:00:00 AM</t>
  </si>
  <si>
    <t>Fuzzyfikasi</t>
  </si>
  <si>
    <t>A3</t>
  </si>
  <si>
    <t>A8</t>
  </si>
  <si>
    <t>FLR</t>
  </si>
  <si>
    <t xml:space="preserve">&gt; </t>
  </si>
  <si>
    <t>&gt;</t>
  </si>
  <si>
    <t>A4</t>
  </si>
  <si>
    <t>A5</t>
  </si>
  <si>
    <t>A6</t>
  </si>
  <si>
    <t>A7</t>
  </si>
  <si>
    <t>A9</t>
  </si>
  <si>
    <t>A10</t>
  </si>
  <si>
    <t>A11</t>
  </si>
  <si>
    <t>No</t>
  </si>
  <si>
    <t>Tanggal</t>
  </si>
  <si>
    <t>Kurs</t>
  </si>
  <si>
    <t>A2</t>
  </si>
  <si>
    <t>A1</t>
  </si>
  <si>
    <t>Matriks Probabilitas</t>
  </si>
  <si>
    <t xml:space="preserve">Fuzzyfikasi </t>
  </si>
  <si>
    <t>A12</t>
  </si>
  <si>
    <t>Hasil Nilai Fuzzyfikasi</t>
  </si>
  <si>
    <t>Peramalan</t>
  </si>
  <si>
    <t>[11.215, 15.492]</t>
  </si>
  <si>
    <t>Kurs Beli Sebelum Pandemi Covid 19</t>
  </si>
  <si>
    <t>(Min, Max)</t>
  </si>
  <si>
    <t>(Max, Min)</t>
  </si>
  <si>
    <t>[10.805, 15329]</t>
  </si>
  <si>
    <t>[10.900, 15.177]</t>
  </si>
  <si>
    <t>(Min, Rata-rata)</t>
  </si>
  <si>
    <t>[11.327, 15.355]</t>
  </si>
  <si>
    <t>(Rata-rata, Min)</t>
  </si>
  <si>
    <t>[11.301, 15.329]</t>
  </si>
  <si>
    <t>(Max, Rata-rata)</t>
  </si>
  <si>
    <t>[10.805, 15.355]</t>
  </si>
  <si>
    <t>`</t>
  </si>
  <si>
    <t>(Rata-rata, Max)</t>
  </si>
  <si>
    <t>[11.301, 15.851]</t>
  </si>
  <si>
    <t>[11.215, 15.203]</t>
  </si>
  <si>
    <t>[11.189, 15.177]</t>
  </si>
  <si>
    <t>[11.189, 15.492]</t>
  </si>
  <si>
    <t>3/2/2020 12:00:00 AM</t>
  </si>
  <si>
    <t>3/3/2020 12:00:00 AM</t>
  </si>
  <si>
    <t>3/4/2020 12:00:00 AM</t>
  </si>
  <si>
    <t>3/5/2020 12:00:00 AM</t>
  </si>
  <si>
    <t>3/6/2020 12:00:00 AM</t>
  </si>
  <si>
    <t>3/7/2020 12:00:00 AM</t>
  </si>
  <si>
    <t>3/8/2020 12:00:00 AM</t>
  </si>
  <si>
    <t>3/9/2020 12:00:00 AM</t>
  </si>
  <si>
    <t>3/10/2020 12:00:00 AM</t>
  </si>
  <si>
    <t>2/28/2022 12:00:00 AM</t>
  </si>
  <si>
    <t>[13944, 17387]</t>
  </si>
  <si>
    <t>Kurs Jual Ketika Pandemi Covid 19</t>
  </si>
  <si>
    <t>[13.381, 16.824]</t>
  </si>
  <si>
    <t>[13.944, 16.856]</t>
  </si>
  <si>
    <t>[13.912, 16.824]</t>
  </si>
  <si>
    <t>3/1/2020 12:00:00 AM</t>
  </si>
  <si>
    <t xml:space="preserve">Kurs Beli Ketika Pandemi Covid 19 </t>
  </si>
  <si>
    <t>[13805, 17215]</t>
  </si>
  <si>
    <t>[13.247, 16.657]</t>
  </si>
  <si>
    <t>[13.247, 16.689]</t>
  </si>
  <si>
    <t>[13773, 17215]</t>
  </si>
  <si>
    <t>[11.327, 16852]</t>
  </si>
  <si>
    <t>[11.299, 16,824]</t>
  </si>
  <si>
    <t>[11.215, 16.684]</t>
  </si>
  <si>
    <t>[11.188, 16.657]</t>
  </si>
  <si>
    <t>[10.657, 16.684]</t>
  </si>
  <si>
    <t>[11.188. 17.215]</t>
  </si>
  <si>
    <t>A13</t>
  </si>
  <si>
    <t>A14</t>
  </si>
  <si>
    <t>A15</t>
  </si>
  <si>
    <t>A16</t>
  </si>
  <si>
    <t>15761,,039</t>
  </si>
  <si>
    <t>MAPE</t>
  </si>
  <si>
    <t>Min</t>
  </si>
  <si>
    <t>Max</t>
  </si>
  <si>
    <t>Rata-rata</t>
  </si>
  <si>
    <t>FTS</t>
  </si>
  <si>
    <t>MCFTS</t>
  </si>
  <si>
    <t>Kurs Jual Ketika</t>
  </si>
  <si>
    <t>Kurs Jual Keseluruhan</t>
  </si>
  <si>
    <t>Paling Kecil</t>
  </si>
  <si>
    <t>Paling kecil</t>
  </si>
  <si>
    <t>Kurs Jual Sebelum pandemi Covid 19</t>
  </si>
  <si>
    <r>
      <t xml:space="preserve">Kurs Beli Sebelum pandemi </t>
    </r>
    <r>
      <rPr>
        <i/>
        <sz val="11"/>
        <color theme="1"/>
        <rFont val="Calibri"/>
        <family val="2"/>
        <scheme val="minor"/>
      </rPr>
      <t>Covid 19</t>
    </r>
  </si>
  <si>
    <t>Kurs Jual Ketika pandemi Covid 19</t>
  </si>
  <si>
    <t>Kurs Beli Ketika Pandemi Covid 19</t>
  </si>
  <si>
    <t>Kurs Beli Sebelum dan Ketika Pandemi Covid 19</t>
  </si>
  <si>
    <t>Kurs Jual Sebelum dan Ketika Pandemi Covid 19</t>
  </si>
  <si>
    <t>(D1 = Min, D2 = Max) Dari delta kurs periode sebelum pandemi covid 19</t>
  </si>
  <si>
    <t>(D1 = Max, D2 = Min) Dari delta kurs periode sebelum pandemi covid 19</t>
  </si>
  <si>
    <t>(Min, Rata-rata) Dari delta kurs periode sebelum pandemi covid 19</t>
  </si>
  <si>
    <t>(Rata-rata, Min) Dari delta kurs periode sebelum pandemi covid 19</t>
  </si>
  <si>
    <t>(Max, Rata-rata) Dari delta kurs periode sebelum pandemi covid 19</t>
  </si>
  <si>
    <t>(Rata-rata, Max) Dari delta kurs periode sebelum pandemi covid 19</t>
  </si>
  <si>
    <t>(Min, Max) Dari delta kurs periode sebelum pandemi covid 19</t>
  </si>
  <si>
    <t>(Max, Min) Dari delta kurs periode sebelum pandemi covid 19</t>
  </si>
  <si>
    <t>[Max, Min]</t>
  </si>
  <si>
    <t>[Min, Max]</t>
  </si>
  <si>
    <t>[Min, Rata-rata]</t>
  </si>
  <si>
    <t>[Rata-rata, Min]</t>
  </si>
  <si>
    <t>[Max, Rata-rata]</t>
  </si>
  <si>
    <t>[Rata-rata, Max]</t>
  </si>
  <si>
    <t>Kombinasi Nilai D1 dan D2 [D1, D2]</t>
  </si>
  <si>
    <t>Minimum</t>
  </si>
  <si>
    <t>Maksimum</t>
  </si>
  <si>
    <t>Mape Kurs Jual Sebelum Pandemi Covid 19</t>
  </si>
  <si>
    <t>Mape Kurs Beli Sebelum Pandemi Covid 19</t>
  </si>
  <si>
    <t>Mape Kurs Jual Ketika Pandemi Covid 19</t>
  </si>
  <si>
    <t>Mape Kurs Beli Ketika Pandemi Covid 19</t>
  </si>
  <si>
    <t>Mape Kurs Beli Keseluruhan</t>
  </si>
  <si>
    <t>Mape Kurs Jual Keseluruhan</t>
  </si>
  <si>
    <t>2/27/2019 12:00:00 AM</t>
  </si>
  <si>
    <t>2/28/2019 12:00:00 AM</t>
  </si>
  <si>
    <t>12/30/2021 12:00:00 AM</t>
  </si>
  <si>
    <t>12/31/2021 12:00:00 AM</t>
  </si>
  <si>
    <t>2/27/2021 12:00:00 AM</t>
  </si>
  <si>
    <t>2/28/2021 12:00:00 AM</t>
  </si>
  <si>
    <t>[Dmin - Min, Dmax + Max]</t>
  </si>
  <si>
    <t>[Dmin - Max, Dmax + Min]</t>
  </si>
  <si>
    <t>[Dmin - Min, Dmax + Rata-rata]</t>
  </si>
  <si>
    <t>[Dmin - Rata-rata, Dmax + Min]</t>
  </si>
  <si>
    <t>[Dmin - Max, Dmax + Rata-rata]</t>
  </si>
  <si>
    <t>[Dmin - Rata-rata, Dmax + Max]</t>
  </si>
  <si>
    <t>APE</t>
  </si>
  <si>
    <t>APE Kurs Jual Sebelum Pandemi Covid 19</t>
  </si>
  <si>
    <t>APE Maksimum</t>
  </si>
  <si>
    <t>APE Kurs Beli Sebelum Pandemi Covid 19</t>
  </si>
  <si>
    <t>APE Kurs Jual Ketika Pandemi Covid 19</t>
  </si>
  <si>
    <t>APE Kurs Beli Ketika Pandemi Covid 19</t>
  </si>
  <si>
    <t xml:space="preserve">APE Kurs Jual Keseluruhan </t>
  </si>
  <si>
    <t>APE Kurs Beli Keseluruhan</t>
  </si>
  <si>
    <t>APE Minimum</t>
  </si>
  <si>
    <t>Kombinasi Nilai D1 dan D2 [Dmin - D1, Dmax + D2]</t>
  </si>
  <si>
    <t>Nilai Error Kurs Jual Sebelum Pandemi Covid 19</t>
  </si>
  <si>
    <t>APE Makimum</t>
  </si>
  <si>
    <t>Nilai Error Kurs Beli Sebelum Pandemi Covid 19</t>
  </si>
  <si>
    <t>Nilai Error Kurs Jual Ketika Pandemi Covid 19</t>
  </si>
  <si>
    <t>Nilai Error Kurs Beli Ketika Pandemi Covid 19</t>
  </si>
  <si>
    <t>Nilai Error Kurs Jual Keseluruhan</t>
  </si>
  <si>
    <t>Nilai Error Kurs Beli Keseluruhan</t>
  </si>
  <si>
    <t>[10.764, 16.824]</t>
  </si>
  <si>
    <t>[11.327, 17.387]</t>
  </si>
  <si>
    <t>[11.215, 17.215]</t>
  </si>
  <si>
    <t>[10.657, 16.657]</t>
  </si>
  <si>
    <t>[10.764, 16.852]</t>
  </si>
  <si>
    <t>[11.299, 17.387]</t>
  </si>
  <si>
    <t>MAPE Kurs Jual Sebelum Pandemi Covid 19</t>
  </si>
  <si>
    <t>MAPE Kurs Beli Sebelum Pandemi Covid 19</t>
  </si>
  <si>
    <t>MAPE Kurs Jual Ketika Pandemi Covid 19</t>
  </si>
  <si>
    <t>MAPE Kurs Beli Ketika Pandemi Covid 19</t>
  </si>
  <si>
    <t xml:space="preserve">MAPE Kurs Jual Keseluruhan </t>
  </si>
  <si>
    <t>MAPE Kurs Beli Keseluruhan</t>
  </si>
  <si>
    <t>[Dmin - Min, Dmax + Min]</t>
  </si>
  <si>
    <t>[Dmin - Max, Dmax + Max]</t>
  </si>
  <si>
    <t>[Dmin - Rata-rata, Dmax + Rata-rata]</t>
  </si>
  <si>
    <t>F</t>
  </si>
  <si>
    <t>T</t>
  </si>
  <si>
    <t>8/12</t>
  </si>
  <si>
    <t>4/12</t>
  </si>
  <si>
    <t>2/3</t>
  </si>
  <si>
    <t>1/3</t>
  </si>
  <si>
    <t>(Min, Min)</t>
  </si>
  <si>
    <t>(Max, Max)</t>
  </si>
  <si>
    <t>(Rata-rata, Rata-rata)</t>
  </si>
  <si>
    <t>[11.327, 15.329]</t>
  </si>
  <si>
    <t>[10.805, 15.851]</t>
  </si>
  <si>
    <t>[11.301, 15.355]</t>
  </si>
  <si>
    <t>(Rata-rata,Rata-rata)</t>
  </si>
  <si>
    <t>(Rata-rata, rata-rata)</t>
  </si>
  <si>
    <t>[11.215, 15,177]</t>
  </si>
  <si>
    <t>[10.900, 15.492]</t>
  </si>
  <si>
    <t>[11.189, 15.203]</t>
  </si>
  <si>
    <t>[13.944, 16.824]</t>
  </si>
  <si>
    <t>[13.381, 17.387]</t>
  </si>
  <si>
    <t>[13.912, 16.856]</t>
  </si>
  <si>
    <t>[13.805, 16.657]</t>
  </si>
  <si>
    <t>[13.247, 17.215]</t>
  </si>
  <si>
    <t>[13.773, 16.689]</t>
  </si>
  <si>
    <t>[11.327, 16.824]</t>
  </si>
  <si>
    <t>[10.764, 17.387]</t>
  </si>
  <si>
    <t>[11.299, 16.852]</t>
  </si>
  <si>
    <t>[11.215, 16.657]</t>
  </si>
  <si>
    <t>[11.188, 16.684]</t>
  </si>
  <si>
    <t>Kurs Beli Keseluruhan</t>
  </si>
  <si>
    <t>Model</t>
  </si>
  <si>
    <t>Pengujian</t>
  </si>
  <si>
    <t>MAPE kurs jual keseluruhan</t>
  </si>
  <si>
    <t>MAPE kurs beli keseluruhan</t>
  </si>
  <si>
    <r>
      <t xml:space="preserve">MAPE kurs jual ketika pandemi </t>
    </r>
    <r>
      <rPr>
        <i/>
        <sz val="11"/>
        <color theme="1"/>
        <rFont val="Calibri"/>
        <family val="2"/>
        <scheme val="minor"/>
      </rPr>
      <t xml:space="preserve">Covid </t>
    </r>
    <r>
      <rPr>
        <sz val="11"/>
        <color theme="1"/>
        <rFont val="Calibri"/>
        <family val="2"/>
        <scheme val="minor"/>
      </rPr>
      <t>19</t>
    </r>
  </si>
  <si>
    <r>
      <t xml:space="preserve">MAPE kurs beli ketika pandemi </t>
    </r>
    <r>
      <rPr>
        <i/>
        <sz val="11"/>
        <color theme="1"/>
        <rFont val="Calibri"/>
        <family val="2"/>
        <scheme val="minor"/>
      </rPr>
      <t xml:space="preserve">Covid </t>
    </r>
    <r>
      <rPr>
        <sz val="11"/>
        <color theme="1"/>
        <rFont val="Calibri"/>
        <family val="2"/>
        <scheme val="minor"/>
      </rPr>
      <t>19</t>
    </r>
  </si>
  <si>
    <r>
      <t xml:space="preserve">Mape Kurs Beli Sebelum Pandemi </t>
    </r>
    <r>
      <rPr>
        <i/>
        <sz val="11"/>
        <color theme="1"/>
        <rFont val="Calibri"/>
        <family val="2"/>
        <scheme val="minor"/>
      </rPr>
      <t>Covid</t>
    </r>
    <r>
      <rPr>
        <sz val="11"/>
        <color theme="1"/>
        <rFont val="Calibri"/>
        <family val="2"/>
        <scheme val="minor"/>
      </rPr>
      <t xml:space="preserve"> 19</t>
    </r>
  </si>
  <si>
    <r>
      <t xml:space="preserve">Mape Kurs Jual Sebelum Pandemi </t>
    </r>
    <r>
      <rPr>
        <i/>
        <sz val="11"/>
        <color theme="1"/>
        <rFont val="Calibri"/>
        <family val="2"/>
        <scheme val="minor"/>
      </rPr>
      <t>Covid</t>
    </r>
    <r>
      <rPr>
        <sz val="11"/>
        <color theme="1"/>
        <rFont val="Calibri"/>
        <family val="2"/>
        <scheme val="minor"/>
      </rPr>
      <t xml:space="preserve">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</si>
</sst>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yyyy\-mm\-dd\ hh:mm:ss"/>
    <numFmt numFmtId="166" formatCode="#,##0.000"/>
    <numFmt numFmtId="167" formatCode="#,##0.0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7" fontId="0" fillId="0" borderId="0" xfId="0" applyNumberFormat="1"/>
    <xf numFmtId="1" fontId="0" fillId="0" borderId="1" xfId="0" applyNumberFormat="1" applyBorder="1"/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4" xfId="0" applyBorder="1"/>
    <xf numFmtId="1" fontId="0" fillId="0" borderId="0" xfId="0" applyNumberFormat="1"/>
    <xf numFmtId="166" fontId="0" fillId="0" borderId="4" xfId="0" applyNumberFormat="1" applyBorder="1"/>
    <xf numFmtId="22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49" fontId="6" fillId="0" borderId="1" xfId="1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22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7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6" fontId="0" fillId="0" borderId="0" xfId="0" applyNumberFormat="1"/>
    <xf numFmtId="0" fontId="8" fillId="0" borderId="1" xfId="0" applyFont="1" applyBorder="1" applyAlignment="1">
      <alignment horizontal="center"/>
    </xf>
    <xf numFmtId="0" fontId="5" fillId="0" borderId="1" xfId="1" applyBorder="1" applyAlignment="1">
      <alignment horizontal="left"/>
    </xf>
    <xf numFmtId="0" fontId="5" fillId="0" borderId="1" xfId="0" applyFont="1" applyBorder="1" applyAlignment="1">
      <alignment horizontal="left"/>
    </xf>
    <xf numFmtId="22" fontId="5" fillId="0" borderId="1" xfId="1" applyNumberFormat="1" applyBorder="1" applyAlignment="1">
      <alignment horizontal="left"/>
    </xf>
    <xf numFmtId="0" fontId="5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64" fontId="0" fillId="0" borderId="7" xfId="0" applyNumberFormat="1" applyBorder="1" applyAlignment="1">
      <alignment horizontal="left" vertical="center"/>
    </xf>
    <xf numFmtId="167" fontId="0" fillId="0" borderId="1" xfId="0" applyNumberFormat="1" applyBorder="1"/>
    <xf numFmtId="167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167" fontId="0" fillId="0" borderId="0" xfId="0" applyNumberFormat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49" fontId="0" fillId="0" borderId="0" xfId="0" applyNumberFormat="1"/>
    <xf numFmtId="0" fontId="0" fillId="0" borderId="1" xfId="0" applyBorder="1" applyAlignment="1">
      <alignment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C92A68FC-A183-4D4E-8969-EA02117BDC9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4504-93B2-43B9-B991-6BFD6E1A075E}">
  <dimension ref="A1:AR2269"/>
  <sheetViews>
    <sheetView topLeftCell="W160" zoomScaleNormal="100" workbookViewId="0">
      <selection activeCell="AP122" sqref="AP122"/>
    </sheetView>
  </sheetViews>
  <sheetFormatPr defaultRowHeight="14.4" x14ac:dyDescent="0.3"/>
  <cols>
    <col min="1" max="1" width="14.44140625" bestFit="1" customWidth="1"/>
    <col min="2" max="2" width="18.5546875" bestFit="1" customWidth="1"/>
    <col min="3" max="3" width="14.44140625" bestFit="1" customWidth="1"/>
    <col min="6" max="6" width="12.33203125" bestFit="1" customWidth="1"/>
    <col min="7" max="7" width="11.88671875" bestFit="1" customWidth="1"/>
    <col min="8" max="8" width="10.44140625" customWidth="1"/>
    <col min="10" max="10" width="21.6640625" bestFit="1" customWidth="1"/>
    <col min="12" max="12" width="12" bestFit="1" customWidth="1"/>
    <col min="15" max="15" width="20.5546875" bestFit="1" customWidth="1"/>
    <col min="16" max="16" width="12.88671875" customWidth="1"/>
    <col min="17" max="17" width="9.5546875" bestFit="1" customWidth="1"/>
    <col min="20" max="20" width="20.5546875" bestFit="1" customWidth="1"/>
    <col min="22" max="22" width="9.5546875" bestFit="1" customWidth="1"/>
    <col min="28" max="28" width="10.6640625" customWidth="1"/>
    <col min="31" max="31" width="20.5546875" bestFit="1" customWidth="1"/>
    <col min="33" max="33" width="9.5546875" bestFit="1" customWidth="1"/>
    <col min="34" max="34" width="10.44140625" bestFit="1" customWidth="1"/>
    <col min="37" max="37" width="20.5546875" bestFit="1" customWidth="1"/>
    <col min="39" max="39" width="10.44140625" bestFit="1" customWidth="1"/>
    <col min="43" max="44" width="13" customWidth="1"/>
  </cols>
  <sheetData>
    <row r="1" spans="1:44" x14ac:dyDescent="0.3">
      <c r="A1" t="s">
        <v>58</v>
      </c>
    </row>
    <row r="3" spans="1:44" x14ac:dyDescent="0.3">
      <c r="B3" s="67" t="s">
        <v>2</v>
      </c>
      <c r="C3" s="67"/>
      <c r="F3" s="67" t="s">
        <v>7</v>
      </c>
      <c r="G3" s="67"/>
      <c r="I3" s="68" t="s">
        <v>0</v>
      </c>
      <c r="J3" s="68"/>
      <c r="K3" s="68"/>
      <c r="L3" s="6" t="s">
        <v>10</v>
      </c>
      <c r="N3" s="67" t="s">
        <v>23</v>
      </c>
      <c r="O3" s="67"/>
      <c r="P3" s="67"/>
      <c r="Q3" s="2" t="s">
        <v>33</v>
      </c>
      <c r="S3" s="67" t="s">
        <v>23</v>
      </c>
      <c r="T3" s="67"/>
      <c r="U3" s="67"/>
      <c r="V3" s="2" t="s">
        <v>33</v>
      </c>
      <c r="W3" s="67" t="s">
        <v>36</v>
      </c>
      <c r="X3" s="67"/>
      <c r="Y3" s="67"/>
      <c r="AA3" s="67" t="s">
        <v>54</v>
      </c>
      <c r="AB3" s="67"/>
      <c r="AD3" s="67" t="s">
        <v>23</v>
      </c>
      <c r="AE3" s="67"/>
      <c r="AF3" s="67"/>
      <c r="AG3" s="2" t="s">
        <v>33</v>
      </c>
      <c r="AH3" s="2" t="s">
        <v>55</v>
      </c>
      <c r="AJ3" s="67" t="s">
        <v>23</v>
      </c>
      <c r="AK3" s="67"/>
      <c r="AL3" s="67"/>
      <c r="AM3" s="2" t="s">
        <v>55</v>
      </c>
      <c r="AN3" s="2" t="s">
        <v>157</v>
      </c>
      <c r="AP3" s="67" t="s">
        <v>116</v>
      </c>
      <c r="AQ3" s="67"/>
      <c r="AR3" s="67"/>
    </row>
    <row r="4" spans="1:44" x14ac:dyDescent="0.3">
      <c r="B4" s="3" t="s">
        <v>3</v>
      </c>
      <c r="C4" s="4">
        <v>11327</v>
      </c>
      <c r="F4" s="3" t="s">
        <v>3</v>
      </c>
      <c r="G4" s="4">
        <v>11327</v>
      </c>
      <c r="H4">
        <f>(I4+K4)/2</f>
        <v>11515</v>
      </c>
      <c r="I4" s="7">
        <v>11327</v>
      </c>
      <c r="J4" s="6" t="s">
        <v>1</v>
      </c>
      <c r="K4" s="7">
        <f>I4+$G$8-1</f>
        <v>11703</v>
      </c>
      <c r="L4" s="6" t="s">
        <v>11</v>
      </c>
      <c r="N4" s="2">
        <v>1</v>
      </c>
      <c r="O4" s="2" t="s">
        <v>25</v>
      </c>
      <c r="P4" s="2">
        <v>12291</v>
      </c>
      <c r="Q4" s="2" t="s">
        <v>34</v>
      </c>
      <c r="S4" s="2">
        <v>1</v>
      </c>
      <c r="T4" s="2" t="s">
        <v>25</v>
      </c>
      <c r="U4" s="2">
        <v>12291</v>
      </c>
      <c r="V4" s="2" t="s">
        <v>34</v>
      </c>
      <c r="W4" s="3" t="s">
        <v>34</v>
      </c>
      <c r="X4" s="2" t="s">
        <v>37</v>
      </c>
      <c r="Y4" s="2" t="s">
        <v>34</v>
      </c>
      <c r="AA4" s="2" t="s">
        <v>50</v>
      </c>
      <c r="AB4" s="12">
        <v>11532.225</v>
      </c>
      <c r="AD4" s="2">
        <v>1</v>
      </c>
      <c r="AE4" s="2" t="s">
        <v>25</v>
      </c>
      <c r="AF4" s="2">
        <v>12291</v>
      </c>
      <c r="AG4" s="2" t="s">
        <v>34</v>
      </c>
      <c r="AH4" s="2" t="s">
        <v>1</v>
      </c>
      <c r="AJ4" s="2">
        <v>1</v>
      </c>
      <c r="AK4" s="2" t="s">
        <v>25</v>
      </c>
      <c r="AL4" s="2">
        <v>12291</v>
      </c>
      <c r="AM4" s="2" t="s">
        <v>1</v>
      </c>
      <c r="AN4" s="17"/>
      <c r="AP4" s="2" t="s">
        <v>106</v>
      </c>
      <c r="AQ4" s="2" t="s">
        <v>111</v>
      </c>
      <c r="AR4" s="2" t="s">
        <v>110</v>
      </c>
    </row>
    <row r="5" spans="1:44" x14ac:dyDescent="0.3">
      <c r="B5" s="3" t="s">
        <v>4</v>
      </c>
      <c r="C5" s="4">
        <v>15851</v>
      </c>
      <c r="D5" s="1"/>
      <c r="F5" s="5" t="s">
        <v>4</v>
      </c>
      <c r="G5" s="4">
        <v>15851</v>
      </c>
      <c r="H5">
        <f>(I5+K5)/2</f>
        <v>11892</v>
      </c>
      <c r="I5" s="7">
        <f>I4+G8</f>
        <v>11704</v>
      </c>
      <c r="J5" s="6" t="s">
        <v>1</v>
      </c>
      <c r="K5" s="7">
        <f>K4+$G$8</f>
        <v>12080</v>
      </c>
      <c r="L5" s="6" t="s">
        <v>12</v>
      </c>
      <c r="N5" s="2">
        <v>2</v>
      </c>
      <c r="O5" s="2" t="s">
        <v>26</v>
      </c>
      <c r="P5" s="2">
        <v>12323</v>
      </c>
      <c r="Q5" s="2" t="s">
        <v>34</v>
      </c>
      <c r="S5" s="2">
        <v>2</v>
      </c>
      <c r="T5" s="2" t="s">
        <v>26</v>
      </c>
      <c r="U5" s="2">
        <v>12323</v>
      </c>
      <c r="V5" s="2" t="s">
        <v>34</v>
      </c>
      <c r="W5" s="3" t="s">
        <v>34</v>
      </c>
      <c r="X5" s="2" t="s">
        <v>38</v>
      </c>
      <c r="Y5" s="2" t="s">
        <v>34</v>
      </c>
      <c r="AA5" s="2" t="s">
        <v>49</v>
      </c>
      <c r="AB5" s="12">
        <v>11890.031999999999</v>
      </c>
      <c r="AD5" s="2">
        <v>2</v>
      </c>
      <c r="AE5" s="2" t="s">
        <v>26</v>
      </c>
      <c r="AF5" s="2">
        <v>12323</v>
      </c>
      <c r="AG5" s="2" t="s">
        <v>34</v>
      </c>
      <c r="AH5" s="13">
        <v>12264.68918918919</v>
      </c>
      <c r="AJ5" s="2">
        <v>2</v>
      </c>
      <c r="AK5" s="2" t="s">
        <v>26</v>
      </c>
      <c r="AL5" s="2">
        <v>12323</v>
      </c>
      <c r="AM5" s="13">
        <v>12264.68918918919</v>
      </c>
      <c r="AN5" s="17">
        <v>0.47318681174074279</v>
      </c>
      <c r="AP5" s="2" t="s">
        <v>107</v>
      </c>
      <c r="AQ5" s="17">
        <v>2.7005964461287633E-4</v>
      </c>
      <c r="AR5" s="17">
        <v>3.353678985847475E-3</v>
      </c>
    </row>
    <row r="6" spans="1:44" x14ac:dyDescent="0.3">
      <c r="B6" s="3" t="s">
        <v>5</v>
      </c>
      <c r="C6" s="3" t="s">
        <v>6</v>
      </c>
      <c r="D6" s="1"/>
      <c r="F6" s="5" t="s">
        <v>8</v>
      </c>
      <c r="G6" s="3">
        <v>12</v>
      </c>
      <c r="I6" s="7">
        <f>I5+$G$8</f>
        <v>12081</v>
      </c>
      <c r="J6" s="6" t="s">
        <v>1</v>
      </c>
      <c r="K6" s="7">
        <f t="shared" ref="K6:K15" si="0">K5+$G$8</f>
        <v>12457</v>
      </c>
      <c r="L6" s="6" t="s">
        <v>13</v>
      </c>
      <c r="N6" s="2">
        <v>3</v>
      </c>
      <c r="O6" s="2" t="s">
        <v>27</v>
      </c>
      <c r="P6" s="2">
        <v>12290</v>
      </c>
      <c r="Q6" s="2" t="s">
        <v>34</v>
      </c>
      <c r="S6" s="2">
        <v>3</v>
      </c>
      <c r="T6" s="2" t="s">
        <v>27</v>
      </c>
      <c r="U6" s="2">
        <v>12290</v>
      </c>
      <c r="V6" s="2" t="s">
        <v>34</v>
      </c>
      <c r="W6" s="3" t="s">
        <v>34</v>
      </c>
      <c r="X6" s="2" t="s">
        <v>37</v>
      </c>
      <c r="Y6" s="2" t="s">
        <v>34</v>
      </c>
      <c r="AA6" s="2" t="s">
        <v>34</v>
      </c>
      <c r="AB6" s="12">
        <v>12264.689</v>
      </c>
      <c r="AD6" s="2">
        <v>3</v>
      </c>
      <c r="AE6" s="2" t="s">
        <v>27</v>
      </c>
      <c r="AF6" s="2">
        <v>12290</v>
      </c>
      <c r="AG6" s="2" t="s">
        <v>34</v>
      </c>
      <c r="AH6" s="13">
        <v>12264.68918918919</v>
      </c>
      <c r="AJ6" s="2">
        <v>3</v>
      </c>
      <c r="AK6" s="2" t="s">
        <v>27</v>
      </c>
      <c r="AL6" s="2">
        <v>12290</v>
      </c>
      <c r="AM6" s="13">
        <v>12264.68918918919</v>
      </c>
      <c r="AN6" s="17">
        <v>0.20594638576738611</v>
      </c>
      <c r="AP6" s="2" t="s">
        <v>108</v>
      </c>
      <c r="AQ6" s="49">
        <v>4.0593141902314809</v>
      </c>
      <c r="AR6" s="17">
        <v>3.949531481177051</v>
      </c>
    </row>
    <row r="7" spans="1:44" x14ac:dyDescent="0.3">
      <c r="D7" s="1"/>
      <c r="F7" s="3" t="s">
        <v>9</v>
      </c>
      <c r="G7" s="4">
        <v>4524</v>
      </c>
      <c r="I7" s="7">
        <f t="shared" ref="I7:I15" si="1">I6+$G$8</f>
        <v>12458</v>
      </c>
      <c r="J7" s="6" t="s">
        <v>1</v>
      </c>
      <c r="K7" s="7">
        <f t="shared" si="0"/>
        <v>12834</v>
      </c>
      <c r="L7" s="6" t="s">
        <v>14</v>
      </c>
      <c r="N7" s="2">
        <v>4</v>
      </c>
      <c r="O7" s="2" t="s">
        <v>28</v>
      </c>
      <c r="P7" s="2">
        <v>12324</v>
      </c>
      <c r="Q7" s="2" t="s">
        <v>34</v>
      </c>
      <c r="S7" s="2">
        <v>4</v>
      </c>
      <c r="T7" s="2" t="s">
        <v>28</v>
      </c>
      <c r="U7" s="2">
        <v>12324</v>
      </c>
      <c r="V7" s="2" t="s">
        <v>34</v>
      </c>
      <c r="W7" s="3" t="s">
        <v>34</v>
      </c>
      <c r="X7" s="2" t="s">
        <v>37</v>
      </c>
      <c r="Y7" s="2" t="s">
        <v>34</v>
      </c>
      <c r="AA7" s="2" t="s">
        <v>39</v>
      </c>
      <c r="AB7" s="12">
        <v>12659.856</v>
      </c>
      <c r="AD7" s="2">
        <v>4</v>
      </c>
      <c r="AE7" s="2" t="s">
        <v>28</v>
      </c>
      <c r="AF7" s="2">
        <v>12324</v>
      </c>
      <c r="AG7" s="2" t="s">
        <v>34</v>
      </c>
      <c r="AH7" s="13">
        <v>12264.68918918919</v>
      </c>
      <c r="AJ7" s="2">
        <v>4</v>
      </c>
      <c r="AK7" s="2" t="s">
        <v>28</v>
      </c>
      <c r="AL7" s="2">
        <v>12324</v>
      </c>
      <c r="AM7" s="13">
        <v>12264.68918918919</v>
      </c>
      <c r="AN7" s="17">
        <v>0.48126266480697621</v>
      </c>
      <c r="AP7" s="2" t="s">
        <v>109</v>
      </c>
      <c r="AQ7" s="17">
        <v>0.65130398556186553</v>
      </c>
      <c r="AR7" s="49">
        <v>0.69909336118612642</v>
      </c>
    </row>
    <row r="8" spans="1:44" x14ac:dyDescent="0.3">
      <c r="F8" s="3" t="s">
        <v>7</v>
      </c>
      <c r="G8" s="3">
        <v>377</v>
      </c>
      <c r="I8" s="7">
        <f t="shared" si="1"/>
        <v>12835</v>
      </c>
      <c r="J8" s="6" t="s">
        <v>1</v>
      </c>
      <c r="K8" s="7">
        <f t="shared" si="0"/>
        <v>13211</v>
      </c>
      <c r="L8" s="6" t="s">
        <v>15</v>
      </c>
      <c r="N8" s="2">
        <v>5</v>
      </c>
      <c r="O8" s="2" t="s">
        <v>29</v>
      </c>
      <c r="P8" s="2">
        <v>12258</v>
      </c>
      <c r="Q8" s="2" t="s">
        <v>34</v>
      </c>
      <c r="S8" s="2">
        <v>5</v>
      </c>
      <c r="T8" s="2" t="s">
        <v>29</v>
      </c>
      <c r="U8" s="2">
        <v>12258</v>
      </c>
      <c r="V8" s="2" t="s">
        <v>34</v>
      </c>
      <c r="W8" s="3" t="s">
        <v>34</v>
      </c>
      <c r="X8" s="2" t="s">
        <v>37</v>
      </c>
      <c r="Y8" s="2" t="s">
        <v>34</v>
      </c>
      <c r="AA8" s="2" t="s">
        <v>40</v>
      </c>
      <c r="AB8" s="12">
        <v>13051.825999999999</v>
      </c>
      <c r="AD8" s="2">
        <v>5</v>
      </c>
      <c r="AE8" s="2" t="s">
        <v>29</v>
      </c>
      <c r="AF8" s="2">
        <v>12258</v>
      </c>
      <c r="AG8" s="2" t="s">
        <v>34</v>
      </c>
      <c r="AH8" s="13">
        <v>12264.68918918919</v>
      </c>
      <c r="AJ8" s="2">
        <v>5</v>
      </c>
      <c r="AK8" s="2" t="s">
        <v>29</v>
      </c>
      <c r="AL8" s="2">
        <v>12258</v>
      </c>
      <c r="AM8" s="13">
        <v>12264.68918918919</v>
      </c>
      <c r="AN8" s="17">
        <v>5.4569988490685707E-2</v>
      </c>
    </row>
    <row r="9" spans="1:44" x14ac:dyDescent="0.3">
      <c r="I9" s="7">
        <f t="shared" si="1"/>
        <v>13212</v>
      </c>
      <c r="J9" s="6" t="s">
        <v>1</v>
      </c>
      <c r="K9" s="7">
        <f t="shared" si="0"/>
        <v>13588</v>
      </c>
      <c r="L9" s="6" t="s">
        <v>16</v>
      </c>
      <c r="N9" s="2">
        <v>6</v>
      </c>
      <c r="O9" s="9">
        <v>41944</v>
      </c>
      <c r="P9" s="2">
        <v>12258</v>
      </c>
      <c r="Q9" s="2" t="s">
        <v>34</v>
      </c>
      <c r="S9" s="2">
        <v>6</v>
      </c>
      <c r="T9" s="9">
        <v>41944</v>
      </c>
      <c r="U9" s="2">
        <v>12258</v>
      </c>
      <c r="V9" s="2" t="s">
        <v>34</v>
      </c>
      <c r="W9" s="3" t="s">
        <v>34</v>
      </c>
      <c r="X9" s="2" t="s">
        <v>37</v>
      </c>
      <c r="Y9" s="2" t="s">
        <v>34</v>
      </c>
      <c r="AA9" s="2" t="s">
        <v>41</v>
      </c>
      <c r="AB9" s="12">
        <v>13407.903</v>
      </c>
      <c r="AD9" s="2">
        <v>6</v>
      </c>
      <c r="AE9" s="9">
        <v>41944</v>
      </c>
      <c r="AF9" s="2">
        <v>12258</v>
      </c>
      <c r="AG9" s="2" t="s">
        <v>34</v>
      </c>
      <c r="AH9" s="13">
        <v>12264.68918918919</v>
      </c>
      <c r="AJ9" s="2">
        <v>6</v>
      </c>
      <c r="AK9" s="9">
        <v>41944</v>
      </c>
      <c r="AL9" s="2">
        <v>12258</v>
      </c>
      <c r="AM9" s="13">
        <v>12264.68918918919</v>
      </c>
      <c r="AN9" s="17">
        <v>5.4569988490685707E-2</v>
      </c>
    </row>
    <row r="10" spans="1:44" x14ac:dyDescent="0.3">
      <c r="I10" s="7">
        <f t="shared" si="1"/>
        <v>13589</v>
      </c>
      <c r="J10" s="6" t="s">
        <v>1</v>
      </c>
      <c r="K10" s="7">
        <f t="shared" si="0"/>
        <v>13965</v>
      </c>
      <c r="L10" s="6" t="s">
        <v>17</v>
      </c>
      <c r="N10" s="2">
        <v>7</v>
      </c>
      <c r="O10" s="9">
        <v>41974</v>
      </c>
      <c r="P10" s="2">
        <v>12258</v>
      </c>
      <c r="Q10" s="2" t="s">
        <v>34</v>
      </c>
      <c r="S10" s="2">
        <v>7</v>
      </c>
      <c r="T10" s="9">
        <v>41974</v>
      </c>
      <c r="U10" s="2">
        <v>12258</v>
      </c>
      <c r="V10" s="2" t="s">
        <v>34</v>
      </c>
      <c r="W10" s="3" t="s">
        <v>34</v>
      </c>
      <c r="X10" s="2" t="s">
        <v>37</v>
      </c>
      <c r="Y10" s="2" t="s">
        <v>34</v>
      </c>
      <c r="AA10" s="2" t="s">
        <v>42</v>
      </c>
      <c r="AB10" s="12">
        <v>13778.067999999999</v>
      </c>
      <c r="AD10" s="2">
        <v>7</v>
      </c>
      <c r="AE10" s="9">
        <v>41974</v>
      </c>
      <c r="AF10" s="2">
        <v>12258</v>
      </c>
      <c r="AG10" s="2" t="s">
        <v>34</v>
      </c>
      <c r="AH10" s="13">
        <v>12264.68918918919</v>
      </c>
      <c r="AJ10" s="2">
        <v>7</v>
      </c>
      <c r="AK10" s="9">
        <v>41974</v>
      </c>
      <c r="AL10" s="2">
        <v>12258</v>
      </c>
      <c r="AM10" s="13">
        <v>12264.68918918919</v>
      </c>
      <c r="AN10" s="17">
        <v>5.4569988490685707E-2</v>
      </c>
    </row>
    <row r="11" spans="1:44" x14ac:dyDescent="0.3">
      <c r="I11" s="7">
        <f t="shared" si="1"/>
        <v>13966</v>
      </c>
      <c r="J11" s="6" t="s">
        <v>1</v>
      </c>
      <c r="K11" s="7">
        <f t="shared" si="0"/>
        <v>14342</v>
      </c>
      <c r="L11" s="6" t="s">
        <v>18</v>
      </c>
      <c r="N11" s="2">
        <v>8</v>
      </c>
      <c r="O11" s="2" t="s">
        <v>30</v>
      </c>
      <c r="P11" s="2">
        <v>12107</v>
      </c>
      <c r="Q11" s="2" t="s">
        <v>34</v>
      </c>
      <c r="S11" s="2">
        <v>8</v>
      </c>
      <c r="T11" s="2" t="s">
        <v>30</v>
      </c>
      <c r="U11" s="2">
        <v>12107</v>
      </c>
      <c r="V11" s="2" t="s">
        <v>34</v>
      </c>
      <c r="W11" s="3" t="s">
        <v>34</v>
      </c>
      <c r="X11" s="2" t="s">
        <v>37</v>
      </c>
      <c r="Y11" s="2" t="s">
        <v>34</v>
      </c>
      <c r="AA11" s="2" t="s">
        <v>35</v>
      </c>
      <c r="AB11" s="12">
        <v>14161.5</v>
      </c>
      <c r="AD11" s="2">
        <v>8</v>
      </c>
      <c r="AE11" s="2" t="s">
        <v>30</v>
      </c>
      <c r="AF11" s="2">
        <v>12107</v>
      </c>
      <c r="AG11" s="2" t="s">
        <v>34</v>
      </c>
      <c r="AH11" s="13">
        <v>12264.68918918919</v>
      </c>
      <c r="AJ11" s="2">
        <v>8</v>
      </c>
      <c r="AK11" s="2" t="s">
        <v>30</v>
      </c>
      <c r="AL11" s="2">
        <v>12107</v>
      </c>
      <c r="AM11" s="13">
        <v>12264.68918918919</v>
      </c>
      <c r="AN11" s="17">
        <v>1.3024629486180579</v>
      </c>
    </row>
    <row r="12" spans="1:44" x14ac:dyDescent="0.3">
      <c r="I12" s="7">
        <f t="shared" si="1"/>
        <v>14343</v>
      </c>
      <c r="J12" s="6" t="s">
        <v>1</v>
      </c>
      <c r="K12" s="7">
        <f t="shared" si="0"/>
        <v>14719</v>
      </c>
      <c r="L12" s="6" t="s">
        <v>19</v>
      </c>
      <c r="N12" s="2">
        <v>9</v>
      </c>
      <c r="O12" s="2" t="s">
        <v>31</v>
      </c>
      <c r="P12" s="2">
        <v>12107</v>
      </c>
      <c r="Q12" s="2" t="s">
        <v>34</v>
      </c>
      <c r="S12" s="2">
        <v>9</v>
      </c>
      <c r="T12" s="2" t="s">
        <v>31</v>
      </c>
      <c r="U12" s="2">
        <v>12107</v>
      </c>
      <c r="V12" s="2" t="s">
        <v>34</v>
      </c>
      <c r="W12" s="3" t="s">
        <v>34</v>
      </c>
      <c r="X12" s="2" t="s">
        <v>37</v>
      </c>
      <c r="Y12" s="2" t="s">
        <v>34</v>
      </c>
      <c r="AA12" s="2" t="s">
        <v>43</v>
      </c>
      <c r="AB12" s="12">
        <v>14525.35</v>
      </c>
      <c r="AD12" s="2">
        <v>9</v>
      </c>
      <c r="AE12" s="2" t="s">
        <v>31</v>
      </c>
      <c r="AF12" s="2">
        <v>12107</v>
      </c>
      <c r="AG12" s="2" t="s">
        <v>34</v>
      </c>
      <c r="AH12" s="13">
        <v>12264.68918918919</v>
      </c>
      <c r="AJ12" s="2">
        <v>9</v>
      </c>
      <c r="AK12" s="2" t="s">
        <v>31</v>
      </c>
      <c r="AL12" s="2">
        <v>12107</v>
      </c>
      <c r="AM12" s="13">
        <v>12264.68918918919</v>
      </c>
      <c r="AN12" s="17">
        <v>1.3024629486180579</v>
      </c>
    </row>
    <row r="13" spans="1:44" x14ac:dyDescent="0.3">
      <c r="I13" s="7">
        <f t="shared" si="1"/>
        <v>14720</v>
      </c>
      <c r="J13" s="6" t="s">
        <v>1</v>
      </c>
      <c r="K13" s="7">
        <f t="shared" si="0"/>
        <v>15096</v>
      </c>
      <c r="L13" s="6" t="s">
        <v>20</v>
      </c>
      <c r="N13" s="2">
        <v>10</v>
      </c>
      <c r="O13" s="2" t="s">
        <v>32</v>
      </c>
      <c r="P13" s="2">
        <v>12137</v>
      </c>
      <c r="Q13" s="2" t="s">
        <v>34</v>
      </c>
      <c r="S13" s="2">
        <v>10</v>
      </c>
      <c r="T13" s="2" t="s">
        <v>32</v>
      </c>
      <c r="U13" s="2">
        <v>12137</v>
      </c>
      <c r="V13" s="2" t="s">
        <v>34</v>
      </c>
      <c r="W13" s="3" t="s">
        <v>34</v>
      </c>
      <c r="X13" s="2" t="s">
        <v>37</v>
      </c>
      <c r="Y13" s="2" t="s">
        <v>34</v>
      </c>
      <c r="AA13" s="2" t="s">
        <v>44</v>
      </c>
      <c r="AB13" s="12">
        <v>14894.357</v>
      </c>
      <c r="AD13" s="2">
        <v>10</v>
      </c>
      <c r="AE13" s="2" t="s">
        <v>32</v>
      </c>
      <c r="AF13" s="2">
        <v>12137</v>
      </c>
      <c r="AG13" s="2" t="s">
        <v>34</v>
      </c>
      <c r="AH13" s="13">
        <v>12264.68918918919</v>
      </c>
      <c r="AJ13" s="2">
        <v>10</v>
      </c>
      <c r="AK13" s="2" t="s">
        <v>32</v>
      </c>
      <c r="AL13" s="2">
        <v>12137</v>
      </c>
      <c r="AM13" s="13">
        <v>12264.68918918919</v>
      </c>
      <c r="AN13" s="17">
        <v>1.052065495502911</v>
      </c>
    </row>
    <row r="14" spans="1:44" x14ac:dyDescent="0.3">
      <c r="I14" s="7">
        <f t="shared" si="1"/>
        <v>15097</v>
      </c>
      <c r="J14" s="6" t="s">
        <v>1</v>
      </c>
      <c r="K14" s="7">
        <f t="shared" si="0"/>
        <v>15473</v>
      </c>
      <c r="L14" s="6" t="s">
        <v>21</v>
      </c>
      <c r="N14" s="2" t="s">
        <v>24</v>
      </c>
      <c r="O14" s="2" t="s">
        <v>24</v>
      </c>
      <c r="P14" s="2" t="s">
        <v>24</v>
      </c>
      <c r="Q14" s="2" t="s">
        <v>24</v>
      </c>
      <c r="S14" s="2" t="s">
        <v>24</v>
      </c>
      <c r="T14" s="2" t="s">
        <v>24</v>
      </c>
      <c r="U14" s="2" t="s">
        <v>24</v>
      </c>
      <c r="V14" s="2" t="s">
        <v>24</v>
      </c>
      <c r="W14" s="2" t="s">
        <v>24</v>
      </c>
      <c r="X14" s="2" t="s">
        <v>24</v>
      </c>
      <c r="Y14" s="2" t="s">
        <v>24</v>
      </c>
      <c r="AA14" s="2" t="s">
        <v>45</v>
      </c>
      <c r="AB14" s="12">
        <v>15284.045</v>
      </c>
      <c r="AD14" s="2" t="s">
        <v>24</v>
      </c>
      <c r="AE14" s="2" t="s">
        <v>24</v>
      </c>
      <c r="AF14" s="2" t="s">
        <v>24</v>
      </c>
      <c r="AG14" s="2" t="s">
        <v>24</v>
      </c>
      <c r="AH14" s="2" t="s">
        <v>24</v>
      </c>
      <c r="AJ14" s="2" t="s">
        <v>24</v>
      </c>
      <c r="AK14" s="2" t="s">
        <v>24</v>
      </c>
      <c r="AL14" s="2" t="s">
        <v>24</v>
      </c>
      <c r="AM14" s="2" t="s">
        <v>24</v>
      </c>
      <c r="AN14" s="2" t="s">
        <v>24</v>
      </c>
    </row>
    <row r="15" spans="1:44" x14ac:dyDescent="0.3">
      <c r="I15" s="7">
        <f t="shared" si="1"/>
        <v>15474</v>
      </c>
      <c r="J15" s="6" t="s">
        <v>1</v>
      </c>
      <c r="K15" s="7">
        <f t="shared" si="0"/>
        <v>15850</v>
      </c>
      <c r="L15" s="6" t="s">
        <v>22</v>
      </c>
      <c r="N15" s="2" t="s">
        <v>24</v>
      </c>
      <c r="O15" s="2" t="s">
        <v>24</v>
      </c>
      <c r="P15" s="2" t="s">
        <v>24</v>
      </c>
      <c r="Q15" s="2" t="s">
        <v>24</v>
      </c>
      <c r="S15" s="2" t="s">
        <v>24</v>
      </c>
      <c r="T15" s="2" t="s">
        <v>24</v>
      </c>
      <c r="U15" s="2" t="s">
        <v>24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53</v>
      </c>
      <c r="AB15" s="12">
        <v>0</v>
      </c>
      <c r="AD15" s="2" t="s">
        <v>24</v>
      </c>
      <c r="AE15" s="2" t="s">
        <v>24</v>
      </c>
      <c r="AF15" s="2" t="s">
        <v>24</v>
      </c>
      <c r="AG15" s="2" t="s">
        <v>24</v>
      </c>
      <c r="AH15" s="2" t="s">
        <v>24</v>
      </c>
      <c r="AJ15" s="2" t="s">
        <v>24</v>
      </c>
      <c r="AK15" s="2" t="s">
        <v>24</v>
      </c>
      <c r="AL15" s="2" t="s">
        <v>24</v>
      </c>
      <c r="AM15" s="2" t="s">
        <v>24</v>
      </c>
      <c r="AN15" s="2" t="s">
        <v>24</v>
      </c>
    </row>
    <row r="16" spans="1:44" x14ac:dyDescent="0.3">
      <c r="N16" s="2" t="s">
        <v>24</v>
      </c>
      <c r="O16" s="2" t="s">
        <v>24</v>
      </c>
      <c r="P16" s="2" t="s">
        <v>24</v>
      </c>
      <c r="Q16" s="2" t="s">
        <v>24</v>
      </c>
      <c r="S16" s="2" t="s">
        <v>24</v>
      </c>
      <c r="T16" s="2" t="s">
        <v>24</v>
      </c>
      <c r="U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H16" s="2" t="s">
        <v>24</v>
      </c>
      <c r="AJ16" s="2" t="s">
        <v>24</v>
      </c>
      <c r="AK16" s="2" t="s">
        <v>24</v>
      </c>
      <c r="AL16" s="2" t="s">
        <v>24</v>
      </c>
      <c r="AM16" s="2" t="s">
        <v>24</v>
      </c>
      <c r="AN16" s="2" t="s">
        <v>24</v>
      </c>
    </row>
    <row r="17" spans="1:44" x14ac:dyDescent="0.3">
      <c r="N17" s="2" t="s">
        <v>24</v>
      </c>
      <c r="O17" s="2" t="s">
        <v>24</v>
      </c>
      <c r="P17" s="2" t="s">
        <v>24</v>
      </c>
      <c r="Q17" s="2" t="s">
        <v>24</v>
      </c>
      <c r="S17" s="2" t="s">
        <v>24</v>
      </c>
      <c r="T17" s="2" t="s">
        <v>24</v>
      </c>
      <c r="U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H17" s="2" t="s">
        <v>24</v>
      </c>
      <c r="AJ17" s="2" t="s">
        <v>24</v>
      </c>
      <c r="AK17" s="2" t="s">
        <v>24</v>
      </c>
      <c r="AL17" s="2" t="s">
        <v>24</v>
      </c>
      <c r="AM17" s="2" t="s">
        <v>24</v>
      </c>
      <c r="AN17" s="2" t="s">
        <v>24</v>
      </c>
    </row>
    <row r="18" spans="1:44" x14ac:dyDescent="0.3">
      <c r="N18" s="2" t="s">
        <v>24</v>
      </c>
      <c r="O18" s="2" t="s">
        <v>24</v>
      </c>
      <c r="P18" s="2" t="s">
        <v>24</v>
      </c>
      <c r="Q18" s="2" t="s">
        <v>24</v>
      </c>
      <c r="S18" s="2" t="s">
        <v>24</v>
      </c>
      <c r="T18" s="2" t="s">
        <v>24</v>
      </c>
      <c r="U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H18" s="2" t="s">
        <v>24</v>
      </c>
      <c r="AJ18" s="2" t="s">
        <v>24</v>
      </c>
      <c r="AK18" s="2" t="s">
        <v>24</v>
      </c>
      <c r="AL18" s="2" t="s">
        <v>24</v>
      </c>
      <c r="AM18" s="2" t="s">
        <v>24</v>
      </c>
      <c r="AN18" s="2" t="s">
        <v>24</v>
      </c>
    </row>
    <row r="19" spans="1:44" x14ac:dyDescent="0.3">
      <c r="N19" s="2">
        <v>1880</v>
      </c>
      <c r="O19" s="2" t="s">
        <v>146</v>
      </c>
      <c r="P19" s="2">
        <v>14132</v>
      </c>
      <c r="Q19" s="2" t="s">
        <v>35</v>
      </c>
      <c r="S19" s="2">
        <v>1879</v>
      </c>
      <c r="T19" s="2" t="s">
        <v>145</v>
      </c>
      <c r="U19" s="2">
        <v>14074</v>
      </c>
      <c r="V19" s="2" t="s">
        <v>35</v>
      </c>
      <c r="W19" s="3" t="s">
        <v>35</v>
      </c>
      <c r="X19" s="2" t="s">
        <v>38</v>
      </c>
      <c r="Y19" s="2" t="s">
        <v>35</v>
      </c>
      <c r="AD19" s="2">
        <v>1879</v>
      </c>
      <c r="AE19" s="2" t="s">
        <v>145</v>
      </c>
      <c r="AF19" s="2">
        <v>14074</v>
      </c>
      <c r="AG19" s="2" t="s">
        <v>35</v>
      </c>
      <c r="AH19" s="13">
        <v>14161.5</v>
      </c>
      <c r="AJ19" s="2">
        <v>1879</v>
      </c>
      <c r="AK19" s="2" t="s">
        <v>145</v>
      </c>
      <c r="AL19" s="2">
        <v>14074</v>
      </c>
      <c r="AM19" s="12">
        <v>14161.5</v>
      </c>
      <c r="AN19" s="17">
        <v>0.62171379849367625</v>
      </c>
    </row>
    <row r="20" spans="1:44" x14ac:dyDescent="0.3">
      <c r="S20" s="2">
        <v>1880</v>
      </c>
      <c r="T20" s="2" t="s">
        <v>146</v>
      </c>
      <c r="U20" s="2">
        <v>14132</v>
      </c>
      <c r="V20" s="2" t="s">
        <v>35</v>
      </c>
      <c r="W20" s="3" t="s">
        <v>35</v>
      </c>
      <c r="X20" s="2" t="s">
        <v>37</v>
      </c>
      <c r="Y20" s="3"/>
      <c r="AD20" s="2">
        <v>1880</v>
      </c>
      <c r="AE20" s="2" t="s">
        <v>146</v>
      </c>
      <c r="AF20" s="2">
        <v>14132</v>
      </c>
      <c r="AG20" s="2" t="s">
        <v>35</v>
      </c>
      <c r="AH20" s="13">
        <v>14161.5</v>
      </c>
      <c r="AJ20" s="2">
        <v>1880</v>
      </c>
      <c r="AK20" s="2" t="s">
        <v>146</v>
      </c>
      <c r="AL20" s="2">
        <v>14132</v>
      </c>
      <c r="AM20" s="12">
        <v>14161.5</v>
      </c>
      <c r="AN20" s="17">
        <v>0.20874610812340791</v>
      </c>
    </row>
    <row r="22" spans="1:44" x14ac:dyDescent="0.3">
      <c r="O22" s="69"/>
      <c r="P22" s="69"/>
      <c r="Q22" s="69"/>
    </row>
    <row r="23" spans="1:44" x14ac:dyDescent="0.3">
      <c r="A23" t="s">
        <v>59</v>
      </c>
      <c r="O23" s="11"/>
      <c r="P23" s="11"/>
      <c r="Q23" s="11"/>
    </row>
    <row r="24" spans="1:44" x14ac:dyDescent="0.3">
      <c r="G24">
        <v>1</v>
      </c>
      <c r="I24" s="46"/>
      <c r="J24" s="46"/>
      <c r="K24" s="46"/>
      <c r="L24" s="46"/>
      <c r="N24" s="67" t="s">
        <v>23</v>
      </c>
      <c r="O24" s="67"/>
      <c r="P24" s="67"/>
      <c r="Q24" s="2" t="s">
        <v>33</v>
      </c>
      <c r="S24" s="67" t="s">
        <v>23</v>
      </c>
      <c r="T24" s="67"/>
      <c r="U24" s="67"/>
      <c r="V24" s="2" t="s">
        <v>33</v>
      </c>
      <c r="W24" s="67" t="s">
        <v>36</v>
      </c>
      <c r="X24" s="67"/>
      <c r="Y24" s="67"/>
      <c r="AA24" s="67" t="s">
        <v>54</v>
      </c>
      <c r="AB24" s="67"/>
      <c r="AD24" s="67" t="s">
        <v>23</v>
      </c>
      <c r="AE24" s="67"/>
      <c r="AF24" s="67"/>
      <c r="AG24" s="2" t="s">
        <v>33</v>
      </c>
      <c r="AH24" s="2" t="s">
        <v>55</v>
      </c>
      <c r="AJ24" s="67" t="s">
        <v>23</v>
      </c>
      <c r="AK24" s="67"/>
      <c r="AL24" s="67"/>
      <c r="AM24" s="2" t="s">
        <v>55</v>
      </c>
      <c r="AN24" s="2" t="s">
        <v>157</v>
      </c>
      <c r="AP24" s="67" t="s">
        <v>116</v>
      </c>
      <c r="AQ24" s="67"/>
      <c r="AR24" s="67"/>
    </row>
    <row r="25" spans="1:44" x14ac:dyDescent="0.3">
      <c r="B25" s="67" t="s">
        <v>2</v>
      </c>
      <c r="C25" s="67"/>
      <c r="F25" s="67" t="s">
        <v>7</v>
      </c>
      <c r="G25" s="67"/>
      <c r="I25" s="68" t="s">
        <v>0</v>
      </c>
      <c r="J25" s="68"/>
      <c r="K25" s="68"/>
      <c r="L25" s="6" t="s">
        <v>33</v>
      </c>
      <c r="N25" s="2">
        <v>1</v>
      </c>
      <c r="O25" s="2" t="s">
        <v>25</v>
      </c>
      <c r="P25" s="2">
        <v>12291</v>
      </c>
      <c r="Q25" s="2" t="s">
        <v>39</v>
      </c>
      <c r="S25" s="2">
        <v>1</v>
      </c>
      <c r="T25" s="2" t="s">
        <v>25</v>
      </c>
      <c r="U25" s="2">
        <v>12291</v>
      </c>
      <c r="V25" s="2" t="s">
        <v>39</v>
      </c>
      <c r="W25" s="2" t="s">
        <v>39</v>
      </c>
      <c r="X25" s="2" t="s">
        <v>38</v>
      </c>
      <c r="Y25" s="2" t="s">
        <v>40</v>
      </c>
      <c r="AA25" s="2" t="s">
        <v>50</v>
      </c>
      <c r="AB25" s="16">
        <v>0</v>
      </c>
      <c r="AD25" s="2">
        <v>1</v>
      </c>
      <c r="AE25" s="2" t="s">
        <v>25</v>
      </c>
      <c r="AF25" s="2">
        <v>12291</v>
      </c>
      <c r="AG25" s="2" t="s">
        <v>39</v>
      </c>
      <c r="AH25" s="2" t="s">
        <v>1</v>
      </c>
      <c r="AJ25" s="2">
        <v>1</v>
      </c>
      <c r="AK25" s="2" t="s">
        <v>25</v>
      </c>
      <c r="AL25" s="2">
        <v>12291</v>
      </c>
      <c r="AM25" s="2" t="s">
        <v>1</v>
      </c>
      <c r="AN25" s="17"/>
      <c r="AP25" s="2" t="s">
        <v>106</v>
      </c>
      <c r="AQ25" s="2" t="s">
        <v>111</v>
      </c>
      <c r="AR25" s="2" t="s">
        <v>110</v>
      </c>
    </row>
    <row r="26" spans="1:44" x14ac:dyDescent="0.3">
      <c r="B26" s="3" t="s">
        <v>3</v>
      </c>
      <c r="C26" s="4">
        <v>10805</v>
      </c>
      <c r="F26" s="3" t="s">
        <v>3</v>
      </c>
      <c r="G26" s="4">
        <v>10805</v>
      </c>
      <c r="I26" s="47">
        <v>10805</v>
      </c>
      <c r="J26" s="45" t="s">
        <v>1</v>
      </c>
      <c r="K26" s="47">
        <v>11182</v>
      </c>
      <c r="L26" s="45" t="s">
        <v>50</v>
      </c>
      <c r="N26" s="2">
        <v>2</v>
      </c>
      <c r="O26" s="2" t="s">
        <v>26</v>
      </c>
      <c r="P26" s="2">
        <v>12323</v>
      </c>
      <c r="Q26" s="2" t="s">
        <v>40</v>
      </c>
      <c r="S26" s="2">
        <v>2</v>
      </c>
      <c r="T26" s="2" t="s">
        <v>26</v>
      </c>
      <c r="U26" s="2">
        <v>12323</v>
      </c>
      <c r="V26" s="2" t="s">
        <v>40</v>
      </c>
      <c r="W26" s="2" t="s">
        <v>40</v>
      </c>
      <c r="X26" s="2" t="s">
        <v>38</v>
      </c>
      <c r="Y26" s="2" t="s">
        <v>39</v>
      </c>
      <c r="AA26" s="2" t="s">
        <v>49</v>
      </c>
      <c r="AB26" s="12">
        <v>11391.063</v>
      </c>
      <c r="AD26" s="2">
        <v>2</v>
      </c>
      <c r="AE26" s="2" t="s">
        <v>26</v>
      </c>
      <c r="AF26" s="2">
        <v>12323</v>
      </c>
      <c r="AG26" s="2" t="s">
        <v>40</v>
      </c>
      <c r="AH26" s="13">
        <v>12133.548000000001</v>
      </c>
      <c r="AJ26" s="2">
        <v>2</v>
      </c>
      <c r="AK26" s="2" t="s">
        <v>26</v>
      </c>
      <c r="AL26" s="2">
        <v>12323</v>
      </c>
      <c r="AM26" s="13">
        <v>12264.68918918919</v>
      </c>
      <c r="AN26" s="17">
        <v>1.537385376937443</v>
      </c>
      <c r="AP26" s="2" t="s">
        <v>107</v>
      </c>
      <c r="AQ26" s="17">
        <v>3.666226719460331E-3</v>
      </c>
      <c r="AR26" s="48">
        <v>3.3868454921086501E-3</v>
      </c>
    </row>
    <row r="27" spans="1:44" x14ac:dyDescent="0.3">
      <c r="B27" s="3" t="s">
        <v>4</v>
      </c>
      <c r="C27" s="4">
        <v>15329</v>
      </c>
      <c r="D27" s="19"/>
      <c r="F27" s="5" t="s">
        <v>4</v>
      </c>
      <c r="G27" s="4">
        <v>15329</v>
      </c>
      <c r="H27" s="19"/>
      <c r="I27" s="7">
        <f>I26+G30</f>
        <v>11182</v>
      </c>
      <c r="J27" s="6" t="s">
        <v>1</v>
      </c>
      <c r="K27" s="7">
        <f>K26+$G$8</f>
        <v>11559</v>
      </c>
      <c r="L27" s="45" t="s">
        <v>49</v>
      </c>
      <c r="N27" s="2">
        <v>3</v>
      </c>
      <c r="O27" s="2" t="s">
        <v>27</v>
      </c>
      <c r="P27" s="2">
        <v>12290</v>
      </c>
      <c r="Q27" s="2" t="s">
        <v>39</v>
      </c>
      <c r="S27" s="2">
        <v>3</v>
      </c>
      <c r="T27" s="2" t="s">
        <v>27</v>
      </c>
      <c r="U27" s="2">
        <v>12290</v>
      </c>
      <c r="V27" s="2" t="s">
        <v>39</v>
      </c>
      <c r="W27" s="2" t="s">
        <v>39</v>
      </c>
      <c r="X27" s="2" t="s">
        <v>38</v>
      </c>
      <c r="Y27" s="2" t="s">
        <v>40</v>
      </c>
      <c r="AA27" s="2" t="s">
        <v>34</v>
      </c>
      <c r="AB27" s="12">
        <v>11747.5</v>
      </c>
      <c r="AD27" s="2">
        <v>3</v>
      </c>
      <c r="AE27" s="2" t="s">
        <v>27</v>
      </c>
      <c r="AF27" s="2">
        <v>12290</v>
      </c>
      <c r="AG27" s="2" t="s">
        <v>39</v>
      </c>
      <c r="AH27" s="13">
        <v>12516.61764705882</v>
      </c>
      <c r="AJ27" s="2">
        <v>3</v>
      </c>
      <c r="AK27" s="2" t="s">
        <v>27</v>
      </c>
      <c r="AL27" s="2">
        <v>12290</v>
      </c>
      <c r="AM27" s="13">
        <v>12264.68918918919</v>
      </c>
      <c r="AN27" s="17">
        <v>1.8439190159383521</v>
      </c>
      <c r="AP27" s="2" t="s">
        <v>108</v>
      </c>
      <c r="AQ27" s="17">
        <v>3.4584061160137032</v>
      </c>
      <c r="AR27" s="49">
        <v>3.5750096413420751</v>
      </c>
    </row>
    <row r="28" spans="1:44" x14ac:dyDescent="0.3">
      <c r="B28" s="3" t="s">
        <v>5</v>
      </c>
      <c r="C28" s="3" t="s">
        <v>60</v>
      </c>
      <c r="F28" s="5" t="s">
        <v>8</v>
      </c>
      <c r="G28" s="3">
        <v>12</v>
      </c>
      <c r="I28" s="7">
        <f>I27+$G$8</f>
        <v>11559</v>
      </c>
      <c r="J28" s="6" t="s">
        <v>1</v>
      </c>
      <c r="K28" s="7">
        <f t="shared" ref="K28:K37" si="2">K27+$G$8</f>
        <v>11936</v>
      </c>
      <c r="L28" s="45" t="s">
        <v>34</v>
      </c>
      <c r="N28" s="2">
        <v>4</v>
      </c>
      <c r="O28" s="2" t="s">
        <v>28</v>
      </c>
      <c r="P28" s="2">
        <v>12324</v>
      </c>
      <c r="Q28" s="2" t="s">
        <v>40</v>
      </c>
      <c r="S28" s="2">
        <v>4</v>
      </c>
      <c r="T28" s="2" t="s">
        <v>28</v>
      </c>
      <c r="U28" s="2">
        <v>12324</v>
      </c>
      <c r="V28" s="2" t="s">
        <v>40</v>
      </c>
      <c r="W28" s="2" t="s">
        <v>40</v>
      </c>
      <c r="X28" s="2" t="s">
        <v>38</v>
      </c>
      <c r="Y28" s="2" t="s">
        <v>39</v>
      </c>
      <c r="AA28" s="2" t="s">
        <v>39</v>
      </c>
      <c r="AB28" s="12">
        <v>12130.531999999999</v>
      </c>
      <c r="AD28" s="2">
        <v>4</v>
      </c>
      <c r="AE28" s="2" t="s">
        <v>28</v>
      </c>
      <c r="AF28" s="2">
        <v>12324</v>
      </c>
      <c r="AG28" s="2" t="s">
        <v>40</v>
      </c>
      <c r="AH28" s="13">
        <v>12133.548000000001</v>
      </c>
      <c r="AJ28" s="2">
        <v>4</v>
      </c>
      <c r="AK28" s="2" t="s">
        <v>28</v>
      </c>
      <c r="AL28" s="2">
        <v>12324</v>
      </c>
      <c r="AM28" s="13">
        <v>12264.68918918919</v>
      </c>
      <c r="AN28" s="17">
        <v>1.54537487828628</v>
      </c>
      <c r="AP28" s="2" t="s">
        <v>109</v>
      </c>
      <c r="AQ28" s="17">
        <v>0.78583383868475876</v>
      </c>
      <c r="AR28" s="49">
        <v>0.82007662754918487</v>
      </c>
    </row>
    <row r="29" spans="1:44" x14ac:dyDescent="0.3">
      <c r="F29" s="3" t="s">
        <v>9</v>
      </c>
      <c r="G29" s="4">
        <v>4524</v>
      </c>
      <c r="I29" s="7">
        <f t="shared" ref="I29:I37" si="3">I28+$G$8</f>
        <v>11936</v>
      </c>
      <c r="J29" s="6" t="s">
        <v>1</v>
      </c>
      <c r="K29" s="7">
        <f t="shared" si="2"/>
        <v>12313</v>
      </c>
      <c r="L29" s="45" t="s">
        <v>39</v>
      </c>
      <c r="N29" s="2">
        <v>5</v>
      </c>
      <c r="O29" s="2" t="s">
        <v>29</v>
      </c>
      <c r="P29" s="2">
        <v>12258</v>
      </c>
      <c r="Q29" s="2" t="s">
        <v>39</v>
      </c>
      <c r="S29" s="2">
        <v>5</v>
      </c>
      <c r="T29" s="2" t="s">
        <v>29</v>
      </c>
      <c r="U29" s="2">
        <v>12258</v>
      </c>
      <c r="V29" s="2" t="s">
        <v>39</v>
      </c>
      <c r="W29" s="2" t="s">
        <v>39</v>
      </c>
      <c r="X29" s="2" t="s">
        <v>38</v>
      </c>
      <c r="Y29" s="2" t="s">
        <v>39</v>
      </c>
      <c r="AA29" s="2" t="s">
        <v>40</v>
      </c>
      <c r="AB29" s="12">
        <v>12512.588</v>
      </c>
      <c r="AD29" s="2">
        <v>5</v>
      </c>
      <c r="AE29" s="2" t="s">
        <v>29</v>
      </c>
      <c r="AF29" s="2">
        <v>12258</v>
      </c>
      <c r="AG29" s="2" t="s">
        <v>39</v>
      </c>
      <c r="AH29" s="13">
        <v>12516.61764705882</v>
      </c>
      <c r="AJ29" s="2">
        <v>5</v>
      </c>
      <c r="AK29" s="2" t="s">
        <v>29</v>
      </c>
      <c r="AL29" s="2">
        <v>12258</v>
      </c>
      <c r="AM29" s="13">
        <v>12264.68918918919</v>
      </c>
      <c r="AN29" s="17">
        <v>2.1097866459359058</v>
      </c>
    </row>
    <row r="30" spans="1:44" x14ac:dyDescent="0.3">
      <c r="F30" s="3" t="s">
        <v>7</v>
      </c>
      <c r="G30" s="3">
        <v>377</v>
      </c>
      <c r="I30" s="7">
        <f t="shared" si="3"/>
        <v>12313</v>
      </c>
      <c r="J30" s="6" t="s">
        <v>1</v>
      </c>
      <c r="K30" s="7">
        <f t="shared" si="2"/>
        <v>12690</v>
      </c>
      <c r="L30" s="45" t="s">
        <v>40</v>
      </c>
      <c r="N30" s="2">
        <v>6</v>
      </c>
      <c r="O30" s="9">
        <v>41944</v>
      </c>
      <c r="P30" s="2">
        <v>12258</v>
      </c>
      <c r="Q30" s="2" t="s">
        <v>39</v>
      </c>
      <c r="S30" s="2">
        <v>6</v>
      </c>
      <c r="T30" s="9">
        <v>41944</v>
      </c>
      <c r="U30" s="2">
        <v>12258</v>
      </c>
      <c r="V30" s="2" t="s">
        <v>39</v>
      </c>
      <c r="W30" s="2" t="s">
        <v>39</v>
      </c>
      <c r="X30" s="2" t="s">
        <v>38</v>
      </c>
      <c r="Y30" s="2" t="s">
        <v>39</v>
      </c>
      <c r="AA30" s="2" t="s">
        <v>41</v>
      </c>
      <c r="AB30" s="12">
        <v>12895.071</v>
      </c>
      <c r="AD30" s="2">
        <v>6</v>
      </c>
      <c r="AE30" s="9">
        <v>41944</v>
      </c>
      <c r="AF30" s="2">
        <v>12258</v>
      </c>
      <c r="AG30" s="2" t="s">
        <v>39</v>
      </c>
      <c r="AH30" s="13">
        <v>12133.548000000001</v>
      </c>
      <c r="AJ30" s="2">
        <v>6</v>
      </c>
      <c r="AK30" s="9">
        <v>41944</v>
      </c>
      <c r="AL30" s="2">
        <v>12258</v>
      </c>
      <c r="AM30" s="13">
        <v>12264.68918918919</v>
      </c>
      <c r="AN30" s="17">
        <v>1.0152716593245319</v>
      </c>
    </row>
    <row r="31" spans="1:44" x14ac:dyDescent="0.3">
      <c r="I31" s="7">
        <f t="shared" si="3"/>
        <v>12690</v>
      </c>
      <c r="J31" s="6" t="s">
        <v>1</v>
      </c>
      <c r="K31" s="7">
        <f t="shared" si="2"/>
        <v>13067</v>
      </c>
      <c r="L31" s="45" t="s">
        <v>41</v>
      </c>
      <c r="N31" s="2">
        <v>7</v>
      </c>
      <c r="O31" s="9">
        <v>41974</v>
      </c>
      <c r="P31" s="2">
        <v>12258</v>
      </c>
      <c r="Q31" s="2" t="s">
        <v>39</v>
      </c>
      <c r="S31" s="2">
        <v>7</v>
      </c>
      <c r="T31" s="9">
        <v>41974</v>
      </c>
      <c r="U31" s="2">
        <v>12258</v>
      </c>
      <c r="V31" s="2" t="s">
        <v>39</v>
      </c>
      <c r="W31" s="2" t="s">
        <v>39</v>
      </c>
      <c r="X31" s="2" t="s">
        <v>38</v>
      </c>
      <c r="Y31" s="2" t="s">
        <v>39</v>
      </c>
      <c r="AA31" s="2" t="s">
        <v>42</v>
      </c>
      <c r="AB31" s="12">
        <v>13261.089</v>
      </c>
      <c r="AD31" s="2">
        <v>7</v>
      </c>
      <c r="AE31" s="9">
        <v>41974</v>
      </c>
      <c r="AF31" s="2">
        <v>12258</v>
      </c>
      <c r="AG31" s="2" t="s">
        <v>39</v>
      </c>
      <c r="AH31" s="13">
        <v>12133.548000000001</v>
      </c>
      <c r="AJ31" s="2">
        <v>7</v>
      </c>
      <c r="AK31" s="9">
        <v>41974</v>
      </c>
      <c r="AL31" s="2">
        <v>12258</v>
      </c>
      <c r="AM31" s="13">
        <v>12264.68918918919</v>
      </c>
      <c r="AN31" s="17">
        <v>1.0152716593245319</v>
      </c>
    </row>
    <row r="32" spans="1:44" x14ac:dyDescent="0.3">
      <c r="I32" s="7">
        <f t="shared" si="3"/>
        <v>13067</v>
      </c>
      <c r="J32" s="6" t="s">
        <v>1</v>
      </c>
      <c r="K32" s="7">
        <f t="shared" si="2"/>
        <v>13444</v>
      </c>
      <c r="L32" s="45" t="s">
        <v>42</v>
      </c>
      <c r="N32" s="2">
        <v>8</v>
      </c>
      <c r="O32" s="2" t="s">
        <v>30</v>
      </c>
      <c r="P32" s="2">
        <v>12107</v>
      </c>
      <c r="Q32" s="2" t="s">
        <v>39</v>
      </c>
      <c r="S32" s="2">
        <v>8</v>
      </c>
      <c r="T32" s="2" t="s">
        <v>30</v>
      </c>
      <c r="U32" s="2">
        <v>12107</v>
      </c>
      <c r="V32" s="2" t="s">
        <v>39</v>
      </c>
      <c r="W32" s="2" t="s">
        <v>39</v>
      </c>
      <c r="X32" s="2" t="s">
        <v>38</v>
      </c>
      <c r="Y32" s="2" t="s">
        <v>39</v>
      </c>
      <c r="AA32" s="2" t="s">
        <v>35</v>
      </c>
      <c r="AB32" s="12">
        <v>13630.504999999999</v>
      </c>
      <c r="AD32" s="2">
        <v>8</v>
      </c>
      <c r="AE32" s="2" t="s">
        <v>30</v>
      </c>
      <c r="AF32" s="2">
        <v>12107</v>
      </c>
      <c r="AG32" s="2" t="s">
        <v>39</v>
      </c>
      <c r="AH32" s="13">
        <v>12133.548000000001</v>
      </c>
      <c r="AJ32" s="2">
        <v>8</v>
      </c>
      <c r="AK32" s="2" t="s">
        <v>30</v>
      </c>
      <c r="AL32" s="2">
        <v>12107</v>
      </c>
      <c r="AM32" s="13">
        <v>12264.68918918919</v>
      </c>
      <c r="AN32" s="17">
        <v>0.21927810357643401</v>
      </c>
    </row>
    <row r="33" spans="1:44" x14ac:dyDescent="0.3">
      <c r="I33" s="7">
        <f t="shared" si="3"/>
        <v>13444</v>
      </c>
      <c r="J33" s="6" t="s">
        <v>1</v>
      </c>
      <c r="K33" s="7">
        <f t="shared" si="2"/>
        <v>13821</v>
      </c>
      <c r="L33" s="45" t="s">
        <v>35</v>
      </c>
      <c r="N33" s="2">
        <v>9</v>
      </c>
      <c r="O33" s="2" t="s">
        <v>31</v>
      </c>
      <c r="P33" s="2">
        <v>12107</v>
      </c>
      <c r="Q33" s="2" t="s">
        <v>39</v>
      </c>
      <c r="S33" s="2">
        <v>9</v>
      </c>
      <c r="T33" s="2" t="s">
        <v>31</v>
      </c>
      <c r="U33" s="2">
        <v>12107</v>
      </c>
      <c r="V33" s="2" t="s">
        <v>39</v>
      </c>
      <c r="W33" s="2" t="s">
        <v>39</v>
      </c>
      <c r="X33" s="2" t="s">
        <v>38</v>
      </c>
      <c r="Y33" s="2" t="s">
        <v>39</v>
      </c>
      <c r="AA33" s="2" t="s">
        <v>43</v>
      </c>
      <c r="AB33" s="12">
        <v>14013.642</v>
      </c>
      <c r="AD33" s="2">
        <v>9</v>
      </c>
      <c r="AE33" s="2" t="s">
        <v>31</v>
      </c>
      <c r="AF33" s="2">
        <v>12107</v>
      </c>
      <c r="AG33" s="2" t="s">
        <v>39</v>
      </c>
      <c r="AH33" s="13">
        <v>12133.548000000001</v>
      </c>
      <c r="AJ33" s="2">
        <v>9</v>
      </c>
      <c r="AK33" s="2" t="s">
        <v>31</v>
      </c>
      <c r="AL33" s="2">
        <v>12107</v>
      </c>
      <c r="AM33" s="13">
        <v>12264.68918918919</v>
      </c>
      <c r="AN33" s="17">
        <v>0.21927810357643401</v>
      </c>
    </row>
    <row r="34" spans="1:44" x14ac:dyDescent="0.3">
      <c r="I34" s="7">
        <f t="shared" si="3"/>
        <v>13821</v>
      </c>
      <c r="J34" s="6" t="s">
        <v>1</v>
      </c>
      <c r="K34" s="7">
        <f t="shared" si="2"/>
        <v>14198</v>
      </c>
      <c r="L34" s="45" t="s">
        <v>43</v>
      </c>
      <c r="N34" s="2">
        <v>10</v>
      </c>
      <c r="O34" s="2" t="s">
        <v>32</v>
      </c>
      <c r="P34" s="2">
        <v>12137</v>
      </c>
      <c r="Q34" s="2" t="s">
        <v>39</v>
      </c>
      <c r="S34" s="2">
        <v>10</v>
      </c>
      <c r="T34" s="2" t="s">
        <v>32</v>
      </c>
      <c r="U34" s="2">
        <v>12137</v>
      </c>
      <c r="V34" s="2" t="s">
        <v>39</v>
      </c>
      <c r="W34" s="2" t="s">
        <v>39</v>
      </c>
      <c r="X34" s="2" t="s">
        <v>38</v>
      </c>
      <c r="Y34" s="2" t="s">
        <v>39</v>
      </c>
      <c r="AA34" s="2" t="s">
        <v>44</v>
      </c>
      <c r="AB34" s="12">
        <v>14375.531999999999</v>
      </c>
      <c r="AD34" s="2">
        <v>10</v>
      </c>
      <c r="AE34" s="2" t="s">
        <v>32</v>
      </c>
      <c r="AF34" s="2">
        <v>12137</v>
      </c>
      <c r="AG34" s="2" t="s">
        <v>39</v>
      </c>
      <c r="AH34" s="13">
        <v>12133.548000000001</v>
      </c>
      <c r="AJ34" s="2">
        <v>10</v>
      </c>
      <c r="AK34" s="2" t="s">
        <v>32</v>
      </c>
      <c r="AL34" s="2">
        <v>12137</v>
      </c>
      <c r="AM34" s="13">
        <v>12264.68918918919</v>
      </c>
      <c r="AN34" s="17">
        <v>2.844195435446268E-2</v>
      </c>
    </row>
    <row r="35" spans="1:44" x14ac:dyDescent="0.3">
      <c r="I35" s="7">
        <f t="shared" si="3"/>
        <v>14198</v>
      </c>
      <c r="J35" s="6" t="s">
        <v>1</v>
      </c>
      <c r="K35" s="7">
        <f t="shared" si="2"/>
        <v>14575</v>
      </c>
      <c r="L35" s="45" t="s">
        <v>44</v>
      </c>
      <c r="N35" s="2" t="s">
        <v>24</v>
      </c>
      <c r="O35" s="2" t="s">
        <v>24</v>
      </c>
      <c r="P35" s="2" t="s">
        <v>24</v>
      </c>
      <c r="Q35" s="2" t="s">
        <v>24</v>
      </c>
      <c r="S35" s="2" t="s">
        <v>24</v>
      </c>
      <c r="T35" s="2" t="s">
        <v>24</v>
      </c>
      <c r="U35" s="2" t="s">
        <v>24</v>
      </c>
      <c r="V35" s="2" t="s">
        <v>24</v>
      </c>
      <c r="W35" s="2" t="s">
        <v>24</v>
      </c>
      <c r="X35" s="2" t="s">
        <v>24</v>
      </c>
      <c r="Y35" s="2" t="s">
        <v>24</v>
      </c>
      <c r="AA35" s="2" t="s">
        <v>45</v>
      </c>
      <c r="AB35" s="12">
        <v>14747.626</v>
      </c>
      <c r="AD35" s="2" t="s">
        <v>24</v>
      </c>
      <c r="AE35" s="2" t="s">
        <v>24</v>
      </c>
      <c r="AF35" s="2" t="s">
        <v>24</v>
      </c>
      <c r="AG35" s="2" t="s">
        <v>24</v>
      </c>
      <c r="AH35" s="2"/>
      <c r="AJ35" s="2" t="s">
        <v>24</v>
      </c>
      <c r="AK35" s="2" t="s">
        <v>24</v>
      </c>
      <c r="AL35" s="2" t="s">
        <v>24</v>
      </c>
      <c r="AM35" s="2" t="s">
        <v>24</v>
      </c>
      <c r="AN35" s="2" t="s">
        <v>24</v>
      </c>
    </row>
    <row r="36" spans="1:44" x14ac:dyDescent="0.3">
      <c r="I36" s="7">
        <f t="shared" si="3"/>
        <v>14575</v>
      </c>
      <c r="J36" s="6" t="s">
        <v>1</v>
      </c>
      <c r="K36" s="7">
        <f t="shared" si="2"/>
        <v>14952</v>
      </c>
      <c r="L36" s="45" t="s">
        <v>45</v>
      </c>
      <c r="N36" s="2" t="s">
        <v>24</v>
      </c>
      <c r="O36" s="2" t="s">
        <v>24</v>
      </c>
      <c r="P36" s="2" t="s">
        <v>24</v>
      </c>
      <c r="Q36" s="2" t="s">
        <v>24</v>
      </c>
      <c r="S36" s="2" t="s">
        <v>24</v>
      </c>
      <c r="T36" s="2" t="s">
        <v>24</v>
      </c>
      <c r="U36" s="2" t="s">
        <v>24</v>
      </c>
      <c r="V36" s="2" t="s">
        <v>24</v>
      </c>
      <c r="W36" s="2" t="s">
        <v>24</v>
      </c>
      <c r="X36" s="2" t="s">
        <v>24</v>
      </c>
      <c r="Y36" s="2" t="s">
        <v>24</v>
      </c>
      <c r="AA36" s="2" t="s">
        <v>53</v>
      </c>
      <c r="AB36" s="12">
        <v>15109.083000000001</v>
      </c>
      <c r="AD36" s="2" t="s">
        <v>24</v>
      </c>
      <c r="AE36" s="2" t="s">
        <v>24</v>
      </c>
      <c r="AF36" s="2" t="s">
        <v>24</v>
      </c>
      <c r="AG36" s="2" t="s">
        <v>24</v>
      </c>
      <c r="AH36" s="2"/>
      <c r="AJ36" s="2" t="s">
        <v>24</v>
      </c>
      <c r="AK36" s="2" t="s">
        <v>24</v>
      </c>
      <c r="AL36" s="2" t="s">
        <v>24</v>
      </c>
      <c r="AM36" s="2" t="s">
        <v>24</v>
      </c>
      <c r="AN36" s="2" t="s">
        <v>24</v>
      </c>
    </row>
    <row r="37" spans="1:44" x14ac:dyDescent="0.3">
      <c r="I37" s="7">
        <f t="shared" si="3"/>
        <v>14952</v>
      </c>
      <c r="J37" s="6" t="s">
        <v>1</v>
      </c>
      <c r="K37" s="7">
        <f t="shared" si="2"/>
        <v>15329</v>
      </c>
      <c r="L37" s="6" t="s">
        <v>53</v>
      </c>
      <c r="N37" s="2" t="s">
        <v>24</v>
      </c>
      <c r="O37" s="2" t="s">
        <v>24</v>
      </c>
      <c r="P37" s="2" t="s">
        <v>24</v>
      </c>
      <c r="Q37" s="2" t="s">
        <v>24</v>
      </c>
      <c r="S37" s="2" t="s">
        <v>24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AD37" s="2" t="s">
        <v>24</v>
      </c>
      <c r="AE37" s="2" t="s">
        <v>24</v>
      </c>
      <c r="AF37" s="2" t="s">
        <v>24</v>
      </c>
      <c r="AG37" s="2" t="s">
        <v>24</v>
      </c>
      <c r="AH37" s="2"/>
      <c r="AJ37" s="2" t="s">
        <v>24</v>
      </c>
      <c r="AK37" s="2" t="s">
        <v>24</v>
      </c>
      <c r="AL37" s="2" t="s">
        <v>24</v>
      </c>
      <c r="AM37" s="2" t="s">
        <v>24</v>
      </c>
      <c r="AN37" s="2" t="s">
        <v>24</v>
      </c>
    </row>
    <row r="38" spans="1:44" x14ac:dyDescent="0.3">
      <c r="L38" s="29" t="s">
        <v>101</v>
      </c>
      <c r="N38" s="2" t="s">
        <v>24</v>
      </c>
      <c r="O38" s="2" t="s">
        <v>24</v>
      </c>
      <c r="P38" s="2" t="s">
        <v>24</v>
      </c>
      <c r="Q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AD38" s="2" t="s">
        <v>24</v>
      </c>
      <c r="AE38" s="2" t="s">
        <v>24</v>
      </c>
      <c r="AF38" s="2" t="s">
        <v>24</v>
      </c>
      <c r="AG38" s="2" t="s">
        <v>24</v>
      </c>
      <c r="AH38" s="2"/>
      <c r="AJ38" s="2" t="s">
        <v>24</v>
      </c>
      <c r="AK38" s="2" t="s">
        <v>24</v>
      </c>
      <c r="AL38" s="2" t="s">
        <v>24</v>
      </c>
      <c r="AM38" s="2" t="s">
        <v>24</v>
      </c>
      <c r="AN38" s="2" t="s">
        <v>24</v>
      </c>
    </row>
    <row r="39" spans="1:44" x14ac:dyDescent="0.3">
      <c r="L39" s="29" t="s">
        <v>102</v>
      </c>
      <c r="N39" s="2" t="s">
        <v>24</v>
      </c>
      <c r="O39" s="2" t="s">
        <v>24</v>
      </c>
      <c r="P39" s="2" t="s">
        <v>24</v>
      </c>
      <c r="Q39" s="2" t="s">
        <v>24</v>
      </c>
      <c r="S39" s="2" t="s">
        <v>24</v>
      </c>
      <c r="T39" s="2" t="s">
        <v>24</v>
      </c>
      <c r="U39" s="2" t="s">
        <v>24</v>
      </c>
      <c r="V39" s="2" t="s">
        <v>24</v>
      </c>
      <c r="W39" s="2" t="s">
        <v>24</v>
      </c>
      <c r="X39" s="2" t="s">
        <v>24</v>
      </c>
      <c r="Y39" s="2" t="s">
        <v>24</v>
      </c>
      <c r="AD39" s="2" t="s">
        <v>24</v>
      </c>
      <c r="AE39" s="2" t="s">
        <v>24</v>
      </c>
      <c r="AF39" s="2" t="s">
        <v>24</v>
      </c>
      <c r="AG39" s="2" t="s">
        <v>24</v>
      </c>
      <c r="AH39" s="2"/>
      <c r="AJ39" s="2" t="s">
        <v>24</v>
      </c>
      <c r="AK39" s="2" t="s">
        <v>24</v>
      </c>
      <c r="AL39" s="2" t="s">
        <v>24</v>
      </c>
      <c r="AM39" s="2" t="s">
        <v>24</v>
      </c>
      <c r="AN39" s="2" t="s">
        <v>24</v>
      </c>
    </row>
    <row r="40" spans="1:44" x14ac:dyDescent="0.3">
      <c r="L40" s="29" t="s">
        <v>103</v>
      </c>
      <c r="N40" s="2">
        <v>1880</v>
      </c>
      <c r="O40" s="2" t="s">
        <v>146</v>
      </c>
      <c r="P40" s="2">
        <v>14132</v>
      </c>
      <c r="Q40" s="2" t="s">
        <v>43</v>
      </c>
      <c r="S40" s="2">
        <v>1879</v>
      </c>
      <c r="T40" s="2" t="s">
        <v>145</v>
      </c>
      <c r="U40" s="2">
        <v>14074</v>
      </c>
      <c r="V40" s="2" t="s">
        <v>43</v>
      </c>
      <c r="W40" s="2" t="s">
        <v>43</v>
      </c>
      <c r="X40" s="2" t="s">
        <v>38</v>
      </c>
      <c r="Y40" s="2" t="s">
        <v>43</v>
      </c>
      <c r="AD40" s="2">
        <v>1879</v>
      </c>
      <c r="AE40" s="2" t="s">
        <v>145</v>
      </c>
      <c r="AF40" s="2">
        <v>14074</v>
      </c>
      <c r="AG40" s="2" t="s">
        <v>43</v>
      </c>
      <c r="AH40" s="13">
        <v>14021.653846153849</v>
      </c>
      <c r="AJ40" s="2">
        <v>1879</v>
      </c>
      <c r="AK40" s="2" t="s">
        <v>145</v>
      </c>
      <c r="AL40" s="2">
        <v>14074</v>
      </c>
      <c r="AM40" s="13">
        <v>14021.653846153849</v>
      </c>
      <c r="AN40" s="17">
        <v>0.37193515593402199</v>
      </c>
    </row>
    <row r="41" spans="1:44" x14ac:dyDescent="0.3">
      <c r="L41" s="29" t="s">
        <v>104</v>
      </c>
      <c r="O41" s="11"/>
      <c r="P41" s="11"/>
      <c r="Q41" s="11"/>
      <c r="S41" s="2">
        <v>1880</v>
      </c>
      <c r="T41" s="2" t="s">
        <v>146</v>
      </c>
      <c r="U41" s="2">
        <v>14132</v>
      </c>
      <c r="V41" s="2" t="s">
        <v>43</v>
      </c>
      <c r="W41" s="2" t="s">
        <v>43</v>
      </c>
      <c r="X41" s="2" t="s">
        <v>38</v>
      </c>
      <c r="Y41" s="2"/>
      <c r="AD41" s="2">
        <v>1880</v>
      </c>
      <c r="AE41" s="2" t="s">
        <v>146</v>
      </c>
      <c r="AF41" s="2">
        <v>14132</v>
      </c>
      <c r="AG41" s="2" t="s">
        <v>43</v>
      </c>
      <c r="AH41" s="13">
        <v>14384.503636363641</v>
      </c>
      <c r="AJ41" s="2">
        <v>1880</v>
      </c>
      <c r="AK41" s="2" t="s">
        <v>146</v>
      </c>
      <c r="AL41" s="2">
        <v>14132</v>
      </c>
      <c r="AM41" s="13">
        <v>14021.653846153849</v>
      </c>
      <c r="AN41" s="17">
        <v>0.78082475124649209</v>
      </c>
    </row>
    <row r="42" spans="1:44" x14ac:dyDescent="0.3">
      <c r="A42" t="s">
        <v>62</v>
      </c>
      <c r="O42" s="11"/>
      <c r="P42" s="11"/>
      <c r="Q42" s="11"/>
    </row>
    <row r="43" spans="1:44" x14ac:dyDescent="0.3">
      <c r="O43" s="11"/>
      <c r="P43" s="11"/>
      <c r="Q43" s="11"/>
    </row>
    <row r="44" spans="1:44" x14ac:dyDescent="0.3">
      <c r="B44" s="67" t="s">
        <v>2</v>
      </c>
      <c r="C44" s="67"/>
      <c r="F44" s="67" t="s">
        <v>7</v>
      </c>
      <c r="G44" s="67"/>
      <c r="I44" s="68" t="s">
        <v>0</v>
      </c>
      <c r="J44" s="68"/>
      <c r="K44" s="68"/>
      <c r="L44" s="6" t="s">
        <v>33</v>
      </c>
      <c r="N44" s="67" t="s">
        <v>23</v>
      </c>
      <c r="O44" s="67"/>
      <c r="P44" s="67"/>
      <c r="Q44" s="2" t="s">
        <v>33</v>
      </c>
      <c r="S44" s="67" t="s">
        <v>23</v>
      </c>
      <c r="T44" s="67"/>
      <c r="U44" s="67"/>
      <c r="V44" s="2" t="s">
        <v>33</v>
      </c>
      <c r="W44" s="67" t="s">
        <v>36</v>
      </c>
      <c r="X44" s="67"/>
      <c r="Y44" s="67"/>
      <c r="AA44" s="67" t="s">
        <v>54</v>
      </c>
      <c r="AB44" s="67"/>
      <c r="AD44" s="67" t="s">
        <v>23</v>
      </c>
      <c r="AE44" s="67"/>
      <c r="AF44" s="67"/>
      <c r="AG44" s="2" t="s">
        <v>33</v>
      </c>
      <c r="AH44" s="2" t="s">
        <v>55</v>
      </c>
      <c r="AJ44" s="67" t="s">
        <v>23</v>
      </c>
      <c r="AK44" s="67"/>
      <c r="AL44" s="67"/>
      <c r="AM44" s="2" t="s">
        <v>55</v>
      </c>
      <c r="AN44" s="2" t="s">
        <v>157</v>
      </c>
      <c r="AP44" s="67" t="s">
        <v>116</v>
      </c>
      <c r="AQ44" s="67"/>
      <c r="AR44" s="67"/>
    </row>
    <row r="45" spans="1:44" x14ac:dyDescent="0.3">
      <c r="B45" s="3" t="s">
        <v>3</v>
      </c>
      <c r="C45" s="4">
        <v>11327</v>
      </c>
      <c r="F45" s="3" t="s">
        <v>3</v>
      </c>
      <c r="G45" s="4">
        <v>11327</v>
      </c>
      <c r="I45" s="7">
        <v>11327</v>
      </c>
      <c r="J45" s="6" t="s">
        <v>1</v>
      </c>
      <c r="K45" s="7">
        <v>11662</v>
      </c>
      <c r="L45" s="6" t="s">
        <v>50</v>
      </c>
      <c r="N45" s="2">
        <v>1</v>
      </c>
      <c r="O45" s="2" t="s">
        <v>25</v>
      </c>
      <c r="P45" s="2">
        <v>12291</v>
      </c>
      <c r="Q45" s="3" t="s">
        <v>34</v>
      </c>
      <c r="S45" s="2">
        <v>1</v>
      </c>
      <c r="T45" s="2" t="s">
        <v>25</v>
      </c>
      <c r="U45" s="2">
        <v>12291</v>
      </c>
      <c r="V45" s="2" t="s">
        <v>34</v>
      </c>
      <c r="W45" s="2" t="s">
        <v>34</v>
      </c>
      <c r="X45" s="2" t="s">
        <v>38</v>
      </c>
      <c r="Y45" s="2" t="s">
        <v>34</v>
      </c>
      <c r="AA45" s="2" t="s">
        <v>50</v>
      </c>
      <c r="AB45" s="12">
        <v>11525.437</v>
      </c>
      <c r="AD45" s="2">
        <v>1</v>
      </c>
      <c r="AE45" s="2" t="s">
        <v>25</v>
      </c>
      <c r="AF45" s="2">
        <v>12291</v>
      </c>
      <c r="AG45" s="2" t="s">
        <v>34</v>
      </c>
      <c r="AH45" s="13"/>
      <c r="AJ45" s="2">
        <v>1</v>
      </c>
      <c r="AK45" s="2" t="s">
        <v>25</v>
      </c>
      <c r="AL45" s="2">
        <v>12291</v>
      </c>
      <c r="AM45" s="2" t="s">
        <v>1</v>
      </c>
      <c r="AN45" s="2" t="s">
        <v>1</v>
      </c>
      <c r="AP45" s="2" t="s">
        <v>106</v>
      </c>
      <c r="AQ45" s="2" t="s">
        <v>111</v>
      </c>
      <c r="AR45" s="2" t="s">
        <v>110</v>
      </c>
    </row>
    <row r="46" spans="1:44" x14ac:dyDescent="0.3">
      <c r="B46" s="3" t="s">
        <v>4</v>
      </c>
      <c r="C46" s="4">
        <v>15355</v>
      </c>
      <c r="F46" s="5" t="s">
        <v>4</v>
      </c>
      <c r="G46" s="4">
        <v>15355</v>
      </c>
      <c r="I46" s="7">
        <f>I45+G49</f>
        <v>11662</v>
      </c>
      <c r="J46" s="6" t="s">
        <v>1</v>
      </c>
      <c r="K46" s="7">
        <f>I46+$G$49</f>
        <v>11997</v>
      </c>
      <c r="L46" s="6" t="s">
        <v>49</v>
      </c>
      <c r="N46" s="2">
        <v>2</v>
      </c>
      <c r="O46" s="2" t="s">
        <v>26</v>
      </c>
      <c r="P46" s="2">
        <v>12323</v>
      </c>
      <c r="Q46" s="3" t="s">
        <v>34</v>
      </c>
      <c r="S46" s="2">
        <v>2</v>
      </c>
      <c r="T46" s="2" t="s">
        <v>26</v>
      </c>
      <c r="U46" s="2">
        <v>12323</v>
      </c>
      <c r="V46" s="2" t="s">
        <v>34</v>
      </c>
      <c r="W46" s="2" t="s">
        <v>34</v>
      </c>
      <c r="X46" s="2" t="s">
        <v>38</v>
      </c>
      <c r="Y46" s="2" t="s">
        <v>34</v>
      </c>
      <c r="AA46" s="2" t="s">
        <v>49</v>
      </c>
      <c r="AB46" s="12">
        <v>11823.237999999999</v>
      </c>
      <c r="AD46" s="2">
        <v>2</v>
      </c>
      <c r="AE46" s="2" t="s">
        <v>26</v>
      </c>
      <c r="AF46" s="2">
        <v>12323</v>
      </c>
      <c r="AG46" s="2" t="s">
        <v>34</v>
      </c>
      <c r="AH46" s="13">
        <v>12158.91666666667</v>
      </c>
      <c r="AJ46" s="2">
        <v>2</v>
      </c>
      <c r="AK46" s="2" t="s">
        <v>26</v>
      </c>
      <c r="AL46" s="2">
        <v>12323</v>
      </c>
      <c r="AM46" s="13">
        <v>12264.68918918919</v>
      </c>
      <c r="AN46" s="3"/>
      <c r="AP46" s="2" t="s">
        <v>107</v>
      </c>
      <c r="AQ46" s="17">
        <v>3.0506504307763588E-3</v>
      </c>
      <c r="AR46" s="48">
        <v>3.4461368805568959E-3</v>
      </c>
    </row>
    <row r="47" spans="1:44" x14ac:dyDescent="0.3">
      <c r="B47" s="3" t="s">
        <v>5</v>
      </c>
      <c r="C47" s="3" t="s">
        <v>63</v>
      </c>
      <c r="F47" s="5" t="s">
        <v>8</v>
      </c>
      <c r="G47" s="3">
        <v>12</v>
      </c>
      <c r="I47" s="7">
        <f>K46</f>
        <v>11997</v>
      </c>
      <c r="J47" s="6" t="s">
        <v>1</v>
      </c>
      <c r="K47" s="7">
        <f t="shared" ref="K47:K56" si="4">I47+$G$49</f>
        <v>12332</v>
      </c>
      <c r="L47" s="6" t="s">
        <v>34</v>
      </c>
      <c r="N47" s="2">
        <v>3</v>
      </c>
      <c r="O47" s="2" t="s">
        <v>27</v>
      </c>
      <c r="P47" s="2">
        <v>12290</v>
      </c>
      <c r="Q47" s="3" t="s">
        <v>34</v>
      </c>
      <c r="S47" s="2">
        <v>3</v>
      </c>
      <c r="T47" s="2" t="s">
        <v>27</v>
      </c>
      <c r="U47" s="2">
        <v>12290</v>
      </c>
      <c r="V47" s="2" t="s">
        <v>34</v>
      </c>
      <c r="W47" s="2" t="s">
        <v>34</v>
      </c>
      <c r="X47" s="2" t="s">
        <v>38</v>
      </c>
      <c r="Y47" s="2" t="s">
        <v>34</v>
      </c>
      <c r="AA47" s="2" t="s">
        <v>34</v>
      </c>
      <c r="AB47" s="12">
        <v>12158.915999999999</v>
      </c>
      <c r="AD47" s="2">
        <v>3</v>
      </c>
      <c r="AE47" s="2" t="s">
        <v>27</v>
      </c>
      <c r="AF47" s="2">
        <v>12290</v>
      </c>
      <c r="AG47" s="2" t="s">
        <v>34</v>
      </c>
      <c r="AH47" s="13">
        <v>12158.91666666667</v>
      </c>
      <c r="AJ47" s="2">
        <v>3</v>
      </c>
      <c r="AK47" s="2" t="s">
        <v>27</v>
      </c>
      <c r="AL47" s="2">
        <v>12290</v>
      </c>
      <c r="AM47" s="13">
        <v>12264.68918918919</v>
      </c>
      <c r="AN47" s="48">
        <v>1.3315210040844929</v>
      </c>
      <c r="AP47" s="2" t="s">
        <v>108</v>
      </c>
      <c r="AQ47" s="49">
        <v>5.536542475552821</v>
      </c>
      <c r="AR47" s="17">
        <v>4.1180338648693082</v>
      </c>
    </row>
    <row r="48" spans="1:44" x14ac:dyDescent="0.3">
      <c r="F48" s="3" t="s">
        <v>9</v>
      </c>
      <c r="G48" s="4">
        <v>4028</v>
      </c>
      <c r="I48" s="7">
        <f t="shared" ref="I48:I56" si="5">K47</f>
        <v>12332</v>
      </c>
      <c r="J48" s="6" t="s">
        <v>1</v>
      </c>
      <c r="K48" s="7">
        <f t="shared" si="4"/>
        <v>12667</v>
      </c>
      <c r="L48" s="6" t="s">
        <v>39</v>
      </c>
      <c r="N48" s="2">
        <v>4</v>
      </c>
      <c r="O48" s="2" t="s">
        <v>28</v>
      </c>
      <c r="P48" s="2">
        <v>12324</v>
      </c>
      <c r="Q48" s="3" t="s">
        <v>34</v>
      </c>
      <c r="S48" s="2">
        <v>4</v>
      </c>
      <c r="T48" s="2" t="s">
        <v>28</v>
      </c>
      <c r="U48" s="2">
        <v>12324</v>
      </c>
      <c r="V48" s="2" t="s">
        <v>34</v>
      </c>
      <c r="W48" s="2" t="s">
        <v>34</v>
      </c>
      <c r="X48" s="2" t="s">
        <v>38</v>
      </c>
      <c r="Y48" s="2" t="s">
        <v>34</v>
      </c>
      <c r="AA48" s="2" t="s">
        <v>39</v>
      </c>
      <c r="AB48" s="12">
        <v>12544.596</v>
      </c>
      <c r="AD48" s="2">
        <v>4</v>
      </c>
      <c r="AE48" s="2" t="s">
        <v>28</v>
      </c>
      <c r="AF48" s="2">
        <v>12324</v>
      </c>
      <c r="AG48" s="2" t="s">
        <v>34</v>
      </c>
      <c r="AH48" s="13">
        <v>12158.91666666667</v>
      </c>
      <c r="AJ48" s="2">
        <v>4</v>
      </c>
      <c r="AK48" s="2" t="s">
        <v>28</v>
      </c>
      <c r="AL48" s="2">
        <v>12324</v>
      </c>
      <c r="AM48" s="13">
        <v>12264.68918918919</v>
      </c>
      <c r="AN48" s="48">
        <v>1.066585299701645</v>
      </c>
      <c r="AP48" s="2" t="s">
        <v>109</v>
      </c>
      <c r="AQ48" s="17">
        <v>0.66800906974428198</v>
      </c>
      <c r="AR48" s="49">
        <v>0.72341139784127673</v>
      </c>
    </row>
    <row r="49" spans="1:44" x14ac:dyDescent="0.3">
      <c r="F49" s="3" t="s">
        <v>7</v>
      </c>
      <c r="G49" s="3">
        <v>335</v>
      </c>
      <c r="I49" s="7">
        <f t="shared" si="5"/>
        <v>12667</v>
      </c>
      <c r="J49" s="6" t="s">
        <v>1</v>
      </c>
      <c r="K49" s="7">
        <f t="shared" si="4"/>
        <v>13002</v>
      </c>
      <c r="L49" s="6" t="s">
        <v>40</v>
      </c>
      <c r="N49" s="2">
        <v>5</v>
      </c>
      <c r="O49" s="2" t="s">
        <v>29</v>
      </c>
      <c r="P49" s="2">
        <v>12258</v>
      </c>
      <c r="Q49" s="3" t="s">
        <v>34</v>
      </c>
      <c r="S49" s="2">
        <v>5</v>
      </c>
      <c r="T49" s="2" t="s">
        <v>29</v>
      </c>
      <c r="U49" s="2">
        <v>12258</v>
      </c>
      <c r="V49" s="2" t="s">
        <v>34</v>
      </c>
      <c r="W49" s="2" t="s">
        <v>34</v>
      </c>
      <c r="X49" s="2" t="s">
        <v>38</v>
      </c>
      <c r="Y49" s="2" t="s">
        <v>34</v>
      </c>
      <c r="AA49" s="2" t="s">
        <v>40</v>
      </c>
      <c r="AB49" s="12">
        <v>12839.575000000001</v>
      </c>
      <c r="AD49" s="2">
        <v>5</v>
      </c>
      <c r="AE49" s="2" t="s">
        <v>29</v>
      </c>
      <c r="AF49" s="2">
        <v>12258</v>
      </c>
      <c r="AG49" s="2" t="s">
        <v>34</v>
      </c>
      <c r="AH49" s="13">
        <v>12158.91666666667</v>
      </c>
      <c r="AJ49" s="2">
        <v>5</v>
      </c>
      <c r="AK49" s="2" t="s">
        <v>29</v>
      </c>
      <c r="AL49" s="2">
        <v>12258</v>
      </c>
      <c r="AM49" s="13">
        <v>12264.68918918919</v>
      </c>
      <c r="AN49" s="48">
        <v>1.339527209780365</v>
      </c>
    </row>
    <row r="50" spans="1:44" x14ac:dyDescent="0.3">
      <c r="I50" s="7">
        <f t="shared" si="5"/>
        <v>13002</v>
      </c>
      <c r="J50" s="6" t="s">
        <v>1</v>
      </c>
      <c r="K50" s="7">
        <f t="shared" si="4"/>
        <v>13337</v>
      </c>
      <c r="L50" s="6" t="s">
        <v>41</v>
      </c>
      <c r="N50" s="2">
        <v>6</v>
      </c>
      <c r="O50" s="9">
        <v>41944</v>
      </c>
      <c r="P50" s="2">
        <v>12258</v>
      </c>
      <c r="Q50" s="3" t="s">
        <v>34</v>
      </c>
      <c r="S50" s="2">
        <v>6</v>
      </c>
      <c r="T50" s="9">
        <v>41944</v>
      </c>
      <c r="U50" s="2">
        <v>12258</v>
      </c>
      <c r="V50" s="2" t="s">
        <v>34</v>
      </c>
      <c r="W50" s="2" t="s">
        <v>34</v>
      </c>
      <c r="X50" s="2" t="s">
        <v>38</v>
      </c>
      <c r="Y50" s="2" t="s">
        <v>34</v>
      </c>
      <c r="AA50" s="2" t="s">
        <v>41</v>
      </c>
      <c r="AB50" s="12">
        <v>13177.395</v>
      </c>
      <c r="AD50" s="2">
        <v>6</v>
      </c>
      <c r="AE50" s="9">
        <v>41944</v>
      </c>
      <c r="AF50" s="2">
        <v>12258</v>
      </c>
      <c r="AG50" s="2" t="s">
        <v>34</v>
      </c>
      <c r="AH50" s="13">
        <v>12158.91666666667</v>
      </c>
      <c r="AJ50" s="2">
        <v>6</v>
      </c>
      <c r="AK50" s="9">
        <v>41944</v>
      </c>
      <c r="AL50" s="2">
        <v>12258</v>
      </c>
      <c r="AM50" s="13">
        <v>12264.68918918919</v>
      </c>
      <c r="AN50" s="48">
        <v>0.8083156578016979</v>
      </c>
    </row>
    <row r="51" spans="1:44" x14ac:dyDescent="0.3">
      <c r="I51" s="7">
        <f t="shared" si="5"/>
        <v>13337</v>
      </c>
      <c r="J51" s="6" t="s">
        <v>1</v>
      </c>
      <c r="K51" s="7">
        <f t="shared" si="4"/>
        <v>13672</v>
      </c>
      <c r="L51" s="6" t="s">
        <v>42</v>
      </c>
      <c r="N51" s="2">
        <v>7</v>
      </c>
      <c r="O51" s="9">
        <v>41974</v>
      </c>
      <c r="P51" s="2">
        <v>12258</v>
      </c>
      <c r="Q51" s="3" t="s">
        <v>34</v>
      </c>
      <c r="S51" s="2">
        <v>7</v>
      </c>
      <c r="T51" s="9">
        <v>41974</v>
      </c>
      <c r="U51" s="2">
        <v>12258</v>
      </c>
      <c r="V51" s="2" t="s">
        <v>34</v>
      </c>
      <c r="W51" s="2" t="s">
        <v>34</v>
      </c>
      <c r="X51" s="2" t="s">
        <v>38</v>
      </c>
      <c r="Y51" s="2" t="s">
        <v>34</v>
      </c>
      <c r="AA51" s="2" t="s">
        <v>42</v>
      </c>
      <c r="AB51" s="12">
        <v>13504.5</v>
      </c>
      <c r="AD51" s="2">
        <v>7</v>
      </c>
      <c r="AE51" s="9">
        <v>41974</v>
      </c>
      <c r="AF51" s="2">
        <v>12258</v>
      </c>
      <c r="AG51" s="2" t="s">
        <v>34</v>
      </c>
      <c r="AH51" s="13">
        <v>12158.91666666667</v>
      </c>
      <c r="AJ51" s="2">
        <v>7</v>
      </c>
      <c r="AK51" s="9">
        <v>41974</v>
      </c>
      <c r="AL51" s="2">
        <v>12258</v>
      </c>
      <c r="AM51" s="13">
        <v>12264.68918918919</v>
      </c>
      <c r="AN51" s="48">
        <v>0.8083156578016979</v>
      </c>
    </row>
    <row r="52" spans="1:44" x14ac:dyDescent="0.3">
      <c r="I52" s="7">
        <f t="shared" si="5"/>
        <v>13672</v>
      </c>
      <c r="J52" s="6" t="s">
        <v>1</v>
      </c>
      <c r="K52" s="7">
        <f t="shared" si="4"/>
        <v>14007</v>
      </c>
      <c r="L52" s="6" t="s">
        <v>35</v>
      </c>
      <c r="N52" s="2">
        <v>8</v>
      </c>
      <c r="O52" s="2" t="s">
        <v>30</v>
      </c>
      <c r="P52" s="2">
        <v>12107</v>
      </c>
      <c r="Q52" s="3" t="s">
        <v>34</v>
      </c>
      <c r="S52" s="2">
        <v>8</v>
      </c>
      <c r="T52" s="2" t="s">
        <v>30</v>
      </c>
      <c r="U52" s="2">
        <v>12107</v>
      </c>
      <c r="V52" s="2" t="s">
        <v>34</v>
      </c>
      <c r="W52" s="2" t="s">
        <v>34</v>
      </c>
      <c r="X52" s="2" t="s">
        <v>38</v>
      </c>
      <c r="Y52" s="2" t="s">
        <v>34</v>
      </c>
      <c r="AA52" s="2" t="s">
        <v>35</v>
      </c>
      <c r="AB52" s="12">
        <v>13838.268</v>
      </c>
      <c r="AD52" s="2">
        <v>8</v>
      </c>
      <c r="AE52" s="2" t="s">
        <v>30</v>
      </c>
      <c r="AF52" s="2">
        <v>12107</v>
      </c>
      <c r="AG52" s="2" t="s">
        <v>34</v>
      </c>
      <c r="AH52" s="13">
        <v>12158.91666666667</v>
      </c>
      <c r="AJ52" s="2">
        <v>8</v>
      </c>
      <c r="AK52" s="2" t="s">
        <v>30</v>
      </c>
      <c r="AL52" s="2">
        <v>12107</v>
      </c>
      <c r="AM52" s="13">
        <v>12264.68918918919</v>
      </c>
      <c r="AN52" s="48">
        <v>0.8083156578016979</v>
      </c>
    </row>
    <row r="53" spans="1:44" x14ac:dyDescent="0.3">
      <c r="I53" s="7">
        <f t="shared" si="5"/>
        <v>14007</v>
      </c>
      <c r="J53" s="6" t="s">
        <v>1</v>
      </c>
      <c r="K53" s="7">
        <f t="shared" si="4"/>
        <v>14342</v>
      </c>
      <c r="L53" s="6" t="s">
        <v>43</v>
      </c>
      <c r="N53" s="2">
        <v>9</v>
      </c>
      <c r="O53" s="2" t="s">
        <v>31</v>
      </c>
      <c r="P53" s="2">
        <v>12107</v>
      </c>
      <c r="Q53" s="3" t="s">
        <v>34</v>
      </c>
      <c r="S53" s="2">
        <v>9</v>
      </c>
      <c r="T53" s="2" t="s">
        <v>31</v>
      </c>
      <c r="U53" s="2">
        <v>12107</v>
      </c>
      <c r="V53" s="2" t="s">
        <v>34</v>
      </c>
      <c r="W53" s="2" t="s">
        <v>34</v>
      </c>
      <c r="X53" s="2" t="s">
        <v>38</v>
      </c>
      <c r="Y53" s="2" t="s">
        <v>34</v>
      </c>
      <c r="AA53" s="2" t="s">
        <v>43</v>
      </c>
      <c r="AB53" s="12">
        <v>14174.5</v>
      </c>
      <c r="AD53" s="2">
        <v>9</v>
      </c>
      <c r="AE53" s="2" t="s">
        <v>31</v>
      </c>
      <c r="AF53" s="2">
        <v>12107</v>
      </c>
      <c r="AG53" s="2" t="s">
        <v>34</v>
      </c>
      <c r="AH53" s="13">
        <v>12158.91666666667</v>
      </c>
      <c r="AJ53" s="2">
        <v>9</v>
      </c>
      <c r="AK53" s="2" t="s">
        <v>31</v>
      </c>
      <c r="AL53" s="2">
        <v>12107</v>
      </c>
      <c r="AM53" s="13">
        <v>12264.68918918919</v>
      </c>
      <c r="AN53" s="48">
        <v>0.42881528592275442</v>
      </c>
    </row>
    <row r="54" spans="1:44" x14ac:dyDescent="0.3">
      <c r="I54" s="7">
        <f t="shared" si="5"/>
        <v>14342</v>
      </c>
      <c r="J54" s="6" t="s">
        <v>1</v>
      </c>
      <c r="K54" s="7">
        <f t="shared" si="4"/>
        <v>14677</v>
      </c>
      <c r="L54" s="6" t="s">
        <v>44</v>
      </c>
      <c r="N54" s="2">
        <v>10</v>
      </c>
      <c r="O54" s="2" t="s">
        <v>32</v>
      </c>
      <c r="P54" s="2">
        <v>12137</v>
      </c>
      <c r="Q54" s="3" t="s">
        <v>34</v>
      </c>
      <c r="S54" s="2">
        <v>10</v>
      </c>
      <c r="T54" s="2" t="s">
        <v>32</v>
      </c>
      <c r="U54" s="2">
        <v>12137</v>
      </c>
      <c r="V54" s="2" t="s">
        <v>34</v>
      </c>
      <c r="W54" s="2" t="s">
        <v>34</v>
      </c>
      <c r="X54" s="2" t="s">
        <v>38</v>
      </c>
      <c r="Y54" s="2" t="s">
        <v>34</v>
      </c>
      <c r="AA54" s="2" t="s">
        <v>44</v>
      </c>
      <c r="AB54" s="12">
        <v>14497.464</v>
      </c>
      <c r="AD54" s="2">
        <v>10</v>
      </c>
      <c r="AE54" s="2" t="s">
        <v>32</v>
      </c>
      <c r="AF54" s="2">
        <v>12137</v>
      </c>
      <c r="AG54" s="2" t="s">
        <v>34</v>
      </c>
      <c r="AH54" s="13">
        <v>12158.91666666667</v>
      </c>
      <c r="AJ54" s="2">
        <v>10</v>
      </c>
      <c r="AK54" s="2" t="s">
        <v>32</v>
      </c>
      <c r="AL54" s="2">
        <v>12137</v>
      </c>
      <c r="AM54" s="13">
        <v>12264.68918918919</v>
      </c>
      <c r="AN54" s="48">
        <v>0.42881528592275442</v>
      </c>
    </row>
    <row r="55" spans="1:44" x14ac:dyDescent="0.3">
      <c r="I55" s="7">
        <f t="shared" si="5"/>
        <v>14677</v>
      </c>
      <c r="J55" s="6" t="s">
        <v>1</v>
      </c>
      <c r="K55" s="7">
        <f t="shared" si="4"/>
        <v>15012</v>
      </c>
      <c r="L55" s="6" t="s">
        <v>45</v>
      </c>
      <c r="N55" s="2" t="s">
        <v>24</v>
      </c>
      <c r="O55" s="2" t="s">
        <v>24</v>
      </c>
      <c r="P55" s="2" t="s">
        <v>24</v>
      </c>
      <c r="Q55" s="2" t="s">
        <v>24</v>
      </c>
      <c r="S55" s="2" t="s">
        <v>24</v>
      </c>
      <c r="T55" s="2" t="s">
        <v>24</v>
      </c>
      <c r="U55" s="2" t="s">
        <v>24</v>
      </c>
      <c r="V55" s="2"/>
      <c r="W55" s="2"/>
      <c r="X55" s="2"/>
      <c r="Y55" s="2"/>
      <c r="AA55" s="2" t="s">
        <v>45</v>
      </c>
      <c r="AB55" s="12">
        <v>14828.547</v>
      </c>
      <c r="AD55" s="2" t="s">
        <v>24</v>
      </c>
      <c r="AE55" s="2" t="s">
        <v>24</v>
      </c>
      <c r="AF55" s="2" t="s">
        <v>24</v>
      </c>
      <c r="AG55" s="2" t="s">
        <v>24</v>
      </c>
      <c r="AH55" s="2" t="s">
        <v>24</v>
      </c>
      <c r="AJ55" s="2" t="s">
        <v>24</v>
      </c>
      <c r="AK55" s="2" t="s">
        <v>24</v>
      </c>
      <c r="AL55" s="2" t="s">
        <v>24</v>
      </c>
      <c r="AM55" s="2" t="s">
        <v>24</v>
      </c>
      <c r="AN55" s="2" t="s">
        <v>24</v>
      </c>
    </row>
    <row r="56" spans="1:44" x14ac:dyDescent="0.3">
      <c r="I56" s="7">
        <f t="shared" si="5"/>
        <v>15012</v>
      </c>
      <c r="J56" s="6" t="s">
        <v>1</v>
      </c>
      <c r="K56" s="7">
        <f t="shared" si="4"/>
        <v>15347</v>
      </c>
      <c r="L56" s="6" t="s">
        <v>53</v>
      </c>
      <c r="N56" s="2" t="s">
        <v>24</v>
      </c>
      <c r="O56" s="2" t="s">
        <v>24</v>
      </c>
      <c r="P56" s="2" t="s">
        <v>24</v>
      </c>
      <c r="Q56" s="2" t="s">
        <v>24</v>
      </c>
      <c r="S56" s="2" t="s">
        <v>24</v>
      </c>
      <c r="T56" s="2" t="s">
        <v>24</v>
      </c>
      <c r="U56" s="2" t="s">
        <v>24</v>
      </c>
      <c r="V56" s="2"/>
      <c r="W56" s="2"/>
      <c r="X56" s="2"/>
      <c r="Y56" s="2"/>
      <c r="AA56" s="2" t="s">
        <v>53</v>
      </c>
      <c r="AB56" s="12">
        <v>15169.928</v>
      </c>
      <c r="AD56" s="2" t="s">
        <v>24</v>
      </c>
      <c r="AE56" s="2" t="s">
        <v>24</v>
      </c>
      <c r="AF56" s="2" t="s">
        <v>24</v>
      </c>
      <c r="AG56" s="2" t="s">
        <v>24</v>
      </c>
      <c r="AH56" s="2" t="s">
        <v>24</v>
      </c>
      <c r="AJ56" s="2" t="s">
        <v>24</v>
      </c>
      <c r="AK56" s="2" t="s">
        <v>24</v>
      </c>
      <c r="AL56" s="2" t="s">
        <v>24</v>
      </c>
      <c r="AM56" s="2" t="s">
        <v>24</v>
      </c>
      <c r="AN56" s="2" t="s">
        <v>24</v>
      </c>
    </row>
    <row r="57" spans="1:44" x14ac:dyDescent="0.3">
      <c r="L57" s="6" t="s">
        <v>101</v>
      </c>
      <c r="N57" s="2" t="s">
        <v>24</v>
      </c>
      <c r="O57" s="2" t="s">
        <v>24</v>
      </c>
      <c r="P57" s="2" t="s">
        <v>24</v>
      </c>
      <c r="Q57" s="2" t="s">
        <v>24</v>
      </c>
      <c r="S57" s="2" t="s">
        <v>24</v>
      </c>
      <c r="T57" s="2" t="s">
        <v>24</v>
      </c>
      <c r="U57" s="2" t="s">
        <v>24</v>
      </c>
      <c r="V57" s="2"/>
      <c r="W57" s="2"/>
      <c r="X57" s="2"/>
      <c r="Y57" s="2"/>
      <c r="AD57" s="2" t="s">
        <v>24</v>
      </c>
      <c r="AE57" s="2" t="s">
        <v>24</v>
      </c>
      <c r="AF57" s="2" t="s">
        <v>24</v>
      </c>
      <c r="AG57" s="2" t="s">
        <v>24</v>
      </c>
      <c r="AH57" s="2" t="s">
        <v>24</v>
      </c>
      <c r="AJ57" s="2" t="s">
        <v>24</v>
      </c>
      <c r="AK57" s="2" t="s">
        <v>24</v>
      </c>
      <c r="AL57" s="2" t="s">
        <v>24</v>
      </c>
      <c r="AM57" s="2" t="s">
        <v>24</v>
      </c>
      <c r="AN57" s="2" t="s">
        <v>24</v>
      </c>
    </row>
    <row r="58" spans="1:44" x14ac:dyDescent="0.3">
      <c r="J58" s="8"/>
      <c r="L58" s="6" t="s">
        <v>102</v>
      </c>
      <c r="N58" s="2" t="s">
        <v>24</v>
      </c>
      <c r="O58" s="2" t="s">
        <v>24</v>
      </c>
      <c r="P58" s="2" t="s">
        <v>24</v>
      </c>
      <c r="Q58" s="2" t="s">
        <v>24</v>
      </c>
      <c r="S58" s="2" t="s">
        <v>24</v>
      </c>
      <c r="T58" s="2" t="s">
        <v>24</v>
      </c>
      <c r="U58" s="2" t="s">
        <v>24</v>
      </c>
      <c r="V58" s="2"/>
      <c r="W58" s="2"/>
      <c r="X58" s="2"/>
      <c r="Y58" s="2"/>
      <c r="AD58" s="2" t="s">
        <v>24</v>
      </c>
      <c r="AE58" s="2" t="s">
        <v>24</v>
      </c>
      <c r="AF58" s="2" t="s">
        <v>24</v>
      </c>
      <c r="AG58" s="2" t="s">
        <v>24</v>
      </c>
      <c r="AH58" s="2" t="s">
        <v>24</v>
      </c>
      <c r="AJ58" s="2" t="s">
        <v>24</v>
      </c>
      <c r="AK58" s="2" t="s">
        <v>24</v>
      </c>
      <c r="AL58" s="2" t="s">
        <v>24</v>
      </c>
      <c r="AM58" s="2" t="s">
        <v>24</v>
      </c>
      <c r="AN58" s="2" t="s">
        <v>24</v>
      </c>
    </row>
    <row r="59" spans="1:44" x14ac:dyDescent="0.3">
      <c r="J59" s="8"/>
      <c r="L59" s="6" t="s">
        <v>103</v>
      </c>
      <c r="N59" s="2" t="s">
        <v>24</v>
      </c>
      <c r="O59" s="2" t="s">
        <v>24</v>
      </c>
      <c r="P59" s="2" t="s">
        <v>24</v>
      </c>
      <c r="Q59" s="2" t="s">
        <v>24</v>
      </c>
      <c r="S59" s="2" t="s">
        <v>24</v>
      </c>
      <c r="T59" s="2" t="s">
        <v>24</v>
      </c>
      <c r="U59" s="2" t="s">
        <v>24</v>
      </c>
      <c r="V59" s="2"/>
      <c r="W59" s="2"/>
      <c r="X59" s="2"/>
      <c r="Y59" s="2"/>
      <c r="AD59" s="2" t="s">
        <v>24</v>
      </c>
      <c r="AE59" s="2" t="s">
        <v>24</v>
      </c>
      <c r="AF59" s="2" t="s">
        <v>24</v>
      </c>
      <c r="AG59" s="2" t="s">
        <v>24</v>
      </c>
      <c r="AH59" s="2" t="s">
        <v>24</v>
      </c>
      <c r="AJ59" s="2" t="s">
        <v>24</v>
      </c>
      <c r="AK59" s="2" t="s">
        <v>24</v>
      </c>
      <c r="AL59" s="2" t="s">
        <v>24</v>
      </c>
      <c r="AM59" s="2" t="s">
        <v>24</v>
      </c>
      <c r="AN59" s="2" t="s">
        <v>24</v>
      </c>
    </row>
    <row r="60" spans="1:44" x14ac:dyDescent="0.3">
      <c r="N60" s="2">
        <v>1880</v>
      </c>
      <c r="O60" s="2" t="s">
        <v>146</v>
      </c>
      <c r="P60" s="2">
        <v>14132</v>
      </c>
      <c r="Q60" s="52" t="s">
        <v>43</v>
      </c>
      <c r="S60" s="2">
        <v>1879</v>
      </c>
      <c r="T60" s="2" t="s">
        <v>145</v>
      </c>
      <c r="U60" s="2">
        <v>14074</v>
      </c>
      <c r="V60" s="2" t="s">
        <v>43</v>
      </c>
      <c r="W60" s="2" t="s">
        <v>43</v>
      </c>
      <c r="X60" s="2" t="s">
        <v>38</v>
      </c>
      <c r="Y60" s="2" t="s">
        <v>43</v>
      </c>
      <c r="AD60" s="2">
        <v>1879</v>
      </c>
      <c r="AE60" s="2" t="s">
        <v>145</v>
      </c>
      <c r="AF60" s="2">
        <v>14074</v>
      </c>
      <c r="AG60" s="2" t="s">
        <v>43</v>
      </c>
      <c r="AH60" s="13">
        <v>14174.5</v>
      </c>
      <c r="AJ60" s="2">
        <v>1879</v>
      </c>
      <c r="AK60" s="2" t="s">
        <v>145</v>
      </c>
      <c r="AL60" s="2">
        <v>14074</v>
      </c>
      <c r="AM60" s="12">
        <v>14174.5</v>
      </c>
      <c r="AN60" s="48">
        <v>0.71408270569846399</v>
      </c>
    </row>
    <row r="61" spans="1:44" x14ac:dyDescent="0.3">
      <c r="O61" s="11"/>
      <c r="P61" s="11"/>
      <c r="Q61" s="11"/>
      <c r="S61" s="2">
        <v>1880</v>
      </c>
      <c r="T61" s="2" t="s">
        <v>146</v>
      </c>
      <c r="U61" s="2">
        <v>14132</v>
      </c>
      <c r="V61" s="2" t="s">
        <v>43</v>
      </c>
      <c r="W61" s="2" t="s">
        <v>43</v>
      </c>
      <c r="X61" s="2" t="s">
        <v>38</v>
      </c>
      <c r="Y61" s="2"/>
      <c r="AD61" s="2">
        <v>1880</v>
      </c>
      <c r="AE61" s="2" t="s">
        <v>146</v>
      </c>
      <c r="AF61" s="2">
        <v>14132</v>
      </c>
      <c r="AG61" s="2" t="s">
        <v>43</v>
      </c>
      <c r="AH61" s="13">
        <v>14174.5</v>
      </c>
      <c r="AJ61" s="2">
        <v>1880</v>
      </c>
      <c r="AK61" s="2" t="s">
        <v>146</v>
      </c>
      <c r="AL61" s="2">
        <v>14132</v>
      </c>
      <c r="AM61" s="12">
        <v>14174.5</v>
      </c>
      <c r="AN61" s="48">
        <v>0.30073591848288861</v>
      </c>
    </row>
    <row r="62" spans="1:44" x14ac:dyDescent="0.3">
      <c r="A62" t="s">
        <v>64</v>
      </c>
      <c r="O62" s="11"/>
      <c r="P62" s="11"/>
      <c r="Q62" s="11"/>
    </row>
    <row r="63" spans="1:44" x14ac:dyDescent="0.3">
      <c r="O63" s="11"/>
      <c r="P63" s="11"/>
      <c r="Q63" s="11"/>
    </row>
    <row r="64" spans="1:44" x14ac:dyDescent="0.3">
      <c r="B64" s="67" t="s">
        <v>2</v>
      </c>
      <c r="C64" s="67"/>
      <c r="F64" s="67" t="s">
        <v>7</v>
      </c>
      <c r="G64" s="67"/>
      <c r="I64" s="68" t="s">
        <v>0</v>
      </c>
      <c r="J64" s="68"/>
      <c r="K64" s="68"/>
      <c r="L64" s="6" t="s">
        <v>10</v>
      </c>
      <c r="N64" s="67" t="s">
        <v>23</v>
      </c>
      <c r="O64" s="67"/>
      <c r="P64" s="67"/>
      <c r="Q64" s="2" t="s">
        <v>33</v>
      </c>
      <c r="S64" s="67" t="s">
        <v>23</v>
      </c>
      <c r="T64" s="67"/>
      <c r="U64" s="67"/>
      <c r="V64" s="2" t="s">
        <v>33</v>
      </c>
      <c r="W64" s="67" t="s">
        <v>36</v>
      </c>
      <c r="X64" s="67"/>
      <c r="Y64" s="67"/>
      <c r="AA64" s="67" t="s">
        <v>54</v>
      </c>
      <c r="AB64" s="67"/>
      <c r="AD64" s="67" t="s">
        <v>23</v>
      </c>
      <c r="AE64" s="67"/>
      <c r="AF64" s="67"/>
      <c r="AG64" s="2" t="s">
        <v>33</v>
      </c>
      <c r="AH64" s="2" t="s">
        <v>55</v>
      </c>
      <c r="AJ64" s="67" t="s">
        <v>23</v>
      </c>
      <c r="AK64" s="67"/>
      <c r="AL64" s="67"/>
      <c r="AM64" s="2" t="s">
        <v>55</v>
      </c>
      <c r="AN64" s="2" t="s">
        <v>157</v>
      </c>
      <c r="AP64" s="67" t="s">
        <v>116</v>
      </c>
      <c r="AQ64" s="67"/>
      <c r="AR64" s="67"/>
    </row>
    <row r="65" spans="2:44" x14ac:dyDescent="0.3">
      <c r="B65" s="3" t="s">
        <v>3</v>
      </c>
      <c r="C65" s="4">
        <v>11301</v>
      </c>
      <c r="F65" s="3" t="s">
        <v>3</v>
      </c>
      <c r="G65" s="4">
        <v>11301</v>
      </c>
      <c r="I65" s="7">
        <v>11301</v>
      </c>
      <c r="J65" s="6" t="s">
        <v>1</v>
      </c>
      <c r="K65" s="7">
        <v>11636</v>
      </c>
      <c r="L65" s="6" t="s">
        <v>50</v>
      </c>
      <c r="N65" s="2">
        <v>1</v>
      </c>
      <c r="O65" s="2" t="s">
        <v>25</v>
      </c>
      <c r="P65" s="2">
        <v>12291</v>
      </c>
      <c r="Q65" s="2" t="s">
        <v>34</v>
      </c>
      <c r="S65" s="2">
        <v>1</v>
      </c>
      <c r="T65" s="2" t="s">
        <v>25</v>
      </c>
      <c r="U65" s="2">
        <v>12291</v>
      </c>
      <c r="V65" s="2" t="s">
        <v>34</v>
      </c>
      <c r="W65" s="2" t="s">
        <v>34</v>
      </c>
      <c r="X65" s="2" t="s">
        <v>38</v>
      </c>
      <c r="Y65" s="2" t="s">
        <v>39</v>
      </c>
      <c r="AA65" s="2" t="s">
        <v>50</v>
      </c>
      <c r="AB65" s="16">
        <v>11636</v>
      </c>
      <c r="AD65" s="2">
        <v>1</v>
      </c>
      <c r="AE65" s="2" t="s">
        <v>25</v>
      </c>
      <c r="AF65" s="2">
        <v>12291</v>
      </c>
      <c r="AG65" s="2" t="s">
        <v>34</v>
      </c>
      <c r="AH65" s="2" t="s">
        <v>1</v>
      </c>
      <c r="AJ65" s="2">
        <v>1</v>
      </c>
      <c r="AK65" s="2" t="s">
        <v>25</v>
      </c>
      <c r="AL65" s="2">
        <v>12291</v>
      </c>
      <c r="AM65" s="2" t="s">
        <v>1</v>
      </c>
      <c r="AN65" s="2" t="s">
        <v>1</v>
      </c>
      <c r="AP65" s="2" t="s">
        <v>106</v>
      </c>
      <c r="AQ65" s="2" t="s">
        <v>111</v>
      </c>
      <c r="AR65" s="2" t="s">
        <v>110</v>
      </c>
    </row>
    <row r="66" spans="2:44" x14ac:dyDescent="0.3">
      <c r="B66" s="3" t="s">
        <v>4</v>
      </c>
      <c r="C66" s="4">
        <v>15329</v>
      </c>
      <c r="F66" s="5" t="s">
        <v>4</v>
      </c>
      <c r="G66" s="4">
        <v>15329</v>
      </c>
      <c r="I66" s="7">
        <f>K65</f>
        <v>11636</v>
      </c>
      <c r="J66" s="6" t="s">
        <v>1</v>
      </c>
      <c r="K66" s="7">
        <f>I66+$G$69</f>
        <v>11971</v>
      </c>
      <c r="L66" s="6" t="s">
        <v>49</v>
      </c>
      <c r="N66" s="2">
        <v>2</v>
      </c>
      <c r="O66" s="2" t="s">
        <v>26</v>
      </c>
      <c r="P66" s="2">
        <v>12323</v>
      </c>
      <c r="Q66" s="2" t="s">
        <v>39</v>
      </c>
      <c r="S66" s="2">
        <v>2</v>
      </c>
      <c r="T66" s="2" t="s">
        <v>26</v>
      </c>
      <c r="U66" s="2">
        <v>12323</v>
      </c>
      <c r="V66" s="2" t="s">
        <v>39</v>
      </c>
      <c r="W66" s="2" t="s">
        <v>39</v>
      </c>
      <c r="X66" s="2" t="s">
        <v>38</v>
      </c>
      <c r="Y66" s="2" t="s">
        <v>34</v>
      </c>
      <c r="AA66" s="2" t="s">
        <v>49</v>
      </c>
      <c r="AB66" s="12">
        <v>11803.5</v>
      </c>
      <c r="AD66" s="2">
        <v>2</v>
      </c>
      <c r="AE66" s="2" t="s">
        <v>26</v>
      </c>
      <c r="AF66" s="2">
        <v>12323</v>
      </c>
      <c r="AG66" s="2" t="s">
        <v>39</v>
      </c>
      <c r="AH66" s="13">
        <v>12138.5</v>
      </c>
      <c r="AJ66" s="2">
        <v>2</v>
      </c>
      <c r="AK66" s="2" t="s">
        <v>26</v>
      </c>
      <c r="AL66" s="2">
        <v>12323</v>
      </c>
      <c r="AM66" s="13">
        <v>12264.68918918919</v>
      </c>
      <c r="AN66" s="48">
        <v>1.497200357055912</v>
      </c>
      <c r="AP66" s="2" t="s">
        <v>107</v>
      </c>
      <c r="AQ66" s="17">
        <v>4.2498447726275462E-3</v>
      </c>
      <c r="AR66" s="48">
        <v>3.3818058843422391E-3</v>
      </c>
    </row>
    <row r="67" spans="2:44" x14ac:dyDescent="0.3">
      <c r="B67" s="3" t="s">
        <v>5</v>
      </c>
      <c r="C67" s="3" t="s">
        <v>65</v>
      </c>
      <c r="F67" s="5" t="s">
        <v>8</v>
      </c>
      <c r="G67" s="3">
        <v>12</v>
      </c>
      <c r="I67" s="7">
        <f>K66</f>
        <v>11971</v>
      </c>
      <c r="J67" s="6" t="s">
        <v>1</v>
      </c>
      <c r="K67" s="7">
        <f t="shared" ref="K67:K76" si="6">I67+$G$49</f>
        <v>12306</v>
      </c>
      <c r="L67" s="6" t="s">
        <v>34</v>
      </c>
      <c r="N67" s="2">
        <v>3</v>
      </c>
      <c r="O67" s="2" t="s">
        <v>27</v>
      </c>
      <c r="P67" s="2">
        <v>12290</v>
      </c>
      <c r="Q67" s="2" t="s">
        <v>34</v>
      </c>
      <c r="S67" s="2">
        <v>3</v>
      </c>
      <c r="T67" s="2" t="s">
        <v>27</v>
      </c>
      <c r="U67" s="2">
        <v>12290</v>
      </c>
      <c r="V67" s="2" t="s">
        <v>34</v>
      </c>
      <c r="W67" s="2" t="s">
        <v>34</v>
      </c>
      <c r="X67" s="2" t="s">
        <v>38</v>
      </c>
      <c r="Y67" s="2" t="s">
        <v>39</v>
      </c>
      <c r="AA67" s="2" t="s">
        <v>34</v>
      </c>
      <c r="AB67" s="12">
        <v>12138.5</v>
      </c>
      <c r="AD67" s="2">
        <v>3</v>
      </c>
      <c r="AE67" s="2" t="s">
        <v>27</v>
      </c>
      <c r="AF67" s="2">
        <v>12290</v>
      </c>
      <c r="AG67" s="2" t="s">
        <v>34</v>
      </c>
      <c r="AH67" s="13">
        <v>12473.5</v>
      </c>
      <c r="AJ67" s="2">
        <v>3</v>
      </c>
      <c r="AK67" s="2" t="s">
        <v>27</v>
      </c>
      <c r="AL67" s="2">
        <v>12290</v>
      </c>
      <c r="AM67" s="13">
        <v>12264.68918918919</v>
      </c>
      <c r="AN67" s="48">
        <v>1.493083807973963</v>
      </c>
      <c r="AP67" s="2" t="s">
        <v>108</v>
      </c>
      <c r="AQ67" s="17">
        <v>3.4196138926067898</v>
      </c>
      <c r="AR67" s="49">
        <v>3.5055919784033942</v>
      </c>
    </row>
    <row r="68" spans="2:44" x14ac:dyDescent="0.3">
      <c r="F68" s="3" t="s">
        <v>9</v>
      </c>
      <c r="G68" s="4">
        <v>4028</v>
      </c>
      <c r="I68" s="7">
        <f t="shared" ref="I68:I76" si="7">K67</f>
        <v>12306</v>
      </c>
      <c r="J68" s="6" t="s">
        <v>1</v>
      </c>
      <c r="K68" s="7">
        <f t="shared" si="6"/>
        <v>12641</v>
      </c>
      <c r="L68" s="6" t="s">
        <v>39</v>
      </c>
      <c r="N68" s="2">
        <v>4</v>
      </c>
      <c r="O68" s="2" t="s">
        <v>28</v>
      </c>
      <c r="P68" s="2">
        <v>12324</v>
      </c>
      <c r="Q68" s="2" t="s">
        <v>39</v>
      </c>
      <c r="S68" s="2">
        <v>4</v>
      </c>
      <c r="T68" s="2" t="s">
        <v>28</v>
      </c>
      <c r="U68" s="2">
        <v>12324</v>
      </c>
      <c r="V68" s="2" t="s">
        <v>39</v>
      </c>
      <c r="W68" s="2" t="s">
        <v>39</v>
      </c>
      <c r="X68" s="2" t="s">
        <v>38</v>
      </c>
      <c r="Y68" s="2" t="s">
        <v>34</v>
      </c>
      <c r="AA68" s="2" t="s">
        <v>39</v>
      </c>
      <c r="AB68" s="12">
        <v>12473.5</v>
      </c>
      <c r="AD68" s="2">
        <v>4</v>
      </c>
      <c r="AE68" s="2" t="s">
        <v>28</v>
      </c>
      <c r="AF68" s="2">
        <v>12324</v>
      </c>
      <c r="AG68" s="2" t="s">
        <v>39</v>
      </c>
      <c r="AH68" s="13">
        <v>12138.5</v>
      </c>
      <c r="AJ68" s="2">
        <v>4</v>
      </c>
      <c r="AK68" s="2" t="s">
        <v>28</v>
      </c>
      <c r="AL68" s="2">
        <v>12324</v>
      </c>
      <c r="AM68" s="13">
        <v>12264.68918918919</v>
      </c>
      <c r="AN68" s="48">
        <v>1.5051931191171699</v>
      </c>
      <c r="AP68" s="2" t="s">
        <v>109</v>
      </c>
      <c r="AQ68" s="17">
        <v>0.77748690453327529</v>
      </c>
      <c r="AR68" s="49">
        <v>0.81147507229882787</v>
      </c>
    </row>
    <row r="69" spans="2:44" x14ac:dyDescent="0.3">
      <c r="F69" s="3" t="s">
        <v>7</v>
      </c>
      <c r="G69" s="3">
        <v>335</v>
      </c>
      <c r="I69" s="7">
        <f t="shared" si="7"/>
        <v>12641</v>
      </c>
      <c r="J69" s="6" t="s">
        <v>1</v>
      </c>
      <c r="K69" s="7">
        <f t="shared" si="6"/>
        <v>12976</v>
      </c>
      <c r="L69" s="6" t="s">
        <v>40</v>
      </c>
      <c r="N69" s="2">
        <v>5</v>
      </c>
      <c r="O69" s="2" t="s">
        <v>29</v>
      </c>
      <c r="P69" s="2">
        <v>12258</v>
      </c>
      <c r="Q69" s="2" t="s">
        <v>34</v>
      </c>
      <c r="S69" s="2">
        <v>5</v>
      </c>
      <c r="T69" s="2" t="s">
        <v>29</v>
      </c>
      <c r="U69" s="2">
        <v>12258</v>
      </c>
      <c r="V69" s="2" t="s">
        <v>34</v>
      </c>
      <c r="W69" s="2" t="s">
        <v>34</v>
      </c>
      <c r="X69" s="2" t="s">
        <v>38</v>
      </c>
      <c r="Y69" s="2" t="s">
        <v>34</v>
      </c>
      <c r="AA69" s="2" t="s">
        <v>40</v>
      </c>
      <c r="AB69" s="12">
        <v>12641</v>
      </c>
      <c r="AD69" s="2">
        <v>5</v>
      </c>
      <c r="AE69" s="2" t="s">
        <v>29</v>
      </c>
      <c r="AF69" s="2">
        <v>12258</v>
      </c>
      <c r="AG69" s="2" t="s">
        <v>34</v>
      </c>
      <c r="AH69" s="13">
        <v>12473.5</v>
      </c>
      <c r="AJ69" s="2">
        <v>5</v>
      </c>
      <c r="AK69" s="2" t="s">
        <v>29</v>
      </c>
      <c r="AL69" s="2">
        <v>12258</v>
      </c>
      <c r="AM69" s="13">
        <v>12264.68918918919</v>
      </c>
      <c r="AN69" s="48">
        <v>1.758035568608256</v>
      </c>
    </row>
    <row r="70" spans="2:44" x14ac:dyDescent="0.3">
      <c r="I70" s="7">
        <f t="shared" si="7"/>
        <v>12976</v>
      </c>
      <c r="J70" s="6" t="s">
        <v>1</v>
      </c>
      <c r="K70" s="7">
        <f t="shared" si="6"/>
        <v>13311</v>
      </c>
      <c r="L70" s="6" t="s">
        <v>41</v>
      </c>
      <c r="N70" s="2">
        <v>6</v>
      </c>
      <c r="O70" s="9">
        <v>41944</v>
      </c>
      <c r="P70" s="2">
        <v>12258</v>
      </c>
      <c r="Q70" s="2" t="s">
        <v>34</v>
      </c>
      <c r="S70" s="2">
        <v>6</v>
      </c>
      <c r="T70" s="9">
        <v>41944</v>
      </c>
      <c r="U70" s="2">
        <v>12258</v>
      </c>
      <c r="V70" s="2" t="s">
        <v>34</v>
      </c>
      <c r="W70" s="2" t="s">
        <v>34</v>
      </c>
      <c r="X70" s="2" t="s">
        <v>38</v>
      </c>
      <c r="Y70" s="2" t="s">
        <v>34</v>
      </c>
      <c r="AA70" s="2" t="s">
        <v>41</v>
      </c>
      <c r="AB70" s="12">
        <v>13143.5</v>
      </c>
      <c r="AD70" s="2">
        <v>6</v>
      </c>
      <c r="AE70" s="9">
        <v>41944</v>
      </c>
      <c r="AF70" s="2">
        <v>12258</v>
      </c>
      <c r="AG70" s="2" t="s">
        <v>34</v>
      </c>
      <c r="AH70" s="13">
        <v>12138.5</v>
      </c>
      <c r="AJ70" s="2">
        <v>6</v>
      </c>
      <c r="AK70" s="9">
        <v>41944</v>
      </c>
      <c r="AL70" s="2">
        <v>12258</v>
      </c>
      <c r="AM70" s="13">
        <v>12264.68918918919</v>
      </c>
      <c r="AN70" s="48">
        <v>0.97487355196606307</v>
      </c>
    </row>
    <row r="71" spans="2:44" x14ac:dyDescent="0.3">
      <c r="I71" s="7">
        <f t="shared" si="7"/>
        <v>13311</v>
      </c>
      <c r="J71" s="6" t="s">
        <v>1</v>
      </c>
      <c r="K71" s="7">
        <f t="shared" si="6"/>
        <v>13646</v>
      </c>
      <c r="L71" s="6" t="s">
        <v>42</v>
      </c>
      <c r="N71" s="2">
        <v>7</v>
      </c>
      <c r="O71" s="9">
        <v>41974</v>
      </c>
      <c r="P71" s="2">
        <v>12258</v>
      </c>
      <c r="Q71" s="2" t="s">
        <v>34</v>
      </c>
      <c r="S71" s="2">
        <v>7</v>
      </c>
      <c r="T71" s="9">
        <v>41974</v>
      </c>
      <c r="U71" s="2">
        <v>12258</v>
      </c>
      <c r="V71" s="2" t="s">
        <v>34</v>
      </c>
      <c r="W71" s="2" t="s">
        <v>34</v>
      </c>
      <c r="X71" s="2" t="s">
        <v>38</v>
      </c>
      <c r="Y71" s="2" t="s">
        <v>34</v>
      </c>
      <c r="AA71" s="2" t="s">
        <v>42</v>
      </c>
      <c r="AB71" s="12">
        <v>13478.5</v>
      </c>
      <c r="AD71" s="2">
        <v>7</v>
      </c>
      <c r="AE71" s="9">
        <v>41974</v>
      </c>
      <c r="AF71" s="2">
        <v>12258</v>
      </c>
      <c r="AG71" s="2" t="s">
        <v>34</v>
      </c>
      <c r="AH71" s="13">
        <v>12138.5</v>
      </c>
      <c r="AJ71" s="2">
        <v>7</v>
      </c>
      <c r="AK71" s="9">
        <v>41974</v>
      </c>
      <c r="AL71" s="2">
        <v>12258</v>
      </c>
      <c r="AM71" s="13">
        <v>12264.68918918919</v>
      </c>
      <c r="AN71" s="48">
        <v>0.97487355196606307</v>
      </c>
    </row>
    <row r="72" spans="2:44" x14ac:dyDescent="0.3">
      <c r="I72" s="7">
        <f t="shared" si="7"/>
        <v>13646</v>
      </c>
      <c r="J72" s="6" t="s">
        <v>1</v>
      </c>
      <c r="K72" s="7">
        <f t="shared" si="6"/>
        <v>13981</v>
      </c>
      <c r="L72" s="6" t="s">
        <v>35</v>
      </c>
      <c r="N72" s="2">
        <v>8</v>
      </c>
      <c r="O72" s="2" t="s">
        <v>30</v>
      </c>
      <c r="P72" s="2">
        <v>12107</v>
      </c>
      <c r="Q72" s="2" t="s">
        <v>34</v>
      </c>
      <c r="S72" s="2">
        <v>8</v>
      </c>
      <c r="T72" s="2" t="s">
        <v>30</v>
      </c>
      <c r="U72" s="2">
        <v>12107</v>
      </c>
      <c r="V72" s="2" t="s">
        <v>34</v>
      </c>
      <c r="W72" s="2" t="s">
        <v>34</v>
      </c>
      <c r="X72" s="2" t="s">
        <v>38</v>
      </c>
      <c r="Y72" s="2" t="s">
        <v>34</v>
      </c>
      <c r="AA72" s="2" t="s">
        <v>35</v>
      </c>
      <c r="AB72" s="12">
        <v>13813.499</v>
      </c>
      <c r="AD72" s="2">
        <v>8</v>
      </c>
      <c r="AE72" s="2" t="s">
        <v>30</v>
      </c>
      <c r="AF72" s="2">
        <v>12107</v>
      </c>
      <c r="AG72" s="2" t="s">
        <v>34</v>
      </c>
      <c r="AH72" s="13">
        <v>12138.5</v>
      </c>
      <c r="AJ72" s="2">
        <v>8</v>
      </c>
      <c r="AK72" s="2" t="s">
        <v>30</v>
      </c>
      <c r="AL72" s="2">
        <v>12107</v>
      </c>
      <c r="AM72" s="13">
        <v>12264.68918918919</v>
      </c>
      <c r="AN72" s="48">
        <v>0.26018006112166508</v>
      </c>
    </row>
    <row r="73" spans="2:44" x14ac:dyDescent="0.3">
      <c r="I73" s="7">
        <f t="shared" si="7"/>
        <v>13981</v>
      </c>
      <c r="J73" s="6" t="s">
        <v>1</v>
      </c>
      <c r="K73" s="7">
        <f t="shared" si="6"/>
        <v>14316</v>
      </c>
      <c r="L73" s="6" t="s">
        <v>43</v>
      </c>
      <c r="N73" s="2">
        <v>9</v>
      </c>
      <c r="O73" s="2" t="s">
        <v>31</v>
      </c>
      <c r="P73" s="2">
        <v>12107</v>
      </c>
      <c r="Q73" s="2" t="s">
        <v>34</v>
      </c>
      <c r="S73" s="2">
        <v>9</v>
      </c>
      <c r="T73" s="2" t="s">
        <v>31</v>
      </c>
      <c r="U73" s="2">
        <v>12107</v>
      </c>
      <c r="V73" s="2" t="s">
        <v>34</v>
      </c>
      <c r="W73" s="2" t="s">
        <v>34</v>
      </c>
      <c r="X73" s="2" t="s">
        <v>38</v>
      </c>
      <c r="Y73" s="2" t="s">
        <v>34</v>
      </c>
      <c r="AA73" s="2" t="s">
        <v>43</v>
      </c>
      <c r="AB73" s="12">
        <v>14148.5</v>
      </c>
      <c r="AD73" s="2">
        <v>9</v>
      </c>
      <c r="AE73" s="2" t="s">
        <v>31</v>
      </c>
      <c r="AF73" s="2">
        <v>12107</v>
      </c>
      <c r="AG73" s="2" t="s">
        <v>34</v>
      </c>
      <c r="AH73" s="13">
        <v>12138.5</v>
      </c>
      <c r="AJ73" s="2">
        <v>9</v>
      </c>
      <c r="AK73" s="2" t="s">
        <v>31</v>
      </c>
      <c r="AL73" s="2">
        <v>12107</v>
      </c>
      <c r="AM73" s="13">
        <v>12264.68918918919</v>
      </c>
      <c r="AN73" s="48">
        <v>0.26018006112166508</v>
      </c>
    </row>
    <row r="74" spans="2:44" x14ac:dyDescent="0.3">
      <c r="I74" s="7">
        <f t="shared" si="7"/>
        <v>14316</v>
      </c>
      <c r="J74" s="6" t="s">
        <v>1</v>
      </c>
      <c r="K74" s="7">
        <f t="shared" si="6"/>
        <v>14651</v>
      </c>
      <c r="L74" s="6" t="s">
        <v>44</v>
      </c>
      <c r="N74" s="2">
        <v>10</v>
      </c>
      <c r="O74" s="2" t="s">
        <v>32</v>
      </c>
      <c r="P74" s="2">
        <v>12137</v>
      </c>
      <c r="Q74" s="2" t="s">
        <v>34</v>
      </c>
      <c r="S74" s="2">
        <v>10</v>
      </c>
      <c r="T74" s="2" t="s">
        <v>32</v>
      </c>
      <c r="U74" s="2">
        <v>12137</v>
      </c>
      <c r="V74" s="2" t="s">
        <v>34</v>
      </c>
      <c r="W74" s="2" t="s">
        <v>34</v>
      </c>
      <c r="X74" s="2" t="s">
        <v>38</v>
      </c>
      <c r="Y74" s="2" t="s">
        <v>34</v>
      </c>
      <c r="AA74" s="2" t="s">
        <v>44</v>
      </c>
      <c r="AB74" s="12">
        <v>14483.5</v>
      </c>
      <c r="AD74" s="2">
        <v>10</v>
      </c>
      <c r="AE74" s="2" t="s">
        <v>32</v>
      </c>
      <c r="AF74" s="2">
        <v>12137</v>
      </c>
      <c r="AG74" s="2" t="s">
        <v>34</v>
      </c>
      <c r="AH74" s="13">
        <v>12138.5</v>
      </c>
      <c r="AJ74" s="2">
        <v>10</v>
      </c>
      <c r="AK74" s="2" t="s">
        <v>32</v>
      </c>
      <c r="AL74" s="2">
        <v>12137</v>
      </c>
      <c r="AM74" s="13">
        <v>12264.68918918919</v>
      </c>
      <c r="AN74" s="48">
        <v>1.235890252945538E-2</v>
      </c>
    </row>
    <row r="75" spans="2:44" x14ac:dyDescent="0.3">
      <c r="I75" s="7">
        <f t="shared" si="7"/>
        <v>14651</v>
      </c>
      <c r="J75" s="6" t="s">
        <v>1</v>
      </c>
      <c r="K75" s="7">
        <f t="shared" si="6"/>
        <v>14986</v>
      </c>
      <c r="L75" s="6" t="s">
        <v>45</v>
      </c>
      <c r="N75" s="2" t="s">
        <v>24</v>
      </c>
      <c r="O75" s="2" t="s">
        <v>24</v>
      </c>
      <c r="P75" s="2" t="s">
        <v>24</v>
      </c>
      <c r="Q75" s="2" t="s">
        <v>24</v>
      </c>
      <c r="S75" s="2" t="s">
        <v>24</v>
      </c>
      <c r="T75" s="2" t="s">
        <v>24</v>
      </c>
      <c r="U75" s="2" t="s">
        <v>24</v>
      </c>
      <c r="V75" s="2" t="s">
        <v>24</v>
      </c>
      <c r="W75" s="2" t="s">
        <v>24</v>
      </c>
      <c r="X75" s="2" t="s">
        <v>24</v>
      </c>
      <c r="Y75" s="2" t="s">
        <v>24</v>
      </c>
      <c r="AA75" s="2" t="s">
        <v>45</v>
      </c>
      <c r="AB75" s="12">
        <v>14818.499</v>
      </c>
      <c r="AD75" s="2" t="s">
        <v>24</v>
      </c>
      <c r="AE75" s="2" t="s">
        <v>24</v>
      </c>
      <c r="AF75" s="2" t="s">
        <v>24</v>
      </c>
      <c r="AG75" s="2" t="s">
        <v>24</v>
      </c>
      <c r="AH75" s="2" t="s">
        <v>24</v>
      </c>
      <c r="AJ75" s="2" t="s">
        <v>24</v>
      </c>
      <c r="AK75" s="2" t="s">
        <v>24</v>
      </c>
      <c r="AL75" s="2" t="s">
        <v>24</v>
      </c>
      <c r="AM75" s="2" t="s">
        <v>24</v>
      </c>
      <c r="AN75" s="2" t="s">
        <v>24</v>
      </c>
    </row>
    <row r="76" spans="2:44" x14ac:dyDescent="0.3">
      <c r="I76" s="7">
        <f t="shared" si="7"/>
        <v>14986</v>
      </c>
      <c r="J76" s="6" t="s">
        <v>1</v>
      </c>
      <c r="K76" s="7">
        <f t="shared" si="6"/>
        <v>15321</v>
      </c>
      <c r="L76" s="6" t="s">
        <v>53</v>
      </c>
      <c r="N76" s="2" t="s">
        <v>24</v>
      </c>
      <c r="O76" s="2" t="s">
        <v>24</v>
      </c>
      <c r="P76" s="2" t="s">
        <v>24</v>
      </c>
      <c r="Q76" s="2" t="s">
        <v>24</v>
      </c>
      <c r="S76" s="2" t="s">
        <v>24</v>
      </c>
      <c r="T76" s="2" t="s">
        <v>24</v>
      </c>
      <c r="U76" s="2" t="s">
        <v>24</v>
      </c>
      <c r="V76" s="2" t="s">
        <v>24</v>
      </c>
      <c r="W76" s="2" t="s">
        <v>24</v>
      </c>
      <c r="X76" s="2" t="s">
        <v>24</v>
      </c>
      <c r="Y76" s="2" t="s">
        <v>24</v>
      </c>
      <c r="AA76" s="2" t="s">
        <v>53</v>
      </c>
      <c r="AB76" s="12">
        <v>14986</v>
      </c>
      <c r="AD76" s="2" t="s">
        <v>24</v>
      </c>
      <c r="AE76" s="2" t="s">
        <v>24</v>
      </c>
      <c r="AF76" s="2" t="s">
        <v>24</v>
      </c>
      <c r="AG76" s="2" t="s">
        <v>24</v>
      </c>
      <c r="AH76" s="2" t="s">
        <v>24</v>
      </c>
      <c r="AJ76" s="2" t="s">
        <v>24</v>
      </c>
      <c r="AK76" s="2" t="s">
        <v>24</v>
      </c>
      <c r="AL76" s="2" t="s">
        <v>24</v>
      </c>
      <c r="AM76" s="2" t="s">
        <v>24</v>
      </c>
      <c r="AN76" s="2" t="s">
        <v>24</v>
      </c>
    </row>
    <row r="77" spans="2:44" x14ac:dyDescent="0.3">
      <c r="N77" s="2" t="s">
        <v>24</v>
      </c>
      <c r="O77" s="2" t="s">
        <v>24</v>
      </c>
      <c r="P77" s="2" t="s">
        <v>24</v>
      </c>
      <c r="Q77" s="2" t="s">
        <v>24</v>
      </c>
      <c r="S77" s="2" t="s">
        <v>24</v>
      </c>
      <c r="T77" s="2" t="s">
        <v>24</v>
      </c>
      <c r="U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H77" s="2" t="s">
        <v>24</v>
      </c>
      <c r="AJ77" s="2" t="s">
        <v>24</v>
      </c>
      <c r="AK77" s="2" t="s">
        <v>24</v>
      </c>
      <c r="AL77" s="2" t="s">
        <v>24</v>
      </c>
      <c r="AM77" s="2" t="s">
        <v>24</v>
      </c>
      <c r="AN77" s="2" t="s">
        <v>24</v>
      </c>
    </row>
    <row r="78" spans="2:44" x14ac:dyDescent="0.3">
      <c r="N78" s="2" t="s">
        <v>24</v>
      </c>
      <c r="O78" s="2" t="s">
        <v>24</v>
      </c>
      <c r="P78" s="2" t="s">
        <v>24</v>
      </c>
      <c r="Q78" s="2" t="s">
        <v>24</v>
      </c>
      <c r="S78" s="2" t="s">
        <v>24</v>
      </c>
      <c r="T78" s="2" t="s">
        <v>24</v>
      </c>
      <c r="U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H78" s="2" t="s">
        <v>24</v>
      </c>
      <c r="AJ78" s="2" t="s">
        <v>24</v>
      </c>
      <c r="AK78" s="2" t="s">
        <v>24</v>
      </c>
      <c r="AL78" s="2" t="s">
        <v>24</v>
      </c>
      <c r="AM78" s="2" t="s">
        <v>24</v>
      </c>
      <c r="AN78" s="2" t="s">
        <v>24</v>
      </c>
    </row>
    <row r="79" spans="2:44" x14ac:dyDescent="0.3">
      <c r="J79" s="8"/>
      <c r="N79" s="2" t="s">
        <v>24</v>
      </c>
      <c r="O79" s="2" t="s">
        <v>24</v>
      </c>
      <c r="P79" s="2" t="s">
        <v>24</v>
      </c>
      <c r="Q79" s="2" t="s">
        <v>24</v>
      </c>
      <c r="S79" s="2" t="s">
        <v>24</v>
      </c>
      <c r="T79" s="2" t="s">
        <v>24</v>
      </c>
      <c r="U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H79" s="2" t="s">
        <v>24</v>
      </c>
      <c r="AJ79" s="2" t="s">
        <v>24</v>
      </c>
      <c r="AK79" s="2" t="s">
        <v>24</v>
      </c>
      <c r="AL79" s="2" t="s">
        <v>24</v>
      </c>
      <c r="AM79" s="2" t="s">
        <v>24</v>
      </c>
      <c r="AN79" s="2" t="s">
        <v>24</v>
      </c>
    </row>
    <row r="80" spans="2:44" x14ac:dyDescent="0.3">
      <c r="J80" s="8"/>
      <c r="N80" s="2">
        <v>1880</v>
      </c>
      <c r="O80" s="2" t="s">
        <v>146</v>
      </c>
      <c r="P80" s="2">
        <v>14132</v>
      </c>
      <c r="Q80" s="2" t="s">
        <v>43</v>
      </c>
      <c r="S80" s="2">
        <v>1879</v>
      </c>
      <c r="T80" s="2" t="s">
        <v>145</v>
      </c>
      <c r="U80" s="2">
        <v>14074</v>
      </c>
      <c r="V80" s="2" t="s">
        <v>43</v>
      </c>
      <c r="W80" s="2" t="s">
        <v>43</v>
      </c>
      <c r="X80" s="2" t="s">
        <v>38</v>
      </c>
      <c r="Y80" s="2" t="s">
        <v>43</v>
      </c>
      <c r="AD80" s="2">
        <v>1879</v>
      </c>
      <c r="AE80" s="2" t="s">
        <v>145</v>
      </c>
      <c r="AF80" s="2">
        <v>14074</v>
      </c>
      <c r="AG80" s="2" t="s">
        <v>43</v>
      </c>
      <c r="AH80" s="13">
        <v>14148.5</v>
      </c>
      <c r="AJ80" s="2">
        <v>1879</v>
      </c>
      <c r="AK80" s="2" t="s">
        <v>145</v>
      </c>
      <c r="AL80" s="2">
        <v>14074</v>
      </c>
      <c r="AM80" s="12">
        <v>14148.5</v>
      </c>
      <c r="AN80" s="48">
        <v>0.23621492032153429</v>
      </c>
    </row>
    <row r="81" spans="1:44" x14ac:dyDescent="0.3">
      <c r="O81" s="11"/>
      <c r="P81" s="11"/>
      <c r="Q81" s="11"/>
      <c r="S81" s="2">
        <v>1880</v>
      </c>
      <c r="T81" s="2" t="s">
        <v>146</v>
      </c>
      <c r="U81" s="2">
        <v>14132</v>
      </c>
      <c r="V81" s="2" t="s">
        <v>43</v>
      </c>
      <c r="W81" s="2" t="s">
        <v>43</v>
      </c>
      <c r="X81" s="2" t="s">
        <v>38</v>
      </c>
      <c r="Y81" s="2"/>
      <c r="AD81" s="2">
        <v>1880</v>
      </c>
      <c r="AE81" s="2" t="s">
        <v>146</v>
      </c>
      <c r="AF81" s="2">
        <v>14132</v>
      </c>
      <c r="AG81" s="2" t="s">
        <v>43</v>
      </c>
      <c r="AH81" s="13">
        <v>14148.5</v>
      </c>
      <c r="AJ81" s="2">
        <v>1880</v>
      </c>
      <c r="AK81" s="2" t="s">
        <v>146</v>
      </c>
      <c r="AL81" s="2">
        <v>14132</v>
      </c>
      <c r="AM81" s="12">
        <v>14148.5</v>
      </c>
      <c r="AN81" s="48">
        <v>0.23621492032153429</v>
      </c>
    </row>
    <row r="82" spans="1:44" x14ac:dyDescent="0.3">
      <c r="A82" t="s">
        <v>66</v>
      </c>
      <c r="O82" s="11"/>
      <c r="P82" s="11"/>
      <c r="Q82" s="11"/>
    </row>
    <row r="83" spans="1:44" x14ac:dyDescent="0.3">
      <c r="O83" s="11"/>
      <c r="P83" s="11"/>
      <c r="Q83" s="11"/>
    </row>
    <row r="84" spans="1:44" x14ac:dyDescent="0.3">
      <c r="B84" s="67" t="s">
        <v>2</v>
      </c>
      <c r="C84" s="67"/>
      <c r="F84" s="67" t="s">
        <v>7</v>
      </c>
      <c r="G84" s="67"/>
      <c r="I84" s="68" t="s">
        <v>0</v>
      </c>
      <c r="J84" s="68"/>
      <c r="K84" s="68"/>
      <c r="L84" s="6" t="s">
        <v>33</v>
      </c>
      <c r="N84" s="67" t="s">
        <v>23</v>
      </c>
      <c r="O84" s="67"/>
      <c r="P84" s="67"/>
      <c r="Q84" s="2" t="s">
        <v>33</v>
      </c>
      <c r="S84" s="67" t="s">
        <v>23</v>
      </c>
      <c r="T84" s="67"/>
      <c r="U84" s="67"/>
      <c r="V84" s="2" t="s">
        <v>33</v>
      </c>
      <c r="W84" s="67" t="s">
        <v>36</v>
      </c>
      <c r="X84" s="67"/>
      <c r="Y84" s="67"/>
      <c r="AA84" s="67" t="s">
        <v>54</v>
      </c>
      <c r="AB84" s="67"/>
      <c r="AD84" s="67" t="s">
        <v>23</v>
      </c>
      <c r="AE84" s="67"/>
      <c r="AF84" s="67"/>
      <c r="AG84" s="2" t="s">
        <v>33</v>
      </c>
      <c r="AH84" s="3" t="s">
        <v>55</v>
      </c>
      <c r="AJ84" s="67" t="s">
        <v>23</v>
      </c>
      <c r="AK84" s="67"/>
      <c r="AL84" s="67"/>
      <c r="AM84" s="2" t="s">
        <v>55</v>
      </c>
      <c r="AN84" s="2" t="s">
        <v>157</v>
      </c>
      <c r="AP84" s="67" t="s">
        <v>116</v>
      </c>
      <c r="AQ84" s="67"/>
      <c r="AR84" s="67"/>
    </row>
    <row r="85" spans="1:44" x14ac:dyDescent="0.3">
      <c r="B85" s="3" t="s">
        <v>3</v>
      </c>
      <c r="C85" s="4">
        <v>10805</v>
      </c>
      <c r="F85" s="3" t="s">
        <v>3</v>
      </c>
      <c r="G85" s="4">
        <v>10805</v>
      </c>
      <c r="I85" s="7">
        <v>10805</v>
      </c>
      <c r="J85" s="6" t="s">
        <v>1</v>
      </c>
      <c r="K85" s="7">
        <f>I85+$G$89</f>
        <v>11184</v>
      </c>
      <c r="L85" s="6" t="s">
        <v>50</v>
      </c>
      <c r="N85" s="2">
        <v>1</v>
      </c>
      <c r="O85" s="2" t="s">
        <v>25</v>
      </c>
      <c r="P85" s="2">
        <v>12291</v>
      </c>
      <c r="Q85" s="2" t="s">
        <v>39</v>
      </c>
      <c r="S85" s="2">
        <v>1</v>
      </c>
      <c r="T85" s="2" t="s">
        <v>25</v>
      </c>
      <c r="U85" s="2">
        <v>12291</v>
      </c>
      <c r="V85" s="2" t="s">
        <v>39</v>
      </c>
      <c r="W85" s="2" t="s">
        <v>39</v>
      </c>
      <c r="X85" s="2" t="s">
        <v>38</v>
      </c>
      <c r="Y85" s="2" t="s">
        <v>40</v>
      </c>
      <c r="AA85" s="2" t="s">
        <v>50</v>
      </c>
      <c r="AB85" s="16">
        <v>0</v>
      </c>
      <c r="AD85" s="2">
        <v>1</v>
      </c>
      <c r="AE85" s="2" t="s">
        <v>25</v>
      </c>
      <c r="AF85" s="2">
        <v>12291</v>
      </c>
      <c r="AG85" s="2" t="s">
        <v>39</v>
      </c>
      <c r="AH85" s="12"/>
      <c r="AJ85" s="2">
        <v>1</v>
      </c>
      <c r="AK85" s="2" t="s">
        <v>25</v>
      </c>
      <c r="AL85" s="2">
        <v>12291</v>
      </c>
      <c r="AM85" s="2" t="s">
        <v>1</v>
      </c>
      <c r="AN85" s="2" t="s">
        <v>1</v>
      </c>
      <c r="AP85" s="2" t="s">
        <v>106</v>
      </c>
      <c r="AQ85" s="2" t="s">
        <v>111</v>
      </c>
      <c r="AR85" s="2" t="s">
        <v>110</v>
      </c>
    </row>
    <row r="86" spans="1:44" x14ac:dyDescent="0.3">
      <c r="B86" s="3" t="s">
        <v>4</v>
      </c>
      <c r="C86" s="4">
        <v>15355</v>
      </c>
      <c r="F86" s="5" t="s">
        <v>4</v>
      </c>
      <c r="G86" s="4">
        <v>15355</v>
      </c>
      <c r="I86" s="7">
        <f>K85</f>
        <v>11184</v>
      </c>
      <c r="J86" s="6" t="s">
        <v>1</v>
      </c>
      <c r="K86" s="7">
        <f t="shared" ref="K86:K96" si="8">I86+$G$89</f>
        <v>11563</v>
      </c>
      <c r="L86" s="6" t="s">
        <v>49</v>
      </c>
      <c r="N86" s="2">
        <v>2</v>
      </c>
      <c r="O86" s="2" t="s">
        <v>26</v>
      </c>
      <c r="P86" s="2">
        <v>12323</v>
      </c>
      <c r="Q86" s="2" t="s">
        <v>40</v>
      </c>
      <c r="S86" s="2">
        <v>2</v>
      </c>
      <c r="T86" s="2" t="s">
        <v>26</v>
      </c>
      <c r="U86" s="2">
        <v>12323</v>
      </c>
      <c r="V86" s="2" t="s">
        <v>40</v>
      </c>
      <c r="W86" s="2" t="s">
        <v>40</v>
      </c>
      <c r="X86" s="2" t="s">
        <v>38</v>
      </c>
      <c r="Y86" s="2" t="s">
        <v>39</v>
      </c>
      <c r="AA86" s="2" t="s">
        <v>49</v>
      </c>
      <c r="AB86" s="12">
        <v>11394.172</v>
      </c>
      <c r="AD86" s="2">
        <v>2</v>
      </c>
      <c r="AE86" s="2" t="s">
        <v>26</v>
      </c>
      <c r="AF86" s="2">
        <v>12323</v>
      </c>
      <c r="AG86" s="2" t="s">
        <v>40</v>
      </c>
      <c r="AH86" s="12">
        <v>12137.564</v>
      </c>
      <c r="AJ86" s="2">
        <v>2</v>
      </c>
      <c r="AK86" s="2" t="s">
        <v>26</v>
      </c>
      <c r="AL86" s="2">
        <v>12323</v>
      </c>
      <c r="AM86" s="13">
        <v>12264.68918918919</v>
      </c>
      <c r="AN86" s="17">
        <v>1.5047959100868269</v>
      </c>
      <c r="AP86" s="2" t="s">
        <v>107</v>
      </c>
      <c r="AQ86" s="17">
        <v>9.923056619265256E-5</v>
      </c>
      <c r="AR86" s="48">
        <v>3.4428148454176129E-3</v>
      </c>
    </row>
    <row r="87" spans="1:44" x14ac:dyDescent="0.3">
      <c r="B87" s="3" t="s">
        <v>5</v>
      </c>
      <c r="C87" s="3" t="s">
        <v>67</v>
      </c>
      <c r="F87" s="5" t="s">
        <v>8</v>
      </c>
      <c r="G87" s="3">
        <v>12</v>
      </c>
      <c r="I87" s="7">
        <f t="shared" ref="I87:I96" si="9">K86</f>
        <v>11563</v>
      </c>
      <c r="J87" s="6" t="s">
        <v>1</v>
      </c>
      <c r="K87" s="7">
        <f t="shared" si="8"/>
        <v>11942</v>
      </c>
      <c r="L87" s="6" t="s">
        <v>34</v>
      </c>
      <c r="N87" s="2">
        <v>3</v>
      </c>
      <c r="O87" s="2" t="s">
        <v>27</v>
      </c>
      <c r="P87" s="2">
        <v>12290</v>
      </c>
      <c r="Q87" s="2" t="s">
        <v>39</v>
      </c>
      <c r="S87" s="2">
        <v>3</v>
      </c>
      <c r="T87" s="2" t="s">
        <v>27</v>
      </c>
      <c r="U87" s="2">
        <v>12290</v>
      </c>
      <c r="V87" s="2" t="s">
        <v>39</v>
      </c>
      <c r="W87" s="2" t="s">
        <v>39</v>
      </c>
      <c r="X87" s="2" t="s">
        <v>38</v>
      </c>
      <c r="Y87" s="2" t="s">
        <v>40</v>
      </c>
      <c r="AA87" s="2" t="s">
        <v>34</v>
      </c>
      <c r="AB87" s="12">
        <v>11752.5</v>
      </c>
      <c r="AD87" s="2">
        <v>3</v>
      </c>
      <c r="AE87" s="2" t="s">
        <v>27</v>
      </c>
      <c r="AF87" s="2">
        <v>12290</v>
      </c>
      <c r="AG87" s="2" t="s">
        <v>39</v>
      </c>
      <c r="AH87" s="12">
        <v>12521.64705882353</v>
      </c>
      <c r="AJ87" s="2">
        <v>3</v>
      </c>
      <c r="AK87" s="2" t="s">
        <v>27</v>
      </c>
      <c r="AL87" s="2">
        <v>12290</v>
      </c>
      <c r="AM87" s="13">
        <v>12264.68918918919</v>
      </c>
      <c r="AN87" s="17">
        <v>1.8848418130474349</v>
      </c>
      <c r="AP87" s="2" t="s">
        <v>108</v>
      </c>
      <c r="AQ87" s="49">
        <v>3.883655328344386</v>
      </c>
      <c r="AR87" s="17">
        <v>3.7933585401939829</v>
      </c>
    </row>
    <row r="88" spans="1:44" x14ac:dyDescent="0.3">
      <c r="F88" s="3" t="s">
        <v>9</v>
      </c>
      <c r="G88" s="4">
        <v>4550</v>
      </c>
      <c r="I88" s="7">
        <f t="shared" si="9"/>
        <v>11942</v>
      </c>
      <c r="J88" s="6" t="s">
        <v>1</v>
      </c>
      <c r="K88" s="7">
        <f t="shared" si="8"/>
        <v>12321</v>
      </c>
      <c r="L88" s="6" t="s">
        <v>39</v>
      </c>
      <c r="N88" s="2">
        <v>4</v>
      </c>
      <c r="O88" s="2" t="s">
        <v>28</v>
      </c>
      <c r="P88" s="2">
        <v>12324</v>
      </c>
      <c r="Q88" s="2" t="s">
        <v>40</v>
      </c>
      <c r="S88" s="2">
        <v>4</v>
      </c>
      <c r="T88" s="2" t="s">
        <v>28</v>
      </c>
      <c r="U88" s="2">
        <v>12324</v>
      </c>
      <c r="V88" s="2" t="s">
        <v>40</v>
      </c>
      <c r="W88" s="2" t="s">
        <v>40</v>
      </c>
      <c r="X88" s="2" t="s">
        <v>38</v>
      </c>
      <c r="Y88" s="2" t="s">
        <v>39</v>
      </c>
      <c r="AA88" s="2" t="s">
        <v>39</v>
      </c>
      <c r="AB88" s="12">
        <v>12137.564</v>
      </c>
      <c r="AD88" s="2">
        <v>4</v>
      </c>
      <c r="AE88" s="2" t="s">
        <v>28</v>
      </c>
      <c r="AF88" s="2">
        <v>12324</v>
      </c>
      <c r="AG88" s="2" t="s">
        <v>40</v>
      </c>
      <c r="AH88" s="12">
        <v>12137.564</v>
      </c>
      <c r="AJ88" s="2">
        <v>4</v>
      </c>
      <c r="AK88" s="2" t="s">
        <v>28</v>
      </c>
      <c r="AL88" s="2">
        <v>12324</v>
      </c>
      <c r="AM88" s="13">
        <v>12264.68918918919</v>
      </c>
      <c r="AN88" s="17">
        <v>1.512788055826028</v>
      </c>
      <c r="AP88" s="2" t="s">
        <v>109</v>
      </c>
      <c r="AQ88" s="17">
        <v>0.64750227560888185</v>
      </c>
      <c r="AR88" s="49">
        <v>0.69378629001068515</v>
      </c>
    </row>
    <row r="89" spans="1:44" x14ac:dyDescent="0.3">
      <c r="F89" s="3" t="s">
        <v>7</v>
      </c>
      <c r="G89" s="3">
        <v>379</v>
      </c>
      <c r="I89" s="7">
        <f t="shared" si="9"/>
        <v>12321</v>
      </c>
      <c r="J89" s="6" t="s">
        <v>1</v>
      </c>
      <c r="K89" s="7">
        <f t="shared" si="8"/>
        <v>12700</v>
      </c>
      <c r="L89" s="6" t="s">
        <v>40</v>
      </c>
      <c r="N89" s="2">
        <v>5</v>
      </c>
      <c r="O89" s="2" t="s">
        <v>29</v>
      </c>
      <c r="P89" s="2">
        <v>12258</v>
      </c>
      <c r="Q89" s="2" t="s">
        <v>39</v>
      </c>
      <c r="S89" s="2">
        <v>5</v>
      </c>
      <c r="T89" s="2" t="s">
        <v>29</v>
      </c>
      <c r="U89" s="2">
        <v>12258</v>
      </c>
      <c r="V89" s="2" t="s">
        <v>39</v>
      </c>
      <c r="W89" s="2" t="s">
        <v>39</v>
      </c>
      <c r="X89" s="2" t="s">
        <v>38</v>
      </c>
      <c r="Y89" s="2" t="s">
        <v>39</v>
      </c>
      <c r="AA89" s="2" t="s">
        <v>40</v>
      </c>
      <c r="AB89" s="12">
        <v>12521.647000000001</v>
      </c>
      <c r="AD89" s="2">
        <v>5</v>
      </c>
      <c r="AE89" s="2" t="s">
        <v>29</v>
      </c>
      <c r="AF89" s="2">
        <v>12258</v>
      </c>
      <c r="AG89" s="2" t="s">
        <v>39</v>
      </c>
      <c r="AH89" s="12">
        <v>12521.64705882353</v>
      </c>
      <c r="AJ89" s="2">
        <v>5</v>
      </c>
      <c r="AK89" s="2" t="s">
        <v>29</v>
      </c>
      <c r="AL89" s="2">
        <v>12258</v>
      </c>
      <c r="AM89" s="13">
        <v>12264.68918918919</v>
      </c>
      <c r="AN89" s="17">
        <v>2.1508162736460248</v>
      </c>
    </row>
    <row r="90" spans="1:44" x14ac:dyDescent="0.3">
      <c r="I90" s="7">
        <f t="shared" si="9"/>
        <v>12700</v>
      </c>
      <c r="J90" s="6" t="s">
        <v>1</v>
      </c>
      <c r="K90" s="7">
        <f t="shared" si="8"/>
        <v>13079</v>
      </c>
      <c r="L90" s="6" t="s">
        <v>41</v>
      </c>
      <c r="N90" s="2">
        <v>6</v>
      </c>
      <c r="O90" s="9">
        <v>41944</v>
      </c>
      <c r="P90" s="2">
        <v>12258</v>
      </c>
      <c r="Q90" s="2" t="s">
        <v>39</v>
      </c>
      <c r="S90" s="2">
        <v>6</v>
      </c>
      <c r="T90" s="9">
        <v>41944</v>
      </c>
      <c r="U90" s="2">
        <v>12258</v>
      </c>
      <c r="V90" s="2" t="s">
        <v>39</v>
      </c>
      <c r="W90" s="2" t="s">
        <v>39</v>
      </c>
      <c r="X90" s="2" t="s">
        <v>38</v>
      </c>
      <c r="Y90" s="2" t="s">
        <v>39</v>
      </c>
      <c r="AA90" s="2" t="s">
        <v>41</v>
      </c>
      <c r="AB90" s="12">
        <v>12905.800999999999</v>
      </c>
      <c r="AD90" s="2">
        <v>6</v>
      </c>
      <c r="AE90" s="9">
        <v>41944</v>
      </c>
      <c r="AF90" s="2">
        <v>12258</v>
      </c>
      <c r="AG90" s="2" t="s">
        <v>39</v>
      </c>
      <c r="AH90" s="12">
        <v>12137.564</v>
      </c>
      <c r="AJ90" s="2">
        <v>6</v>
      </c>
      <c r="AK90" s="9">
        <v>41944</v>
      </c>
      <c r="AL90" s="2">
        <v>12258</v>
      </c>
      <c r="AM90" s="13">
        <v>12264.68918918919</v>
      </c>
      <c r="AN90" s="17">
        <v>0.9825093816283218</v>
      </c>
    </row>
    <row r="91" spans="1:44" x14ac:dyDescent="0.3">
      <c r="I91" s="7">
        <f t="shared" si="9"/>
        <v>13079</v>
      </c>
      <c r="J91" s="6" t="s">
        <v>1</v>
      </c>
      <c r="K91" s="7">
        <f t="shared" si="8"/>
        <v>13458</v>
      </c>
      <c r="L91" s="6" t="s">
        <v>42</v>
      </c>
      <c r="N91" s="2">
        <v>7</v>
      </c>
      <c r="O91" s="9">
        <v>41974</v>
      </c>
      <c r="P91" s="2">
        <v>12258</v>
      </c>
      <c r="Q91" s="2" t="s">
        <v>39</v>
      </c>
      <c r="S91" s="2">
        <v>7</v>
      </c>
      <c r="T91" s="9">
        <v>41974</v>
      </c>
      <c r="U91" s="2">
        <v>12258</v>
      </c>
      <c r="V91" s="2" t="s">
        <v>39</v>
      </c>
      <c r="W91" s="2" t="s">
        <v>39</v>
      </c>
      <c r="X91" s="2" t="s">
        <v>38</v>
      </c>
      <c r="Y91" s="2" t="s">
        <v>39</v>
      </c>
      <c r="AA91" s="2" t="s">
        <v>42</v>
      </c>
      <c r="AB91" s="12">
        <v>13272.849</v>
      </c>
      <c r="AD91" s="2">
        <v>7</v>
      </c>
      <c r="AE91" s="9">
        <v>41974</v>
      </c>
      <c r="AF91" s="2">
        <v>12258</v>
      </c>
      <c r="AG91" s="2" t="s">
        <v>39</v>
      </c>
      <c r="AH91" s="12">
        <v>12137.564</v>
      </c>
      <c r="AJ91" s="2">
        <v>7</v>
      </c>
      <c r="AK91" s="9">
        <v>41974</v>
      </c>
      <c r="AL91" s="2">
        <v>12258</v>
      </c>
      <c r="AM91" s="13">
        <v>12264.68918918919</v>
      </c>
      <c r="AN91" s="17">
        <v>0.9825093816283218</v>
      </c>
    </row>
    <row r="92" spans="1:44" x14ac:dyDescent="0.3">
      <c r="I92" s="7">
        <f t="shared" si="9"/>
        <v>13458</v>
      </c>
      <c r="J92" s="6" t="s">
        <v>1</v>
      </c>
      <c r="K92" s="7">
        <f t="shared" si="8"/>
        <v>13837</v>
      </c>
      <c r="L92" s="6" t="s">
        <v>35</v>
      </c>
      <c r="N92" s="2">
        <v>8</v>
      </c>
      <c r="O92" s="2" t="s">
        <v>30</v>
      </c>
      <c r="P92" s="2">
        <v>12107</v>
      </c>
      <c r="Q92" s="2" t="s">
        <v>39</v>
      </c>
      <c r="S92" s="2">
        <v>8</v>
      </c>
      <c r="T92" s="2" t="s">
        <v>30</v>
      </c>
      <c r="U92" s="2">
        <v>12107</v>
      </c>
      <c r="V92" s="2" t="s">
        <v>39</v>
      </c>
      <c r="W92" s="2" t="s">
        <v>39</v>
      </c>
      <c r="X92" s="2" t="s">
        <v>38</v>
      </c>
      <c r="Y92" s="2" t="s">
        <v>39</v>
      </c>
      <c r="AA92" s="2" t="s">
        <v>35</v>
      </c>
      <c r="AB92" s="12">
        <v>13644.592000000001</v>
      </c>
      <c r="AD92" s="2">
        <v>8</v>
      </c>
      <c r="AE92" s="2" t="s">
        <v>30</v>
      </c>
      <c r="AF92" s="2">
        <v>12107</v>
      </c>
      <c r="AG92" s="2" t="s">
        <v>39</v>
      </c>
      <c r="AH92" s="12">
        <v>12137.564</v>
      </c>
      <c r="AJ92" s="2">
        <v>8</v>
      </c>
      <c r="AK92" s="2" t="s">
        <v>30</v>
      </c>
      <c r="AL92" s="2">
        <v>12107</v>
      </c>
      <c r="AM92" s="13">
        <v>12264.68918918919</v>
      </c>
      <c r="AN92" s="17">
        <v>0.25244899644833818</v>
      </c>
    </row>
    <row r="93" spans="1:44" x14ac:dyDescent="0.3">
      <c r="I93" s="7">
        <f t="shared" si="9"/>
        <v>13837</v>
      </c>
      <c r="J93" s="6" t="s">
        <v>1</v>
      </c>
      <c r="K93" s="7">
        <f t="shared" si="8"/>
        <v>14216</v>
      </c>
      <c r="L93" s="6" t="s">
        <v>43</v>
      </c>
      <c r="N93" s="2">
        <v>9</v>
      </c>
      <c r="O93" s="2" t="s">
        <v>31</v>
      </c>
      <c r="P93" s="2">
        <v>12107</v>
      </c>
      <c r="Q93" s="2" t="s">
        <v>39</v>
      </c>
      <c r="S93" s="2">
        <v>9</v>
      </c>
      <c r="T93" s="2" t="s">
        <v>31</v>
      </c>
      <c r="U93" s="2">
        <v>12107</v>
      </c>
      <c r="V93" s="2" t="s">
        <v>39</v>
      </c>
      <c r="W93" s="2" t="s">
        <v>39</v>
      </c>
      <c r="X93" s="2" t="s">
        <v>38</v>
      </c>
      <c r="Y93" s="2" t="s">
        <v>39</v>
      </c>
      <c r="AA93" s="2" t="s">
        <v>43</v>
      </c>
      <c r="AB93" s="12">
        <v>14036.94</v>
      </c>
      <c r="AD93" s="2">
        <v>9</v>
      </c>
      <c r="AE93" s="2" t="s">
        <v>31</v>
      </c>
      <c r="AF93" s="2">
        <v>12107</v>
      </c>
      <c r="AG93" s="2" t="s">
        <v>39</v>
      </c>
      <c r="AH93" s="12">
        <v>12137.564</v>
      </c>
      <c r="AJ93" s="2">
        <v>9</v>
      </c>
      <c r="AK93" s="2" t="s">
        <v>31</v>
      </c>
      <c r="AL93" s="2">
        <v>12107</v>
      </c>
      <c r="AM93" s="13">
        <v>12264.68918918919</v>
      </c>
      <c r="AN93" s="17">
        <v>0.25244899644833818</v>
      </c>
    </row>
    <row r="94" spans="1:44" x14ac:dyDescent="0.3">
      <c r="I94" s="7">
        <f t="shared" si="9"/>
        <v>14216</v>
      </c>
      <c r="J94" s="6" t="s">
        <v>1</v>
      </c>
      <c r="K94" s="7">
        <f t="shared" si="8"/>
        <v>14595</v>
      </c>
      <c r="L94" s="6" t="s">
        <v>44</v>
      </c>
      <c r="N94" s="2">
        <v>10</v>
      </c>
      <c r="O94" s="2" t="s">
        <v>32</v>
      </c>
      <c r="P94" s="2">
        <v>12137</v>
      </c>
      <c r="Q94" s="2" t="s">
        <v>39</v>
      </c>
      <c r="S94" s="2">
        <v>10</v>
      </c>
      <c r="T94" s="2" t="s">
        <v>32</v>
      </c>
      <c r="U94" s="2">
        <v>12137</v>
      </c>
      <c r="V94" s="2" t="s">
        <v>39</v>
      </c>
      <c r="W94" s="2" t="s">
        <v>39</v>
      </c>
      <c r="X94" s="2" t="s">
        <v>38</v>
      </c>
      <c r="Y94" s="2" t="s">
        <v>39</v>
      </c>
      <c r="AA94" s="2" t="s">
        <v>44</v>
      </c>
      <c r="AB94" s="12">
        <v>14388.272000000001</v>
      </c>
      <c r="AD94" s="2">
        <v>10</v>
      </c>
      <c r="AE94" s="2" t="s">
        <v>32</v>
      </c>
      <c r="AF94" s="2">
        <v>12137</v>
      </c>
      <c r="AG94" s="2" t="s">
        <v>39</v>
      </c>
      <c r="AH94" s="12">
        <v>12137.564</v>
      </c>
      <c r="AJ94" s="2">
        <v>10</v>
      </c>
      <c r="AK94" s="2" t="s">
        <v>32</v>
      </c>
      <c r="AL94" s="2">
        <v>12137</v>
      </c>
      <c r="AM94" s="13">
        <v>12264.68918918919</v>
      </c>
      <c r="AN94" s="17">
        <v>4.6469473510777418E-3</v>
      </c>
    </row>
    <row r="95" spans="1:44" x14ac:dyDescent="0.3">
      <c r="I95" s="7">
        <f t="shared" si="9"/>
        <v>14595</v>
      </c>
      <c r="J95" s="6" t="s">
        <v>1</v>
      </c>
      <c r="K95" s="7">
        <f t="shared" si="8"/>
        <v>14974</v>
      </c>
      <c r="L95" s="6" t="s">
        <v>45</v>
      </c>
      <c r="N95" s="2" t="s">
        <v>24</v>
      </c>
      <c r="O95" s="2" t="s">
        <v>24</v>
      </c>
      <c r="P95" s="2" t="s">
        <v>24</v>
      </c>
      <c r="Q95" s="2" t="s">
        <v>24</v>
      </c>
      <c r="S95" s="2" t="s">
        <v>24</v>
      </c>
      <c r="T95" s="2" t="s">
        <v>24</v>
      </c>
      <c r="U95" s="2" t="s">
        <v>24</v>
      </c>
      <c r="V95" s="2" t="s">
        <v>24</v>
      </c>
      <c r="W95" s="2" t="s">
        <v>24</v>
      </c>
      <c r="X95" s="2" t="s">
        <v>24</v>
      </c>
      <c r="Y95" s="2" t="s">
        <v>24</v>
      </c>
      <c r="AA95" s="2" t="s">
        <v>45</v>
      </c>
      <c r="AB95" s="12">
        <v>14768.371999999999</v>
      </c>
      <c r="AD95" s="2" t="s">
        <v>24</v>
      </c>
      <c r="AE95" s="2" t="s">
        <v>24</v>
      </c>
      <c r="AF95" s="2" t="s">
        <v>24</v>
      </c>
      <c r="AG95" s="2" t="s">
        <v>24</v>
      </c>
      <c r="AH95" s="2" t="s">
        <v>24</v>
      </c>
      <c r="AJ95" s="2" t="s">
        <v>24</v>
      </c>
      <c r="AK95" s="2" t="s">
        <v>24</v>
      </c>
      <c r="AL95" s="2" t="s">
        <v>24</v>
      </c>
      <c r="AM95" s="2" t="s">
        <v>24</v>
      </c>
      <c r="AN95" s="2" t="s">
        <v>24</v>
      </c>
    </row>
    <row r="96" spans="1:44" x14ac:dyDescent="0.3">
      <c r="I96" s="7">
        <f t="shared" si="9"/>
        <v>14974</v>
      </c>
      <c r="J96" s="6" t="s">
        <v>1</v>
      </c>
      <c r="K96" s="7">
        <f t="shared" si="8"/>
        <v>15353</v>
      </c>
      <c r="L96" s="6" t="s">
        <v>53</v>
      </c>
      <c r="N96" s="2" t="s">
        <v>24</v>
      </c>
      <c r="O96" s="2" t="s">
        <v>24</v>
      </c>
      <c r="P96" s="2" t="s">
        <v>24</v>
      </c>
      <c r="Q96" s="2" t="s">
        <v>24</v>
      </c>
      <c r="S96" s="2" t="s">
        <v>24</v>
      </c>
      <c r="T96" s="2" t="s">
        <v>24</v>
      </c>
      <c r="U96" s="2" t="s">
        <v>24</v>
      </c>
      <c r="V96" s="2" t="s">
        <v>24</v>
      </c>
      <c r="W96" s="2" t="s">
        <v>24</v>
      </c>
      <c r="X96" s="2" t="s">
        <v>24</v>
      </c>
      <c r="Y96" s="2" t="s">
        <v>24</v>
      </c>
      <c r="AA96" s="2" t="s">
        <v>53</v>
      </c>
      <c r="AB96" s="12">
        <v>15137.058000000001</v>
      </c>
      <c r="AD96" s="2" t="s">
        <v>24</v>
      </c>
      <c r="AE96" s="2" t="s">
        <v>24</v>
      </c>
      <c r="AF96" s="2" t="s">
        <v>24</v>
      </c>
      <c r="AG96" s="2" t="s">
        <v>24</v>
      </c>
      <c r="AH96" s="2" t="s">
        <v>24</v>
      </c>
      <c r="AJ96" s="2" t="s">
        <v>24</v>
      </c>
      <c r="AK96" s="2" t="s">
        <v>24</v>
      </c>
      <c r="AL96" s="2" t="s">
        <v>24</v>
      </c>
      <c r="AM96" s="2" t="s">
        <v>24</v>
      </c>
      <c r="AN96" s="2" t="s">
        <v>24</v>
      </c>
    </row>
    <row r="97" spans="1:40" x14ac:dyDescent="0.3">
      <c r="L97" s="6" t="s">
        <v>101</v>
      </c>
      <c r="N97" s="2" t="s">
        <v>24</v>
      </c>
      <c r="O97" s="2" t="s">
        <v>24</v>
      </c>
      <c r="P97" s="2" t="s">
        <v>24</v>
      </c>
      <c r="Q97" s="2" t="s">
        <v>24</v>
      </c>
      <c r="S97" s="2" t="s">
        <v>24</v>
      </c>
      <c r="T97" s="2" t="s">
        <v>24</v>
      </c>
      <c r="U97" s="2" t="s">
        <v>24</v>
      </c>
      <c r="V97" s="2" t="s">
        <v>24</v>
      </c>
      <c r="W97" s="2" t="s">
        <v>24</v>
      </c>
      <c r="X97" s="2" t="s">
        <v>24</v>
      </c>
      <c r="Y97" s="2" t="s">
        <v>24</v>
      </c>
      <c r="AD97" s="2" t="s">
        <v>24</v>
      </c>
      <c r="AE97" s="2" t="s">
        <v>24</v>
      </c>
      <c r="AF97" s="2" t="s">
        <v>24</v>
      </c>
      <c r="AG97" s="2" t="s">
        <v>24</v>
      </c>
      <c r="AH97" s="2" t="s">
        <v>24</v>
      </c>
      <c r="AJ97" s="2" t="s">
        <v>24</v>
      </c>
      <c r="AK97" s="2" t="s">
        <v>24</v>
      </c>
      <c r="AL97" s="2" t="s">
        <v>24</v>
      </c>
      <c r="AM97" s="2" t="s">
        <v>24</v>
      </c>
      <c r="AN97" s="2" t="s">
        <v>24</v>
      </c>
    </row>
    <row r="98" spans="1:40" x14ac:dyDescent="0.3">
      <c r="L98" s="6" t="s">
        <v>102</v>
      </c>
      <c r="N98" s="2" t="s">
        <v>24</v>
      </c>
      <c r="O98" s="2" t="s">
        <v>24</v>
      </c>
      <c r="P98" s="2" t="s">
        <v>24</v>
      </c>
      <c r="Q98" s="2" t="s">
        <v>24</v>
      </c>
      <c r="S98" s="2" t="s">
        <v>24</v>
      </c>
      <c r="T98" s="2" t="s">
        <v>24</v>
      </c>
      <c r="U98" s="2" t="s">
        <v>24</v>
      </c>
      <c r="V98" s="2" t="s">
        <v>24</v>
      </c>
      <c r="W98" s="2" t="s">
        <v>24</v>
      </c>
      <c r="X98" s="2" t="s">
        <v>24</v>
      </c>
      <c r="Y98" s="2" t="s">
        <v>24</v>
      </c>
      <c r="AA98" s="10" t="s">
        <v>68</v>
      </c>
      <c r="AD98" s="2" t="s">
        <v>24</v>
      </c>
      <c r="AE98" s="2" t="s">
        <v>24</v>
      </c>
      <c r="AF98" s="2" t="s">
        <v>24</v>
      </c>
      <c r="AG98" s="2" t="s">
        <v>24</v>
      </c>
      <c r="AH98" s="2" t="s">
        <v>24</v>
      </c>
      <c r="AJ98" s="2" t="s">
        <v>24</v>
      </c>
      <c r="AK98" s="2" t="s">
        <v>24</v>
      </c>
      <c r="AL98" s="2" t="s">
        <v>24</v>
      </c>
      <c r="AM98" s="2" t="s">
        <v>24</v>
      </c>
      <c r="AN98" s="2" t="s">
        <v>24</v>
      </c>
    </row>
    <row r="99" spans="1:40" x14ac:dyDescent="0.3">
      <c r="N99" s="2" t="s">
        <v>24</v>
      </c>
      <c r="O99" s="2" t="s">
        <v>24</v>
      </c>
      <c r="P99" s="2" t="s">
        <v>24</v>
      </c>
      <c r="Q99" s="2" t="s">
        <v>24</v>
      </c>
      <c r="S99" s="2" t="s">
        <v>24</v>
      </c>
      <c r="T99" s="2" t="s">
        <v>24</v>
      </c>
      <c r="U99" s="2" t="s">
        <v>24</v>
      </c>
      <c r="V99" s="2" t="s">
        <v>24</v>
      </c>
      <c r="W99" s="2" t="s">
        <v>24</v>
      </c>
      <c r="X99" s="2" t="s">
        <v>24</v>
      </c>
      <c r="Y99" s="2" t="s">
        <v>24</v>
      </c>
      <c r="AD99" s="2" t="s">
        <v>24</v>
      </c>
      <c r="AE99" s="2" t="s">
        <v>24</v>
      </c>
      <c r="AF99" s="2" t="s">
        <v>24</v>
      </c>
      <c r="AG99" s="2" t="s">
        <v>24</v>
      </c>
      <c r="AH99" s="2" t="s">
        <v>24</v>
      </c>
      <c r="AJ99" s="2" t="s">
        <v>24</v>
      </c>
      <c r="AK99" s="2" t="s">
        <v>24</v>
      </c>
      <c r="AL99" s="2" t="s">
        <v>24</v>
      </c>
      <c r="AM99" s="2" t="s">
        <v>24</v>
      </c>
      <c r="AN99" s="2" t="s">
        <v>24</v>
      </c>
    </row>
    <row r="100" spans="1:40" x14ac:dyDescent="0.3">
      <c r="N100" s="2">
        <v>1880</v>
      </c>
      <c r="O100" s="2" t="s">
        <v>146</v>
      </c>
      <c r="P100" s="2">
        <v>14132</v>
      </c>
      <c r="Q100" s="2" t="s">
        <v>43</v>
      </c>
      <c r="S100" s="2">
        <v>1879</v>
      </c>
      <c r="T100" s="2" t="s">
        <v>145</v>
      </c>
      <c r="U100" s="2">
        <v>14074</v>
      </c>
      <c r="V100" s="2" t="s">
        <v>43</v>
      </c>
      <c r="W100" s="2" t="s">
        <v>43</v>
      </c>
      <c r="X100" s="2" t="s">
        <v>38</v>
      </c>
      <c r="Y100" s="2" t="s">
        <v>43</v>
      </c>
      <c r="AD100" s="2">
        <v>1879</v>
      </c>
      <c r="AE100" s="2" t="s">
        <v>145</v>
      </c>
      <c r="AF100" s="2">
        <v>14074</v>
      </c>
      <c r="AG100" s="2" t="s">
        <v>43</v>
      </c>
      <c r="AH100" s="12">
        <v>14036.94077134986</v>
      </c>
      <c r="AJ100" s="2">
        <v>1879</v>
      </c>
      <c r="AK100" s="2" t="s">
        <v>145</v>
      </c>
      <c r="AL100" s="2">
        <v>14074</v>
      </c>
      <c r="AM100" s="12">
        <v>14036.94077134986</v>
      </c>
      <c r="AN100" s="48">
        <v>0.26331695786653397</v>
      </c>
    </row>
    <row r="101" spans="1:40" x14ac:dyDescent="0.3">
      <c r="O101" s="11"/>
      <c r="P101" s="11"/>
      <c r="Q101" s="11"/>
      <c r="S101" s="2">
        <v>1880</v>
      </c>
      <c r="T101" s="2" t="s">
        <v>146</v>
      </c>
      <c r="U101" s="2">
        <v>14132</v>
      </c>
      <c r="V101" s="2" t="s">
        <v>43</v>
      </c>
      <c r="W101" s="2" t="s">
        <v>43</v>
      </c>
      <c r="X101" s="2" t="s">
        <v>38</v>
      </c>
      <c r="Y101" s="2"/>
      <c r="AD101" s="2">
        <v>1880</v>
      </c>
      <c r="AE101" s="2" t="s">
        <v>146</v>
      </c>
      <c r="AF101" s="2">
        <v>14132</v>
      </c>
      <c r="AG101" s="2" t="s">
        <v>43</v>
      </c>
      <c r="AH101" s="12">
        <v>14388.27272727273</v>
      </c>
      <c r="AJ101" s="2">
        <v>1880</v>
      </c>
      <c r="AK101" s="2" t="s">
        <v>146</v>
      </c>
      <c r="AL101" s="2">
        <v>14132</v>
      </c>
      <c r="AM101" s="12">
        <v>14036.94077134986</v>
      </c>
      <c r="AN101" s="48">
        <v>0.67265233972640814</v>
      </c>
    </row>
    <row r="102" spans="1:40" x14ac:dyDescent="0.3">
      <c r="O102" s="11"/>
      <c r="P102" s="11"/>
      <c r="Q102" s="11"/>
    </row>
    <row r="103" spans="1:40" x14ac:dyDescent="0.3">
      <c r="A103" t="s">
        <v>69</v>
      </c>
      <c r="O103" s="11"/>
      <c r="P103" s="11"/>
      <c r="Q103" s="11"/>
    </row>
    <row r="104" spans="1:40" x14ac:dyDescent="0.3">
      <c r="O104" s="11"/>
      <c r="P104" s="11"/>
      <c r="Q104" s="11"/>
    </row>
    <row r="105" spans="1:40" x14ac:dyDescent="0.3">
      <c r="B105" s="67" t="s">
        <v>2</v>
      </c>
      <c r="C105" s="67"/>
      <c r="F105" s="67" t="s">
        <v>7</v>
      </c>
      <c r="G105" s="67"/>
      <c r="I105" s="68" t="s">
        <v>0</v>
      </c>
      <c r="J105" s="68"/>
      <c r="K105" s="68"/>
      <c r="L105" s="6" t="s">
        <v>52</v>
      </c>
      <c r="N105" s="67" t="s">
        <v>23</v>
      </c>
      <c r="O105" s="67"/>
      <c r="P105" s="67"/>
      <c r="Q105" s="2" t="s">
        <v>33</v>
      </c>
      <c r="S105" s="67" t="s">
        <v>23</v>
      </c>
      <c r="T105" s="67"/>
      <c r="U105" s="67"/>
      <c r="V105" s="2" t="s">
        <v>33</v>
      </c>
      <c r="W105" s="67" t="s">
        <v>36</v>
      </c>
      <c r="X105" s="67"/>
      <c r="Y105" s="67"/>
      <c r="AA105" s="67" t="s">
        <v>54</v>
      </c>
      <c r="AB105" s="67"/>
      <c r="AD105" s="67" t="s">
        <v>23</v>
      </c>
      <c r="AE105" s="67"/>
      <c r="AF105" s="67"/>
      <c r="AG105" s="2" t="s">
        <v>33</v>
      </c>
      <c r="AH105" s="2" t="s">
        <v>55</v>
      </c>
      <c r="AJ105" s="67" t="s">
        <v>23</v>
      </c>
      <c r="AK105" s="67"/>
      <c r="AL105" s="67"/>
      <c r="AM105" s="2" t="s">
        <v>55</v>
      </c>
      <c r="AN105" s="2" t="s">
        <v>157</v>
      </c>
    </row>
    <row r="106" spans="1:40" x14ac:dyDescent="0.3">
      <c r="B106" s="3" t="s">
        <v>3</v>
      </c>
      <c r="C106" s="4">
        <v>11301</v>
      </c>
      <c r="D106" s="19"/>
      <c r="F106" s="3" t="s">
        <v>3</v>
      </c>
      <c r="G106" s="4">
        <v>11301</v>
      </c>
      <c r="H106">
        <f>(I106+K106)/2</f>
        <v>11490.5</v>
      </c>
      <c r="I106" s="7">
        <v>11301</v>
      </c>
      <c r="J106" s="6" t="s">
        <v>1</v>
      </c>
      <c r="K106" s="7">
        <f>I106+$G$110</f>
        <v>11680</v>
      </c>
      <c r="L106" s="6" t="s">
        <v>50</v>
      </c>
      <c r="N106" s="2">
        <v>1</v>
      </c>
      <c r="O106" s="2" t="s">
        <v>25</v>
      </c>
      <c r="P106" s="2">
        <v>12291</v>
      </c>
      <c r="Q106" s="2" t="s">
        <v>34</v>
      </c>
      <c r="S106" s="2">
        <v>1</v>
      </c>
      <c r="T106" s="2" t="s">
        <v>25</v>
      </c>
      <c r="U106" s="2">
        <v>12291</v>
      </c>
      <c r="V106" s="2" t="s">
        <v>34</v>
      </c>
      <c r="W106" s="2" t="s">
        <v>34</v>
      </c>
      <c r="X106" s="2"/>
      <c r="Y106" s="2" t="s">
        <v>34</v>
      </c>
      <c r="AA106" s="2" t="s">
        <v>50</v>
      </c>
      <c r="AB106" s="12">
        <v>11516.257</v>
      </c>
      <c r="AD106" s="2">
        <v>1</v>
      </c>
      <c r="AE106" s="2" t="s">
        <v>25</v>
      </c>
      <c r="AF106" s="2">
        <v>12291</v>
      </c>
      <c r="AG106" s="2" t="s">
        <v>34</v>
      </c>
      <c r="AH106" s="13"/>
      <c r="AJ106" s="2">
        <v>1</v>
      </c>
      <c r="AK106" s="2" t="s">
        <v>25</v>
      </c>
      <c r="AL106" s="2">
        <v>12291</v>
      </c>
      <c r="AM106" s="2" t="s">
        <v>1</v>
      </c>
      <c r="AN106" s="2" t="s">
        <v>1</v>
      </c>
    </row>
    <row r="107" spans="1:40" x14ac:dyDescent="0.3">
      <c r="B107" s="3" t="s">
        <v>4</v>
      </c>
      <c r="C107" s="4">
        <v>15851</v>
      </c>
      <c r="F107" s="5" t="s">
        <v>4</v>
      </c>
      <c r="G107" s="4">
        <v>15851</v>
      </c>
      <c r="H107">
        <f>(I107+K107)/2</f>
        <v>11869.5</v>
      </c>
      <c r="I107" s="7">
        <f>K106</f>
        <v>11680</v>
      </c>
      <c r="J107" s="6" t="s">
        <v>1</v>
      </c>
      <c r="K107" s="7">
        <f t="shared" ref="K107:K117" si="10">I107+$G$89</f>
        <v>12059</v>
      </c>
      <c r="L107" s="6" t="s">
        <v>49</v>
      </c>
      <c r="N107" s="2">
        <v>2</v>
      </c>
      <c r="O107" s="2" t="s">
        <v>26</v>
      </c>
      <c r="P107" s="2">
        <v>12323</v>
      </c>
      <c r="Q107" s="2" t="s">
        <v>34</v>
      </c>
      <c r="S107" s="2">
        <v>2</v>
      </c>
      <c r="T107" s="2" t="s">
        <v>26</v>
      </c>
      <c r="U107" s="2">
        <v>12323</v>
      </c>
      <c r="V107" s="2" t="s">
        <v>34</v>
      </c>
      <c r="W107" s="2" t="s">
        <v>34</v>
      </c>
      <c r="X107" s="2"/>
      <c r="Y107" s="2" t="s">
        <v>34</v>
      </c>
      <c r="AA107" s="2" t="s">
        <v>49</v>
      </c>
      <c r="AB107" s="12">
        <v>11859.612999999999</v>
      </c>
      <c r="AD107" s="2">
        <v>2</v>
      </c>
      <c r="AE107" s="2" t="s">
        <v>26</v>
      </c>
      <c r="AF107" s="2">
        <v>12323</v>
      </c>
      <c r="AG107" s="2" t="s">
        <v>34</v>
      </c>
      <c r="AH107" s="13">
        <v>12241.90869565217</v>
      </c>
      <c r="AJ107" s="2">
        <v>2</v>
      </c>
      <c r="AK107" s="2" t="s">
        <v>26</v>
      </c>
      <c r="AL107" s="2">
        <v>12323</v>
      </c>
      <c r="AM107" s="13">
        <v>12264.68918918919</v>
      </c>
      <c r="AN107" s="17">
        <v>0.65804840012843258</v>
      </c>
    </row>
    <row r="108" spans="1:40" x14ac:dyDescent="0.3">
      <c r="B108" s="3" t="s">
        <v>5</v>
      </c>
      <c r="C108" s="3" t="s">
        <v>70</v>
      </c>
      <c r="F108" s="5" t="s">
        <v>8</v>
      </c>
      <c r="G108" s="3">
        <v>12</v>
      </c>
      <c r="I108" s="7">
        <f t="shared" ref="I108:I117" si="11">K107</f>
        <v>12059</v>
      </c>
      <c r="J108" s="6" t="s">
        <v>1</v>
      </c>
      <c r="K108" s="7">
        <f t="shared" si="10"/>
        <v>12438</v>
      </c>
      <c r="L108" s="6" t="s">
        <v>34</v>
      </c>
      <c r="N108" s="2">
        <v>3</v>
      </c>
      <c r="O108" s="2" t="s">
        <v>27</v>
      </c>
      <c r="P108" s="2">
        <v>12290</v>
      </c>
      <c r="Q108" s="2" t="s">
        <v>34</v>
      </c>
      <c r="S108" s="2">
        <v>3</v>
      </c>
      <c r="T108" s="2" t="s">
        <v>27</v>
      </c>
      <c r="U108" s="2">
        <v>12290</v>
      </c>
      <c r="V108" s="2" t="s">
        <v>34</v>
      </c>
      <c r="W108" s="2" t="s">
        <v>34</v>
      </c>
      <c r="X108" s="2"/>
      <c r="Y108" s="2" t="s">
        <v>34</v>
      </c>
      <c r="AA108" s="2" t="s">
        <v>34</v>
      </c>
      <c r="AB108" s="12">
        <v>12241.907999999999</v>
      </c>
      <c r="AD108" s="2">
        <v>3</v>
      </c>
      <c r="AE108" s="2" t="s">
        <v>27</v>
      </c>
      <c r="AF108" s="2">
        <v>12290</v>
      </c>
      <c r="AG108" s="2" t="s">
        <v>34</v>
      </c>
      <c r="AH108" s="13">
        <v>12241.90869565217</v>
      </c>
      <c r="AJ108" s="2">
        <v>3</v>
      </c>
      <c r="AK108" s="2" t="s">
        <v>27</v>
      </c>
      <c r="AL108" s="2">
        <v>12290</v>
      </c>
      <c r="AM108" s="13">
        <v>12264.68918918919</v>
      </c>
      <c r="AN108" s="17">
        <v>0.39130434782609219</v>
      </c>
    </row>
    <row r="109" spans="1:40" x14ac:dyDescent="0.3">
      <c r="F109" s="3" t="s">
        <v>9</v>
      </c>
      <c r="G109" s="4">
        <v>4550</v>
      </c>
      <c r="I109" s="7">
        <f t="shared" si="11"/>
        <v>12438</v>
      </c>
      <c r="J109" s="6" t="s">
        <v>1</v>
      </c>
      <c r="K109" s="7">
        <f t="shared" si="10"/>
        <v>12817</v>
      </c>
      <c r="L109" s="6" t="s">
        <v>39</v>
      </c>
      <c r="N109" s="2">
        <v>4</v>
      </c>
      <c r="O109" s="2" t="s">
        <v>28</v>
      </c>
      <c r="P109" s="2">
        <v>12324</v>
      </c>
      <c r="Q109" s="2" t="s">
        <v>34</v>
      </c>
      <c r="S109" s="2">
        <v>4</v>
      </c>
      <c r="T109" s="2" t="s">
        <v>28</v>
      </c>
      <c r="U109" s="2">
        <v>12324</v>
      </c>
      <c r="V109" s="2" t="s">
        <v>34</v>
      </c>
      <c r="W109" s="2" t="s">
        <v>34</v>
      </c>
      <c r="X109" s="2"/>
      <c r="Y109" s="2" t="s">
        <v>34</v>
      </c>
      <c r="AA109" s="2" t="s">
        <v>39</v>
      </c>
      <c r="AB109" s="12">
        <v>12638.485000000001</v>
      </c>
      <c r="AD109" s="2">
        <v>4</v>
      </c>
      <c r="AE109" s="2" t="s">
        <v>28</v>
      </c>
      <c r="AF109" s="2">
        <v>12324</v>
      </c>
      <c r="AG109" s="2" t="s">
        <v>34</v>
      </c>
      <c r="AH109" s="13">
        <v>12241.90869565217</v>
      </c>
      <c r="AJ109" s="2">
        <v>4</v>
      </c>
      <c r="AK109" s="2" t="s">
        <v>28</v>
      </c>
      <c r="AL109" s="2">
        <v>12324</v>
      </c>
      <c r="AM109" s="13">
        <v>12264.68918918919</v>
      </c>
      <c r="AN109" s="17">
        <v>0.66610925306578006</v>
      </c>
    </row>
    <row r="110" spans="1:40" x14ac:dyDescent="0.3">
      <c r="F110" s="3" t="s">
        <v>7</v>
      </c>
      <c r="G110" s="3">
        <v>379</v>
      </c>
      <c r="I110" s="7">
        <f t="shared" si="11"/>
        <v>12817</v>
      </c>
      <c r="J110" s="6" t="s">
        <v>1</v>
      </c>
      <c r="K110" s="7">
        <f t="shared" si="10"/>
        <v>13196</v>
      </c>
      <c r="L110" s="6" t="s">
        <v>40</v>
      </c>
      <c r="N110" s="2">
        <v>5</v>
      </c>
      <c r="O110" s="2" t="s">
        <v>29</v>
      </c>
      <c r="P110" s="2">
        <v>12258</v>
      </c>
      <c r="Q110" s="2" t="s">
        <v>34</v>
      </c>
      <c r="S110" s="2">
        <v>5</v>
      </c>
      <c r="T110" s="2" t="s">
        <v>29</v>
      </c>
      <c r="U110" s="2">
        <v>12258</v>
      </c>
      <c r="V110" s="2" t="s">
        <v>34</v>
      </c>
      <c r="W110" s="2" t="s">
        <v>34</v>
      </c>
      <c r="X110" s="2"/>
      <c r="Y110" s="2" t="s">
        <v>34</v>
      </c>
      <c r="AA110" s="2" t="s">
        <v>40</v>
      </c>
      <c r="AB110" s="12">
        <v>13032.847</v>
      </c>
      <c r="AD110" s="2">
        <v>5</v>
      </c>
      <c r="AE110" s="2" t="s">
        <v>29</v>
      </c>
      <c r="AF110" s="2">
        <v>12258</v>
      </c>
      <c r="AG110" s="2" t="s">
        <v>34</v>
      </c>
      <c r="AH110" s="13">
        <v>12241.90869565217</v>
      </c>
      <c r="AJ110" s="2">
        <v>5</v>
      </c>
      <c r="AK110" s="2" t="s">
        <v>29</v>
      </c>
      <c r="AL110" s="2">
        <v>12258</v>
      </c>
      <c r="AM110" s="13">
        <v>12264.68918918919</v>
      </c>
      <c r="AN110" s="17">
        <v>0.13127185795257579</v>
      </c>
    </row>
    <row r="111" spans="1:40" x14ac:dyDescent="0.3">
      <c r="I111" s="7">
        <f t="shared" si="11"/>
        <v>13196</v>
      </c>
      <c r="J111" s="6" t="s">
        <v>1</v>
      </c>
      <c r="K111" s="7">
        <f t="shared" si="10"/>
        <v>13575</v>
      </c>
      <c r="L111" s="6" t="s">
        <v>41</v>
      </c>
      <c r="N111" s="2">
        <v>6</v>
      </c>
      <c r="O111" s="9">
        <v>41944</v>
      </c>
      <c r="P111" s="2">
        <v>12258</v>
      </c>
      <c r="Q111" s="2" t="s">
        <v>34</v>
      </c>
      <c r="S111" s="2">
        <v>6</v>
      </c>
      <c r="T111" s="9">
        <v>41944</v>
      </c>
      <c r="U111" s="2">
        <v>12258</v>
      </c>
      <c r="V111" s="2" t="s">
        <v>34</v>
      </c>
      <c r="W111" s="2" t="s">
        <v>34</v>
      </c>
      <c r="X111" s="2"/>
      <c r="Y111" s="2" t="s">
        <v>34</v>
      </c>
      <c r="AA111" s="2" t="s">
        <v>41</v>
      </c>
      <c r="AB111" s="12">
        <v>13386.736000000001</v>
      </c>
      <c r="AD111" s="2">
        <v>6</v>
      </c>
      <c r="AE111" s="9">
        <v>41944</v>
      </c>
      <c r="AF111" s="2">
        <v>12258</v>
      </c>
      <c r="AG111" s="2" t="s">
        <v>34</v>
      </c>
      <c r="AH111" s="13">
        <v>12241.90869565217</v>
      </c>
      <c r="AJ111" s="2">
        <v>6</v>
      </c>
      <c r="AK111" s="9">
        <v>41944</v>
      </c>
      <c r="AL111" s="2">
        <v>12258</v>
      </c>
      <c r="AM111" s="13">
        <v>12264.68918918919</v>
      </c>
      <c r="AN111" s="17">
        <v>0.13127185795257579</v>
      </c>
    </row>
    <row r="112" spans="1:40" x14ac:dyDescent="0.3">
      <c r="I112" s="7">
        <f t="shared" si="11"/>
        <v>13575</v>
      </c>
      <c r="J112" s="6" t="s">
        <v>1</v>
      </c>
      <c r="K112" s="7">
        <f t="shared" si="10"/>
        <v>13954</v>
      </c>
      <c r="L112" s="6" t="s">
        <v>42</v>
      </c>
      <c r="N112" s="2">
        <v>7</v>
      </c>
      <c r="O112" s="9">
        <v>41974</v>
      </c>
      <c r="P112" s="2">
        <v>12258</v>
      </c>
      <c r="Q112" s="2" t="s">
        <v>34</v>
      </c>
      <c r="S112" s="2">
        <v>7</v>
      </c>
      <c r="T112" s="9">
        <v>41974</v>
      </c>
      <c r="U112" s="2">
        <v>12258</v>
      </c>
      <c r="V112" s="2" t="s">
        <v>34</v>
      </c>
      <c r="W112" s="2" t="s">
        <v>34</v>
      </c>
      <c r="X112" s="2"/>
      <c r="Y112" s="2" t="s">
        <v>34</v>
      </c>
      <c r="AA112" s="2" t="s">
        <v>42</v>
      </c>
      <c r="AB112" s="12">
        <v>13762.328</v>
      </c>
      <c r="AD112" s="2">
        <v>7</v>
      </c>
      <c r="AE112" s="9">
        <v>41974</v>
      </c>
      <c r="AF112" s="2">
        <v>12258</v>
      </c>
      <c r="AG112" s="2" t="s">
        <v>34</v>
      </c>
      <c r="AH112" s="13">
        <v>12241.90869565217</v>
      </c>
      <c r="AJ112" s="2">
        <v>7</v>
      </c>
      <c r="AK112" s="9">
        <v>41974</v>
      </c>
      <c r="AL112" s="2">
        <v>12258</v>
      </c>
      <c r="AM112" s="13">
        <v>12264.68918918919</v>
      </c>
      <c r="AN112" s="17">
        <v>0.13127185795257579</v>
      </c>
    </row>
    <row r="113" spans="1:40" x14ac:dyDescent="0.3">
      <c r="I113" s="7">
        <f t="shared" si="11"/>
        <v>13954</v>
      </c>
      <c r="J113" s="6" t="s">
        <v>1</v>
      </c>
      <c r="K113" s="7">
        <f t="shared" si="10"/>
        <v>14333</v>
      </c>
      <c r="L113" s="6" t="s">
        <v>35</v>
      </c>
      <c r="N113" s="2">
        <v>8</v>
      </c>
      <c r="O113" s="2" t="s">
        <v>30</v>
      </c>
      <c r="P113" s="2">
        <v>12107</v>
      </c>
      <c r="Q113" s="2" t="s">
        <v>34</v>
      </c>
      <c r="S113" s="2">
        <v>8</v>
      </c>
      <c r="T113" s="2" t="s">
        <v>30</v>
      </c>
      <c r="U113" s="2">
        <v>12107</v>
      </c>
      <c r="V113" s="2" t="s">
        <v>34</v>
      </c>
      <c r="W113" s="2" t="s">
        <v>34</v>
      </c>
      <c r="X113" s="2"/>
      <c r="Y113" s="2" t="s">
        <v>34</v>
      </c>
      <c r="AA113" s="2" t="s">
        <v>35</v>
      </c>
      <c r="AB113" s="12">
        <v>14144.404</v>
      </c>
      <c r="AD113" s="2">
        <v>8</v>
      </c>
      <c r="AE113" s="2" t="s">
        <v>30</v>
      </c>
      <c r="AF113" s="2">
        <v>12107</v>
      </c>
      <c r="AG113" s="2" t="s">
        <v>34</v>
      </c>
      <c r="AH113" s="13">
        <v>12241.90869565217</v>
      </c>
      <c r="AJ113" s="2">
        <v>8</v>
      </c>
      <c r="AK113" s="2" t="s">
        <v>30</v>
      </c>
      <c r="AL113" s="2">
        <v>12107</v>
      </c>
      <c r="AM113" s="13">
        <v>12264.68918918919</v>
      </c>
      <c r="AN113" s="17">
        <v>1.11430325970243</v>
      </c>
    </row>
    <row r="114" spans="1:40" x14ac:dyDescent="0.3">
      <c r="I114" s="7">
        <f t="shared" si="11"/>
        <v>14333</v>
      </c>
      <c r="J114" s="6" t="s">
        <v>1</v>
      </c>
      <c r="K114" s="7">
        <f t="shared" si="10"/>
        <v>14712</v>
      </c>
      <c r="L114" s="6" t="s">
        <v>43</v>
      </c>
      <c r="N114" s="2">
        <v>9</v>
      </c>
      <c r="O114" s="2" t="s">
        <v>31</v>
      </c>
      <c r="P114" s="2">
        <v>12107</v>
      </c>
      <c r="Q114" s="2" t="s">
        <v>34</v>
      </c>
      <c r="S114" s="2">
        <v>9</v>
      </c>
      <c r="T114" s="2" t="s">
        <v>31</v>
      </c>
      <c r="U114" s="2">
        <v>12107</v>
      </c>
      <c r="V114" s="2" t="s">
        <v>34</v>
      </c>
      <c r="W114" s="2" t="s">
        <v>34</v>
      </c>
      <c r="X114" s="2"/>
      <c r="Y114" s="2" t="s">
        <v>34</v>
      </c>
      <c r="AA114" s="2" t="s">
        <v>43</v>
      </c>
      <c r="AB114" s="12">
        <v>14504.062</v>
      </c>
      <c r="AD114" s="2">
        <v>9</v>
      </c>
      <c r="AE114" s="2" t="s">
        <v>31</v>
      </c>
      <c r="AF114" s="2">
        <v>12107</v>
      </c>
      <c r="AG114" s="2" t="s">
        <v>34</v>
      </c>
      <c r="AH114" s="13">
        <v>12241.90869565217</v>
      </c>
      <c r="AJ114" s="2">
        <v>9</v>
      </c>
      <c r="AK114" s="2" t="s">
        <v>31</v>
      </c>
      <c r="AL114" s="2">
        <v>12107</v>
      </c>
      <c r="AM114" s="13">
        <v>12264.68918918919</v>
      </c>
      <c r="AN114" s="17">
        <v>1.11430325970243</v>
      </c>
    </row>
    <row r="115" spans="1:40" x14ac:dyDescent="0.3">
      <c r="I115" s="7">
        <f t="shared" si="11"/>
        <v>14712</v>
      </c>
      <c r="J115" s="6" t="s">
        <v>1</v>
      </c>
      <c r="K115" s="7">
        <f t="shared" si="10"/>
        <v>15091</v>
      </c>
      <c r="L115" s="6" t="s">
        <v>44</v>
      </c>
      <c r="N115" s="2">
        <v>10</v>
      </c>
      <c r="O115" s="2" t="s">
        <v>32</v>
      </c>
      <c r="P115" s="2">
        <v>12137</v>
      </c>
      <c r="Q115" s="2" t="s">
        <v>34</v>
      </c>
      <c r="S115" s="2">
        <v>10</v>
      </c>
      <c r="T115" s="2" t="s">
        <v>32</v>
      </c>
      <c r="U115" s="2">
        <v>12137</v>
      </c>
      <c r="V115" s="2" t="s">
        <v>34</v>
      </c>
      <c r="W115" s="2" t="s">
        <v>34</v>
      </c>
      <c r="X115" s="2"/>
      <c r="Y115" s="2" t="s">
        <v>34</v>
      </c>
      <c r="AA115" s="2" t="s">
        <v>44</v>
      </c>
      <c r="AB115" s="12">
        <v>14881.552</v>
      </c>
      <c r="AD115" s="2">
        <v>10</v>
      </c>
      <c r="AE115" s="2" t="s">
        <v>32</v>
      </c>
      <c r="AF115" s="2">
        <v>12137</v>
      </c>
      <c r="AG115" s="2" t="s">
        <v>34</v>
      </c>
      <c r="AH115" s="13">
        <v>12241.90869565217</v>
      </c>
      <c r="AJ115" s="2">
        <v>10</v>
      </c>
      <c r="AK115" s="2" t="s">
        <v>32</v>
      </c>
      <c r="AL115" s="2">
        <v>12137</v>
      </c>
      <c r="AM115" s="13">
        <v>12264.68918918919</v>
      </c>
      <c r="AN115" s="17">
        <v>0.86437089603833939</v>
      </c>
    </row>
    <row r="116" spans="1:40" x14ac:dyDescent="0.3">
      <c r="I116" s="7">
        <f t="shared" si="11"/>
        <v>15091</v>
      </c>
      <c r="J116" s="6" t="s">
        <v>1</v>
      </c>
      <c r="K116" s="7">
        <f t="shared" si="10"/>
        <v>15470</v>
      </c>
      <c r="L116" s="6" t="s">
        <v>45</v>
      </c>
      <c r="N116" s="2" t="s">
        <v>24</v>
      </c>
      <c r="O116" s="2" t="s">
        <v>24</v>
      </c>
      <c r="P116" s="2" t="s">
        <v>24</v>
      </c>
      <c r="Q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24</v>
      </c>
      <c r="AA116" s="2" t="s">
        <v>45</v>
      </c>
      <c r="AB116" s="12">
        <v>15269.014999999999</v>
      </c>
      <c r="AD116" s="2" t="s">
        <v>24</v>
      </c>
      <c r="AE116" s="2" t="s">
        <v>24</v>
      </c>
      <c r="AF116" s="2" t="s">
        <v>24</v>
      </c>
      <c r="AG116" s="2" t="s">
        <v>24</v>
      </c>
      <c r="AH116" s="2" t="s">
        <v>24</v>
      </c>
      <c r="AJ116" s="2" t="s">
        <v>24</v>
      </c>
      <c r="AK116" s="2" t="s">
        <v>24</v>
      </c>
      <c r="AL116" s="2" t="s">
        <v>24</v>
      </c>
      <c r="AM116" s="2" t="s">
        <v>24</v>
      </c>
      <c r="AN116" s="2" t="s">
        <v>24</v>
      </c>
    </row>
    <row r="117" spans="1:40" x14ac:dyDescent="0.3">
      <c r="I117" s="7">
        <f t="shared" si="11"/>
        <v>15470</v>
      </c>
      <c r="J117" s="6" t="s">
        <v>1</v>
      </c>
      <c r="K117" s="7">
        <f t="shared" si="10"/>
        <v>15849</v>
      </c>
      <c r="L117" s="6" t="s">
        <v>53</v>
      </c>
      <c r="N117" s="2" t="s">
        <v>24</v>
      </c>
      <c r="O117" s="2" t="s">
        <v>24</v>
      </c>
      <c r="P117" s="2" t="s">
        <v>24</v>
      </c>
      <c r="Q117" s="2" t="s">
        <v>24</v>
      </c>
      <c r="S117" s="2" t="s">
        <v>24</v>
      </c>
      <c r="T117" s="2" t="s">
        <v>24</v>
      </c>
      <c r="U117" s="2" t="s">
        <v>24</v>
      </c>
      <c r="V117" s="2" t="s">
        <v>24</v>
      </c>
      <c r="W117" s="2" t="s">
        <v>24</v>
      </c>
      <c r="X117" s="2" t="s">
        <v>24</v>
      </c>
      <c r="Y117" s="2" t="s">
        <v>24</v>
      </c>
      <c r="AA117" s="2" t="s">
        <v>53</v>
      </c>
      <c r="AB117" s="12">
        <v>0</v>
      </c>
      <c r="AD117" s="2" t="s">
        <v>24</v>
      </c>
      <c r="AE117" s="2" t="s">
        <v>24</v>
      </c>
      <c r="AF117" s="2" t="s">
        <v>24</v>
      </c>
      <c r="AG117" s="2" t="s">
        <v>24</v>
      </c>
      <c r="AH117" s="2" t="s">
        <v>24</v>
      </c>
      <c r="AJ117" s="2" t="s">
        <v>24</v>
      </c>
      <c r="AK117" s="2" t="s">
        <v>24</v>
      </c>
      <c r="AL117" s="2" t="s">
        <v>24</v>
      </c>
      <c r="AM117" s="2" t="s">
        <v>24</v>
      </c>
      <c r="AN117" s="2" t="s">
        <v>24</v>
      </c>
    </row>
    <row r="118" spans="1:40" x14ac:dyDescent="0.3">
      <c r="J118" s="8"/>
      <c r="N118" s="2" t="s">
        <v>24</v>
      </c>
      <c r="O118" s="2" t="s">
        <v>24</v>
      </c>
      <c r="P118" s="2" t="s">
        <v>24</v>
      </c>
      <c r="Q118" s="2" t="s">
        <v>24</v>
      </c>
      <c r="S118" s="2" t="s">
        <v>24</v>
      </c>
      <c r="T118" s="2" t="s">
        <v>24</v>
      </c>
      <c r="U118" s="2" t="s">
        <v>24</v>
      </c>
      <c r="V118" s="2" t="s">
        <v>24</v>
      </c>
      <c r="W118" s="2" t="s">
        <v>24</v>
      </c>
      <c r="X118" s="2" t="s">
        <v>24</v>
      </c>
      <c r="Y118" s="2" t="s">
        <v>24</v>
      </c>
      <c r="AD118" s="2" t="s">
        <v>24</v>
      </c>
      <c r="AE118" s="2" t="s">
        <v>24</v>
      </c>
      <c r="AF118" s="2" t="s">
        <v>24</v>
      </c>
      <c r="AG118" s="2" t="s">
        <v>24</v>
      </c>
      <c r="AH118" s="2" t="s">
        <v>24</v>
      </c>
      <c r="AJ118" s="2" t="s">
        <v>24</v>
      </c>
      <c r="AK118" s="2" t="s">
        <v>24</v>
      </c>
      <c r="AL118" s="2" t="s">
        <v>24</v>
      </c>
      <c r="AM118" s="2" t="s">
        <v>24</v>
      </c>
      <c r="AN118" s="2" t="s">
        <v>24</v>
      </c>
    </row>
    <row r="119" spans="1:40" x14ac:dyDescent="0.3">
      <c r="N119" s="2" t="s">
        <v>24</v>
      </c>
      <c r="O119" s="2" t="s">
        <v>24</v>
      </c>
      <c r="P119" s="2" t="s">
        <v>24</v>
      </c>
      <c r="Q119" s="2" t="s">
        <v>24</v>
      </c>
      <c r="S119" s="2" t="s">
        <v>24</v>
      </c>
      <c r="T119" s="2" t="s">
        <v>24</v>
      </c>
      <c r="U119" s="2" t="s">
        <v>24</v>
      </c>
      <c r="V119" s="2" t="s">
        <v>24</v>
      </c>
      <c r="W119" s="2" t="s">
        <v>24</v>
      </c>
      <c r="X119" s="2" t="s">
        <v>24</v>
      </c>
      <c r="Y119" s="2" t="s">
        <v>24</v>
      </c>
      <c r="AD119" s="2" t="s">
        <v>24</v>
      </c>
      <c r="AE119" s="2" t="s">
        <v>24</v>
      </c>
      <c r="AF119" s="2" t="s">
        <v>24</v>
      </c>
      <c r="AG119" s="2" t="s">
        <v>24</v>
      </c>
      <c r="AH119" s="2" t="s">
        <v>24</v>
      </c>
      <c r="AJ119" s="2" t="s">
        <v>24</v>
      </c>
      <c r="AK119" s="2" t="s">
        <v>24</v>
      </c>
      <c r="AL119" s="2" t="s">
        <v>24</v>
      </c>
      <c r="AM119" s="2" t="s">
        <v>24</v>
      </c>
      <c r="AN119" s="2" t="s">
        <v>24</v>
      </c>
    </row>
    <row r="120" spans="1:40" x14ac:dyDescent="0.3">
      <c r="N120" s="2" t="s">
        <v>24</v>
      </c>
      <c r="O120" s="2" t="s">
        <v>24</v>
      </c>
      <c r="P120" s="2" t="s">
        <v>24</v>
      </c>
      <c r="Q120" s="2" t="s">
        <v>24</v>
      </c>
      <c r="S120" s="2" t="s">
        <v>24</v>
      </c>
      <c r="T120" s="2" t="s">
        <v>24</v>
      </c>
      <c r="U120" s="2" t="s">
        <v>24</v>
      </c>
      <c r="V120" s="2" t="s">
        <v>24</v>
      </c>
      <c r="W120" s="2" t="s">
        <v>24</v>
      </c>
      <c r="X120" s="2" t="s">
        <v>24</v>
      </c>
      <c r="Y120" s="2" t="s">
        <v>24</v>
      </c>
      <c r="AD120" s="2" t="s">
        <v>24</v>
      </c>
      <c r="AE120" s="2" t="s">
        <v>24</v>
      </c>
      <c r="AF120" s="2" t="s">
        <v>24</v>
      </c>
      <c r="AG120" s="2" t="s">
        <v>24</v>
      </c>
      <c r="AH120" s="2" t="s">
        <v>24</v>
      </c>
      <c r="AJ120" s="2" t="s">
        <v>24</v>
      </c>
      <c r="AK120" s="2" t="s">
        <v>24</v>
      </c>
      <c r="AL120" s="2" t="s">
        <v>24</v>
      </c>
      <c r="AM120" s="2" t="s">
        <v>24</v>
      </c>
      <c r="AN120" s="2" t="s">
        <v>24</v>
      </c>
    </row>
    <row r="121" spans="1:40" x14ac:dyDescent="0.3">
      <c r="J121" s="8"/>
      <c r="N121" s="2">
        <v>1880</v>
      </c>
      <c r="O121" s="2" t="s">
        <v>146</v>
      </c>
      <c r="P121" s="2">
        <v>14132</v>
      </c>
      <c r="Q121" s="2" t="s">
        <v>35</v>
      </c>
      <c r="S121" s="2">
        <v>1879</v>
      </c>
      <c r="T121" s="2" t="s">
        <v>145</v>
      </c>
      <c r="U121" s="2">
        <v>14074</v>
      </c>
      <c r="V121" s="2" t="s">
        <v>35</v>
      </c>
      <c r="W121" s="2" t="s">
        <v>35</v>
      </c>
      <c r="X121" s="2"/>
      <c r="Y121" s="2" t="s">
        <v>35</v>
      </c>
      <c r="AD121" s="2">
        <v>1879</v>
      </c>
      <c r="AE121" s="2" t="s">
        <v>145</v>
      </c>
      <c r="AF121" s="2">
        <v>14074</v>
      </c>
      <c r="AG121" s="2" t="s">
        <v>35</v>
      </c>
      <c r="AH121" s="13">
        <v>14144.404534606199</v>
      </c>
      <c r="AJ121" s="2">
        <v>1879</v>
      </c>
      <c r="AK121" s="2" t="s">
        <v>145</v>
      </c>
      <c r="AL121" s="2">
        <v>14074</v>
      </c>
      <c r="AM121" s="12">
        <v>14144.404534606199</v>
      </c>
      <c r="AN121" s="48">
        <v>0.5002453787566068</v>
      </c>
    </row>
    <row r="122" spans="1:40" x14ac:dyDescent="0.3">
      <c r="A122" t="s">
        <v>195</v>
      </c>
      <c r="O122" s="11"/>
      <c r="P122" s="11"/>
      <c r="Q122" s="11"/>
      <c r="S122" s="2">
        <v>1880</v>
      </c>
      <c r="T122" s="2" t="s">
        <v>146</v>
      </c>
      <c r="U122" s="2">
        <v>14132</v>
      </c>
      <c r="V122" s="2" t="s">
        <v>35</v>
      </c>
      <c r="W122" s="2" t="s">
        <v>35</v>
      </c>
      <c r="X122" s="2"/>
      <c r="Y122" s="2"/>
      <c r="AD122" s="2">
        <v>1880</v>
      </c>
      <c r="AE122" s="2" t="s">
        <v>146</v>
      </c>
      <c r="AF122" s="2">
        <v>14132</v>
      </c>
      <c r="AG122" s="2" t="s">
        <v>35</v>
      </c>
      <c r="AH122" s="13">
        <v>14144.404534606199</v>
      </c>
      <c r="AJ122" s="2">
        <v>1880</v>
      </c>
      <c r="AK122" s="2" t="s">
        <v>146</v>
      </c>
      <c r="AL122" s="2">
        <v>14132</v>
      </c>
      <c r="AM122" s="12">
        <v>14144.404534606199</v>
      </c>
      <c r="AN122" s="48">
        <v>8.7776214309403008E-2</v>
      </c>
    </row>
    <row r="123" spans="1:40" x14ac:dyDescent="0.3">
      <c r="O123" s="11"/>
      <c r="P123" s="11"/>
      <c r="Q123" s="11"/>
    </row>
    <row r="124" spans="1:40" x14ac:dyDescent="0.3">
      <c r="B124" s="67" t="s">
        <v>2</v>
      </c>
      <c r="C124" s="67"/>
      <c r="F124" s="67" t="s">
        <v>7</v>
      </c>
      <c r="G124" s="67"/>
      <c r="I124" s="68" t="s">
        <v>0</v>
      </c>
      <c r="J124" s="68"/>
      <c r="K124" s="68"/>
      <c r="L124" s="6" t="s">
        <v>52</v>
      </c>
      <c r="N124" s="67" t="s">
        <v>23</v>
      </c>
      <c r="O124" s="67"/>
      <c r="P124" s="67"/>
      <c r="Q124" s="2" t="s">
        <v>33</v>
      </c>
      <c r="S124" s="67" t="s">
        <v>23</v>
      </c>
      <c r="T124" s="67"/>
      <c r="U124" s="67"/>
      <c r="V124" s="2" t="s">
        <v>33</v>
      </c>
      <c r="W124" s="67" t="s">
        <v>36</v>
      </c>
      <c r="X124" s="67"/>
      <c r="Y124" s="67"/>
      <c r="AA124" s="67" t="s">
        <v>54</v>
      </c>
      <c r="AB124" s="67"/>
      <c r="AD124" s="67" t="s">
        <v>23</v>
      </c>
      <c r="AE124" s="67"/>
      <c r="AF124" s="67"/>
      <c r="AG124" s="2" t="s">
        <v>33</v>
      </c>
      <c r="AH124" s="2" t="s">
        <v>55</v>
      </c>
      <c r="AJ124" s="67" t="s">
        <v>23</v>
      </c>
      <c r="AK124" s="67"/>
      <c r="AL124" s="67"/>
      <c r="AM124" s="2" t="s">
        <v>55</v>
      </c>
      <c r="AN124" s="2" t="s">
        <v>157</v>
      </c>
    </row>
    <row r="125" spans="1:40" x14ac:dyDescent="0.3">
      <c r="B125" s="3" t="s">
        <v>3</v>
      </c>
      <c r="C125" s="4">
        <v>11327</v>
      </c>
      <c r="F125" s="3" t="s">
        <v>3</v>
      </c>
      <c r="G125" s="4">
        <v>11327</v>
      </c>
      <c r="I125" s="7">
        <v>11327</v>
      </c>
      <c r="J125" s="6" t="s">
        <v>1</v>
      </c>
      <c r="K125" s="7">
        <v>11660</v>
      </c>
      <c r="L125" s="6" t="s">
        <v>50</v>
      </c>
      <c r="N125" s="2">
        <v>1</v>
      </c>
      <c r="O125" s="2" t="s">
        <v>25</v>
      </c>
      <c r="P125" s="2">
        <v>12291</v>
      </c>
      <c r="Q125" s="2" t="s">
        <v>34</v>
      </c>
      <c r="S125" s="2">
        <v>1</v>
      </c>
      <c r="T125" s="2" t="s">
        <v>25</v>
      </c>
      <c r="U125" s="2">
        <v>12291</v>
      </c>
      <c r="V125" s="2" t="s">
        <v>34</v>
      </c>
      <c r="W125" s="2" t="s">
        <v>34</v>
      </c>
      <c r="X125" s="2" t="s">
        <v>38</v>
      </c>
      <c r="Y125" s="2" t="s">
        <v>34</v>
      </c>
      <c r="AA125" s="2" t="s">
        <v>50</v>
      </c>
      <c r="AB125" s="12">
        <v>11154.312</v>
      </c>
      <c r="AD125" s="2">
        <v>1</v>
      </c>
      <c r="AE125" s="2" t="s">
        <v>25</v>
      </c>
      <c r="AF125" s="2">
        <v>12291</v>
      </c>
      <c r="AG125" s="2" t="s">
        <v>34</v>
      </c>
      <c r="AH125" s="12"/>
      <c r="AJ125" s="2">
        <v>1</v>
      </c>
      <c r="AK125" s="2" t="s">
        <v>25</v>
      </c>
      <c r="AL125" s="2">
        <v>12291</v>
      </c>
      <c r="AM125" s="2" t="s">
        <v>1</v>
      </c>
      <c r="AN125" s="2" t="s">
        <v>1</v>
      </c>
    </row>
    <row r="126" spans="1:40" x14ac:dyDescent="0.3">
      <c r="B126" s="3" t="s">
        <v>4</v>
      </c>
      <c r="C126" s="4">
        <v>15329</v>
      </c>
      <c r="F126" s="5" t="s">
        <v>4</v>
      </c>
      <c r="G126" s="4">
        <v>15329</v>
      </c>
      <c r="I126" s="7">
        <f>K125</f>
        <v>11660</v>
      </c>
      <c r="J126" s="6" t="s">
        <v>1</v>
      </c>
      <c r="K126" s="7">
        <f>I126+$G$129</f>
        <v>11993</v>
      </c>
      <c r="L126" s="6" t="s">
        <v>49</v>
      </c>
      <c r="N126" s="2">
        <v>2</v>
      </c>
      <c r="O126" s="2" t="s">
        <v>26</v>
      </c>
      <c r="P126" s="2">
        <v>12323</v>
      </c>
      <c r="Q126" s="2" t="s">
        <v>34</v>
      </c>
      <c r="S126" s="2">
        <v>2</v>
      </c>
      <c r="T126" s="2" t="s">
        <v>26</v>
      </c>
      <c r="U126" s="2">
        <v>12323</v>
      </c>
      <c r="V126" s="2" t="s">
        <v>34</v>
      </c>
      <c r="W126" s="2" t="s">
        <v>34</v>
      </c>
      <c r="X126" s="2" t="s">
        <v>38</v>
      </c>
      <c r="Y126" s="2" t="s">
        <v>34</v>
      </c>
      <c r="AA126" s="2" t="s">
        <v>49</v>
      </c>
      <c r="AB126" s="12">
        <v>11820.275</v>
      </c>
      <c r="AD126" s="2">
        <v>2</v>
      </c>
      <c r="AE126" s="2" t="s">
        <v>26</v>
      </c>
      <c r="AF126" s="2">
        <v>12323</v>
      </c>
      <c r="AG126" s="2" t="s">
        <v>34</v>
      </c>
      <c r="AH126" s="12">
        <v>12156.70168067227</v>
      </c>
      <c r="AJ126" s="2">
        <v>2</v>
      </c>
      <c r="AK126" s="2" t="s">
        <v>26</v>
      </c>
      <c r="AL126" s="2">
        <v>12323</v>
      </c>
      <c r="AM126" s="13">
        <v>12264.68918918919</v>
      </c>
      <c r="AN126" s="48">
        <v>1.349495409622093</v>
      </c>
    </row>
    <row r="127" spans="1:40" x14ac:dyDescent="0.3">
      <c r="B127" s="3" t="s">
        <v>5</v>
      </c>
      <c r="C127" s="3" t="s">
        <v>198</v>
      </c>
      <c r="F127" s="5" t="s">
        <v>8</v>
      </c>
      <c r="G127" s="3">
        <v>12</v>
      </c>
      <c r="I127" s="7">
        <f t="shared" ref="I127:I136" si="12">K126</f>
        <v>11993</v>
      </c>
      <c r="J127" s="6" t="s">
        <v>1</v>
      </c>
      <c r="K127" s="7">
        <f t="shared" ref="K127:K136" si="13">I127+$G$129</f>
        <v>12326</v>
      </c>
      <c r="L127" s="6" t="s">
        <v>34</v>
      </c>
      <c r="N127" s="2">
        <v>3</v>
      </c>
      <c r="O127" s="2" t="s">
        <v>27</v>
      </c>
      <c r="P127" s="2">
        <v>12290</v>
      </c>
      <c r="Q127" s="2" t="s">
        <v>34</v>
      </c>
      <c r="S127" s="2">
        <v>3</v>
      </c>
      <c r="T127" s="2" t="s">
        <v>27</v>
      </c>
      <c r="U127" s="2">
        <v>12290</v>
      </c>
      <c r="V127" s="2" t="s">
        <v>34</v>
      </c>
      <c r="W127" s="2" t="s">
        <v>34</v>
      </c>
      <c r="X127" s="2" t="s">
        <v>38</v>
      </c>
      <c r="Y127" s="2" t="s">
        <v>34</v>
      </c>
      <c r="AA127" s="2" t="s">
        <v>34</v>
      </c>
      <c r="AB127" s="12">
        <v>12156.700999999999</v>
      </c>
      <c r="AD127" s="2">
        <v>3</v>
      </c>
      <c r="AE127" s="2" t="s">
        <v>27</v>
      </c>
      <c r="AF127" s="2">
        <v>12290</v>
      </c>
      <c r="AG127" s="2" t="s">
        <v>34</v>
      </c>
      <c r="AH127" s="12">
        <v>12156.70168067227</v>
      </c>
      <c r="AJ127" s="2">
        <v>3</v>
      </c>
      <c r="AK127" s="2" t="s">
        <v>27</v>
      </c>
      <c r="AL127" s="2">
        <v>12290</v>
      </c>
      <c r="AM127" s="13">
        <v>12264.68918918919</v>
      </c>
      <c r="AN127" s="48">
        <v>1.0846079684925181</v>
      </c>
    </row>
    <row r="128" spans="1:40" x14ac:dyDescent="0.3">
      <c r="F128" s="3" t="s">
        <v>9</v>
      </c>
      <c r="G128" s="4">
        <v>4002</v>
      </c>
      <c r="I128" s="7">
        <f t="shared" si="12"/>
        <v>12326</v>
      </c>
      <c r="J128" s="6" t="s">
        <v>1</v>
      </c>
      <c r="K128" s="7">
        <f t="shared" si="13"/>
        <v>12659</v>
      </c>
      <c r="L128" s="6" t="s">
        <v>39</v>
      </c>
      <c r="N128" s="2">
        <v>4</v>
      </c>
      <c r="O128" s="2" t="s">
        <v>28</v>
      </c>
      <c r="P128" s="2">
        <v>12324</v>
      </c>
      <c r="Q128" s="2" t="s">
        <v>34</v>
      </c>
      <c r="S128" s="2">
        <v>4</v>
      </c>
      <c r="T128" s="2" t="s">
        <v>28</v>
      </c>
      <c r="U128" s="2">
        <v>12324</v>
      </c>
      <c r="V128" s="2" t="s">
        <v>34</v>
      </c>
      <c r="W128" s="2" t="s">
        <v>34</v>
      </c>
      <c r="X128" s="2" t="s">
        <v>38</v>
      </c>
      <c r="Y128" s="2" t="s">
        <v>34</v>
      </c>
      <c r="AA128" s="2" t="s">
        <v>39</v>
      </c>
      <c r="AB128" s="12">
        <v>12532.46</v>
      </c>
      <c r="AD128" s="2">
        <v>4</v>
      </c>
      <c r="AE128" s="2" t="s">
        <v>28</v>
      </c>
      <c r="AF128" s="2">
        <v>12324</v>
      </c>
      <c r="AG128" s="2" t="s">
        <v>34</v>
      </c>
      <c r="AH128" s="12">
        <v>12156.70168067227</v>
      </c>
      <c r="AJ128" s="2">
        <v>4</v>
      </c>
      <c r="AK128" s="2" t="s">
        <v>28</v>
      </c>
      <c r="AL128" s="2">
        <v>12324</v>
      </c>
      <c r="AM128" s="13">
        <v>12264.68918918919</v>
      </c>
      <c r="AN128" s="48">
        <v>1.35750015683001</v>
      </c>
    </row>
    <row r="129" spans="1:40" x14ac:dyDescent="0.3">
      <c r="F129" s="3" t="s">
        <v>7</v>
      </c>
      <c r="G129" s="3">
        <v>333</v>
      </c>
      <c r="I129" s="7">
        <f t="shared" si="12"/>
        <v>12659</v>
      </c>
      <c r="J129" s="6" t="s">
        <v>1</v>
      </c>
      <c r="K129" s="7">
        <f t="shared" si="13"/>
        <v>12992</v>
      </c>
      <c r="L129" s="6" t="s">
        <v>40</v>
      </c>
      <c r="N129" s="2">
        <v>5</v>
      </c>
      <c r="O129" s="2" t="s">
        <v>29</v>
      </c>
      <c r="P129" s="2">
        <v>12258</v>
      </c>
      <c r="Q129" s="2" t="s">
        <v>34</v>
      </c>
      <c r="S129" s="2">
        <v>5</v>
      </c>
      <c r="T129" s="2" t="s">
        <v>29</v>
      </c>
      <c r="U129" s="2">
        <v>12258</v>
      </c>
      <c r="V129" s="2" t="s">
        <v>34</v>
      </c>
      <c r="W129" s="2" t="s">
        <v>34</v>
      </c>
      <c r="X129" s="2" t="s">
        <v>38</v>
      </c>
      <c r="Y129" s="2" t="s">
        <v>34</v>
      </c>
      <c r="AA129" s="2" t="s">
        <v>40</v>
      </c>
      <c r="AB129" s="12">
        <v>12814.017</v>
      </c>
      <c r="AD129" s="2">
        <v>5</v>
      </c>
      <c r="AE129" s="2" t="s">
        <v>29</v>
      </c>
      <c r="AF129" s="2">
        <v>12258</v>
      </c>
      <c r="AG129" s="2" t="s">
        <v>34</v>
      </c>
      <c r="AH129" s="12">
        <v>12156.70168067227</v>
      </c>
      <c r="AJ129" s="2">
        <v>5</v>
      </c>
      <c r="AK129" s="2" t="s">
        <v>29</v>
      </c>
      <c r="AL129" s="2">
        <v>12258</v>
      </c>
      <c r="AM129" s="13">
        <v>12264.68918918919</v>
      </c>
      <c r="AN129" s="48">
        <v>0.8263853754913566</v>
      </c>
    </row>
    <row r="130" spans="1:40" x14ac:dyDescent="0.3">
      <c r="I130" s="7">
        <f t="shared" si="12"/>
        <v>12992</v>
      </c>
      <c r="J130" s="6" t="s">
        <v>1</v>
      </c>
      <c r="K130" s="7">
        <f t="shared" si="13"/>
        <v>13325</v>
      </c>
      <c r="L130" s="6" t="s">
        <v>41</v>
      </c>
      <c r="N130" s="2">
        <v>6</v>
      </c>
      <c r="O130" s="9">
        <v>41944</v>
      </c>
      <c r="P130" s="2">
        <v>12258</v>
      </c>
      <c r="Q130" s="2" t="s">
        <v>34</v>
      </c>
      <c r="S130" s="2">
        <v>6</v>
      </c>
      <c r="T130" s="9">
        <v>41944</v>
      </c>
      <c r="U130" s="2">
        <v>12258</v>
      </c>
      <c r="V130" s="2" t="s">
        <v>34</v>
      </c>
      <c r="W130" s="2" t="s">
        <v>34</v>
      </c>
      <c r="X130" s="2" t="s">
        <v>38</v>
      </c>
      <c r="Y130" s="2" t="s">
        <v>34</v>
      </c>
      <c r="AA130" s="2" t="s">
        <v>41</v>
      </c>
      <c r="AB130" s="12">
        <v>13165.535</v>
      </c>
      <c r="AD130" s="2">
        <v>6</v>
      </c>
      <c r="AE130" s="9">
        <v>41944</v>
      </c>
      <c r="AF130" s="2">
        <v>12258</v>
      </c>
      <c r="AG130" s="2" t="s">
        <v>34</v>
      </c>
      <c r="AH130" s="12">
        <v>12156.70168067227</v>
      </c>
      <c r="AJ130" s="2">
        <v>6</v>
      </c>
      <c r="AK130" s="9">
        <v>41944</v>
      </c>
      <c r="AL130" s="2">
        <v>12258</v>
      </c>
      <c r="AM130" s="13">
        <v>12264.68918918919</v>
      </c>
      <c r="AN130" s="48">
        <v>0.8263853754913566</v>
      </c>
    </row>
    <row r="131" spans="1:40" x14ac:dyDescent="0.3">
      <c r="I131" s="7">
        <f t="shared" si="12"/>
        <v>13325</v>
      </c>
      <c r="J131" s="6" t="s">
        <v>1</v>
      </c>
      <c r="K131" s="7">
        <f t="shared" si="13"/>
        <v>13658</v>
      </c>
      <c r="L131" s="6" t="s">
        <v>42</v>
      </c>
      <c r="N131" s="2">
        <v>7</v>
      </c>
      <c r="O131" s="9">
        <v>41974</v>
      </c>
      <c r="P131" s="2">
        <v>12258</v>
      </c>
      <c r="Q131" s="2" t="s">
        <v>34</v>
      </c>
      <c r="S131" s="2">
        <v>7</v>
      </c>
      <c r="T131" s="9">
        <v>41974</v>
      </c>
      <c r="U131" s="2">
        <v>12258</v>
      </c>
      <c r="V131" s="2" t="s">
        <v>34</v>
      </c>
      <c r="W131" s="2" t="s">
        <v>34</v>
      </c>
      <c r="X131" s="2" t="s">
        <v>38</v>
      </c>
      <c r="Y131" s="2" t="s">
        <v>34</v>
      </c>
      <c r="AA131" s="2" t="s">
        <v>42</v>
      </c>
      <c r="AB131" s="12">
        <v>13493.68</v>
      </c>
      <c r="AD131" s="2">
        <v>7</v>
      </c>
      <c r="AE131" s="9">
        <v>41974</v>
      </c>
      <c r="AF131" s="2">
        <v>12258</v>
      </c>
      <c r="AG131" s="2" t="s">
        <v>34</v>
      </c>
      <c r="AH131" s="12">
        <v>12156.70168067227</v>
      </c>
      <c r="AJ131" s="2">
        <v>7</v>
      </c>
      <c r="AK131" s="9">
        <v>41974</v>
      </c>
      <c r="AL131" s="2">
        <v>12258</v>
      </c>
      <c r="AM131" s="13">
        <v>12264.68918918919</v>
      </c>
      <c r="AN131" s="48">
        <v>0.8263853754913566</v>
      </c>
    </row>
    <row r="132" spans="1:40" x14ac:dyDescent="0.3">
      <c r="I132" s="7">
        <f t="shared" si="12"/>
        <v>13658</v>
      </c>
      <c r="J132" s="6" t="s">
        <v>1</v>
      </c>
      <c r="K132" s="7">
        <f t="shared" si="13"/>
        <v>13991</v>
      </c>
      <c r="L132" s="6" t="s">
        <v>35</v>
      </c>
      <c r="N132" s="2">
        <v>8</v>
      </c>
      <c r="O132" s="2" t="s">
        <v>30</v>
      </c>
      <c r="P132" s="2">
        <v>12107</v>
      </c>
      <c r="Q132" s="2" t="s">
        <v>34</v>
      </c>
      <c r="S132" s="2">
        <v>8</v>
      </c>
      <c r="T132" s="2" t="s">
        <v>30</v>
      </c>
      <c r="U132" s="2">
        <v>12107</v>
      </c>
      <c r="V132" s="2" t="s">
        <v>34</v>
      </c>
      <c r="W132" s="2" t="s">
        <v>34</v>
      </c>
      <c r="X132" s="2" t="s">
        <v>38</v>
      </c>
      <c r="Y132" s="2" t="s">
        <v>34</v>
      </c>
      <c r="AA132" s="2" t="s">
        <v>35</v>
      </c>
      <c r="AB132" s="12">
        <v>13819.697</v>
      </c>
      <c r="AD132" s="2">
        <v>8</v>
      </c>
      <c r="AE132" s="2" t="s">
        <v>30</v>
      </c>
      <c r="AF132" s="2">
        <v>12107</v>
      </c>
      <c r="AG132" s="2" t="s">
        <v>34</v>
      </c>
      <c r="AH132" s="12">
        <v>12156.70168067227</v>
      </c>
      <c r="AJ132" s="2">
        <v>8</v>
      </c>
      <c r="AK132" s="2" t="s">
        <v>30</v>
      </c>
      <c r="AL132" s="2">
        <v>12107</v>
      </c>
      <c r="AM132" s="13">
        <v>12264.68918918919</v>
      </c>
      <c r="AN132" s="48">
        <v>0.41052020048128768</v>
      </c>
    </row>
    <row r="133" spans="1:40" x14ac:dyDescent="0.3">
      <c r="I133" s="7">
        <f t="shared" si="12"/>
        <v>13991</v>
      </c>
      <c r="J133" s="6" t="s">
        <v>1</v>
      </c>
      <c r="K133" s="7">
        <f t="shared" si="13"/>
        <v>14324</v>
      </c>
      <c r="L133" s="6" t="s">
        <v>43</v>
      </c>
      <c r="N133" s="2">
        <v>9</v>
      </c>
      <c r="O133" s="2" t="s">
        <v>31</v>
      </c>
      <c r="P133" s="2">
        <v>12107</v>
      </c>
      <c r="Q133" s="2" t="s">
        <v>34</v>
      </c>
      <c r="S133" s="2">
        <v>9</v>
      </c>
      <c r="T133" s="2" t="s">
        <v>31</v>
      </c>
      <c r="U133" s="2">
        <v>12107</v>
      </c>
      <c r="V133" s="2" t="s">
        <v>34</v>
      </c>
      <c r="W133" s="2" t="s">
        <v>34</v>
      </c>
      <c r="X133" s="2" t="s">
        <v>38</v>
      </c>
      <c r="Y133" s="2" t="s">
        <v>34</v>
      </c>
      <c r="AA133" s="2" t="s">
        <v>43</v>
      </c>
      <c r="AB133" s="12">
        <v>14146.928</v>
      </c>
      <c r="AD133" s="2">
        <v>9</v>
      </c>
      <c r="AE133" s="2" t="s">
        <v>31</v>
      </c>
      <c r="AF133" s="2">
        <v>12107</v>
      </c>
      <c r="AG133" s="2" t="s">
        <v>34</v>
      </c>
      <c r="AH133" s="12">
        <v>12156.70168067227</v>
      </c>
      <c r="AJ133" s="2">
        <v>9</v>
      </c>
      <c r="AK133" s="2" t="s">
        <v>31</v>
      </c>
      <c r="AL133" s="2">
        <v>12107</v>
      </c>
      <c r="AM133" s="13">
        <v>12264.68918918919</v>
      </c>
      <c r="AN133" s="48">
        <v>0.41052020048128768</v>
      </c>
    </row>
    <row r="134" spans="1:40" x14ac:dyDescent="0.3">
      <c r="I134" s="7">
        <f t="shared" si="12"/>
        <v>14324</v>
      </c>
      <c r="J134" s="6" t="s">
        <v>1</v>
      </c>
      <c r="K134" s="7">
        <f t="shared" si="13"/>
        <v>14657</v>
      </c>
      <c r="L134" s="6" t="s">
        <v>44</v>
      </c>
      <c r="N134" s="2">
        <v>10</v>
      </c>
      <c r="O134" s="2" t="s">
        <v>32</v>
      </c>
      <c r="P134" s="2">
        <v>12137</v>
      </c>
      <c r="Q134" s="2" t="s">
        <v>34</v>
      </c>
      <c r="S134" s="2">
        <v>10</v>
      </c>
      <c r="T134" s="2" t="s">
        <v>32</v>
      </c>
      <c r="U134" s="2">
        <v>12137</v>
      </c>
      <c r="V134" s="2" t="s">
        <v>34</v>
      </c>
      <c r="W134" s="2" t="s">
        <v>34</v>
      </c>
      <c r="X134" s="2" t="s">
        <v>38</v>
      </c>
      <c r="Y134" s="2" t="s">
        <v>34</v>
      </c>
      <c r="AA134" s="2" t="s">
        <v>44</v>
      </c>
      <c r="AB134" s="12">
        <v>14496.842000000001</v>
      </c>
      <c r="AD134" s="2">
        <v>10</v>
      </c>
      <c r="AE134" s="2" t="s">
        <v>32</v>
      </c>
      <c r="AF134" s="2">
        <v>12137</v>
      </c>
      <c r="AG134" s="2" t="s">
        <v>34</v>
      </c>
      <c r="AH134" s="12">
        <v>12156.70168067227</v>
      </c>
      <c r="AJ134" s="2">
        <v>10</v>
      </c>
      <c r="AK134" s="2" t="s">
        <v>32</v>
      </c>
      <c r="AL134" s="2">
        <v>12137</v>
      </c>
      <c r="AM134" s="13">
        <v>12264.68918918919</v>
      </c>
      <c r="AN134" s="48">
        <v>0.1623274340633559</v>
      </c>
    </row>
    <row r="135" spans="1:40" x14ac:dyDescent="0.3">
      <c r="I135" s="7">
        <f t="shared" si="12"/>
        <v>14657</v>
      </c>
      <c r="J135" s="6" t="s">
        <v>1</v>
      </c>
      <c r="K135" s="7">
        <f t="shared" si="13"/>
        <v>14990</v>
      </c>
      <c r="L135" s="6" t="s">
        <v>45</v>
      </c>
      <c r="N135" s="2" t="s">
        <v>24</v>
      </c>
      <c r="O135" s="2" t="s">
        <v>24</v>
      </c>
      <c r="P135" s="2" t="s">
        <v>24</v>
      </c>
      <c r="Q135" s="2" t="s">
        <v>24</v>
      </c>
      <c r="S135" s="2" t="s">
        <v>24</v>
      </c>
      <c r="T135" s="2" t="s">
        <v>24</v>
      </c>
      <c r="U135" s="2" t="s">
        <v>24</v>
      </c>
      <c r="V135" s="2" t="s">
        <v>24</v>
      </c>
      <c r="W135" s="2" t="s">
        <v>24</v>
      </c>
      <c r="X135" s="2" t="s">
        <v>24</v>
      </c>
      <c r="Y135" s="2" t="s">
        <v>24</v>
      </c>
      <c r="AA135" s="2" t="s">
        <v>45</v>
      </c>
      <c r="AB135" s="12">
        <v>14810</v>
      </c>
      <c r="AD135" s="2" t="s">
        <v>24</v>
      </c>
      <c r="AE135" s="2" t="s">
        <v>24</v>
      </c>
      <c r="AF135" s="2" t="s">
        <v>24</v>
      </c>
      <c r="AG135" s="2" t="s">
        <v>24</v>
      </c>
      <c r="AH135" s="2" t="s">
        <v>24</v>
      </c>
      <c r="AJ135" s="2" t="s">
        <v>24</v>
      </c>
      <c r="AK135" s="2" t="s">
        <v>24</v>
      </c>
      <c r="AL135" s="2" t="s">
        <v>24</v>
      </c>
      <c r="AM135" s="2" t="s">
        <v>24</v>
      </c>
      <c r="AN135" s="2" t="s">
        <v>24</v>
      </c>
    </row>
    <row r="136" spans="1:40" x14ac:dyDescent="0.3">
      <c r="I136" s="7">
        <f t="shared" si="12"/>
        <v>14990</v>
      </c>
      <c r="J136" s="6" t="s">
        <v>1</v>
      </c>
      <c r="K136" s="7">
        <f t="shared" si="13"/>
        <v>15323</v>
      </c>
      <c r="L136" s="6" t="s">
        <v>53</v>
      </c>
      <c r="N136" s="2" t="s">
        <v>24</v>
      </c>
      <c r="O136" s="2" t="s">
        <v>24</v>
      </c>
      <c r="P136" s="2" t="s">
        <v>24</v>
      </c>
      <c r="Q136" s="2" t="s">
        <v>24</v>
      </c>
      <c r="S136" s="2" t="s">
        <v>24</v>
      </c>
      <c r="T136" s="2" t="s">
        <v>24</v>
      </c>
      <c r="U136" s="2" t="s">
        <v>24</v>
      </c>
      <c r="V136" s="2" t="s">
        <v>24</v>
      </c>
      <c r="W136" s="2" t="s">
        <v>24</v>
      </c>
      <c r="X136" s="2" t="s">
        <v>24</v>
      </c>
      <c r="Y136" s="2" t="s">
        <v>24</v>
      </c>
      <c r="AA136" s="2" t="s">
        <v>53</v>
      </c>
      <c r="AB136" s="12">
        <v>15131.525</v>
      </c>
      <c r="AD136" s="2" t="s">
        <v>24</v>
      </c>
      <c r="AE136" s="2" t="s">
        <v>24</v>
      </c>
      <c r="AF136" s="2" t="s">
        <v>24</v>
      </c>
      <c r="AG136" s="2" t="s">
        <v>24</v>
      </c>
      <c r="AH136" s="2" t="s">
        <v>24</v>
      </c>
      <c r="AJ136" s="2" t="s">
        <v>24</v>
      </c>
      <c r="AK136" s="2" t="s">
        <v>24</v>
      </c>
      <c r="AL136" s="2" t="s">
        <v>24</v>
      </c>
      <c r="AM136" s="2" t="s">
        <v>24</v>
      </c>
      <c r="AN136" s="2" t="s">
        <v>24</v>
      </c>
    </row>
    <row r="137" spans="1:40" x14ac:dyDescent="0.3">
      <c r="N137" s="2" t="s">
        <v>24</v>
      </c>
      <c r="O137" s="2" t="s">
        <v>24</v>
      </c>
      <c r="P137" s="2" t="s">
        <v>24</v>
      </c>
      <c r="Q137" s="2" t="s">
        <v>24</v>
      </c>
      <c r="S137" s="2" t="s">
        <v>24</v>
      </c>
      <c r="T137" s="2" t="s">
        <v>24</v>
      </c>
      <c r="U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H137" s="2" t="s">
        <v>24</v>
      </c>
      <c r="AJ137" s="2" t="s">
        <v>24</v>
      </c>
      <c r="AK137" s="2" t="s">
        <v>24</v>
      </c>
      <c r="AL137" s="2" t="s">
        <v>24</v>
      </c>
      <c r="AM137" s="2" t="s">
        <v>24</v>
      </c>
      <c r="AN137" s="2" t="s">
        <v>24</v>
      </c>
    </row>
    <row r="138" spans="1:40" x14ac:dyDescent="0.3">
      <c r="N138" s="2" t="s">
        <v>24</v>
      </c>
      <c r="O138" s="2" t="s">
        <v>24</v>
      </c>
      <c r="P138" s="2" t="s">
        <v>24</v>
      </c>
      <c r="Q138" s="2" t="s">
        <v>24</v>
      </c>
      <c r="S138" s="2" t="s">
        <v>24</v>
      </c>
      <c r="T138" s="2" t="s">
        <v>24</v>
      </c>
      <c r="U138" s="2" t="s">
        <v>24</v>
      </c>
      <c r="V138" s="2" t="s">
        <v>24</v>
      </c>
      <c r="W138" s="2" t="s">
        <v>24</v>
      </c>
      <c r="X138" s="2" t="s">
        <v>24</v>
      </c>
      <c r="Y138" s="2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H138" s="2" t="s">
        <v>24</v>
      </c>
      <c r="AJ138" s="2" t="s">
        <v>24</v>
      </c>
      <c r="AK138" s="2" t="s">
        <v>24</v>
      </c>
      <c r="AL138" s="2" t="s">
        <v>24</v>
      </c>
      <c r="AM138" s="2" t="s">
        <v>24</v>
      </c>
      <c r="AN138" s="2" t="s">
        <v>24</v>
      </c>
    </row>
    <row r="139" spans="1:40" x14ac:dyDescent="0.3">
      <c r="N139" s="2" t="s">
        <v>24</v>
      </c>
      <c r="O139" s="2" t="s">
        <v>24</v>
      </c>
      <c r="P139" s="2" t="s">
        <v>24</v>
      </c>
      <c r="Q139" s="2" t="s">
        <v>24</v>
      </c>
      <c r="S139" s="2" t="s">
        <v>24</v>
      </c>
      <c r="T139" s="2" t="s">
        <v>24</v>
      </c>
      <c r="U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H139" s="2" t="s">
        <v>24</v>
      </c>
      <c r="AJ139" s="2" t="s">
        <v>24</v>
      </c>
      <c r="AK139" s="2" t="s">
        <v>24</v>
      </c>
      <c r="AL139" s="2" t="s">
        <v>24</v>
      </c>
      <c r="AM139" s="2" t="s">
        <v>24</v>
      </c>
      <c r="AN139" s="2" t="s">
        <v>24</v>
      </c>
    </row>
    <row r="140" spans="1:40" x14ac:dyDescent="0.3">
      <c r="J140" s="8"/>
      <c r="N140" s="2">
        <v>1880</v>
      </c>
      <c r="O140" s="2" t="s">
        <v>146</v>
      </c>
      <c r="P140" s="2">
        <v>14132</v>
      </c>
      <c r="Q140" s="2" t="s">
        <v>43</v>
      </c>
      <c r="S140" s="2">
        <v>1879</v>
      </c>
      <c r="T140" s="2" t="s">
        <v>145</v>
      </c>
      <c r="U140" s="2">
        <v>14074</v>
      </c>
      <c r="V140" s="2" t="s">
        <v>43</v>
      </c>
      <c r="W140" s="2" t="s">
        <v>43</v>
      </c>
      <c r="X140" s="2" t="s">
        <v>38</v>
      </c>
      <c r="Y140" s="2" t="s">
        <v>43</v>
      </c>
      <c r="AD140" s="2">
        <v>1879</v>
      </c>
      <c r="AE140" s="2" t="s">
        <v>145</v>
      </c>
      <c r="AF140" s="2">
        <v>14074</v>
      </c>
      <c r="AG140" s="2" t="s">
        <v>35</v>
      </c>
      <c r="AH140" s="12">
        <v>14162</v>
      </c>
      <c r="AJ140" s="2">
        <v>1879</v>
      </c>
      <c r="AK140" s="2" t="s">
        <v>145</v>
      </c>
      <c r="AL140" s="2">
        <v>14074</v>
      </c>
      <c r="AM140" s="12">
        <v>14144.404534606199</v>
      </c>
      <c r="AN140" s="48">
        <v>0.21228417775261821</v>
      </c>
    </row>
    <row r="141" spans="1:40" x14ac:dyDescent="0.3">
      <c r="O141" s="11"/>
      <c r="P141" s="11"/>
      <c r="Q141" s="11"/>
      <c r="S141" s="2">
        <v>1880</v>
      </c>
      <c r="T141" s="2" t="s">
        <v>146</v>
      </c>
      <c r="U141" s="2">
        <v>14132</v>
      </c>
      <c r="V141" s="2" t="s">
        <v>43</v>
      </c>
      <c r="W141" s="2" t="s">
        <v>43</v>
      </c>
      <c r="X141" s="2" t="s">
        <v>38</v>
      </c>
      <c r="Y141" s="2"/>
      <c r="AD141" s="2">
        <v>1880</v>
      </c>
      <c r="AE141" s="2" t="s">
        <v>146</v>
      </c>
      <c r="AF141" s="2">
        <v>14132</v>
      </c>
      <c r="AG141" s="2" t="s">
        <v>35</v>
      </c>
      <c r="AH141" s="12">
        <v>14162</v>
      </c>
      <c r="AJ141" s="2">
        <v>1880</v>
      </c>
      <c r="AK141" s="2" t="s">
        <v>146</v>
      </c>
      <c r="AL141" s="2">
        <v>14132</v>
      </c>
      <c r="AM141" s="12">
        <v>14144.404534606199</v>
      </c>
      <c r="AN141" s="48">
        <v>0.14102383302778171</v>
      </c>
    </row>
    <row r="142" spans="1:40" x14ac:dyDescent="0.3">
      <c r="J142" s="8"/>
      <c r="O142" s="11"/>
      <c r="P142" s="11"/>
      <c r="Q142" s="11"/>
    </row>
    <row r="143" spans="1:40" x14ac:dyDescent="0.3">
      <c r="A143" t="s">
        <v>196</v>
      </c>
      <c r="J143" s="8"/>
      <c r="O143" s="11"/>
      <c r="P143" s="11"/>
      <c r="Q143" s="11"/>
    </row>
    <row r="144" spans="1:40" x14ac:dyDescent="0.3">
      <c r="O144" s="11"/>
      <c r="P144" s="11"/>
      <c r="Q144" s="11"/>
    </row>
    <row r="145" spans="2:40" x14ac:dyDescent="0.3">
      <c r="B145" s="67" t="s">
        <v>2</v>
      </c>
      <c r="C145" s="67"/>
      <c r="F145" s="67" t="s">
        <v>7</v>
      </c>
      <c r="G145" s="67"/>
      <c r="I145" s="68" t="s">
        <v>0</v>
      </c>
      <c r="J145" s="68"/>
      <c r="K145" s="68"/>
      <c r="L145" s="6" t="s">
        <v>52</v>
      </c>
      <c r="N145" s="67" t="s">
        <v>23</v>
      </c>
      <c r="O145" s="67"/>
      <c r="P145" s="67"/>
      <c r="Q145" s="2" t="s">
        <v>33</v>
      </c>
      <c r="S145" s="67" t="s">
        <v>23</v>
      </c>
      <c r="T145" s="67"/>
      <c r="U145" s="67"/>
      <c r="V145" s="2" t="s">
        <v>33</v>
      </c>
      <c r="W145" s="67" t="s">
        <v>36</v>
      </c>
      <c r="X145" s="67"/>
      <c r="Y145" s="67"/>
      <c r="AA145" s="67" t="s">
        <v>54</v>
      </c>
      <c r="AB145" s="67"/>
      <c r="AD145" s="67" t="s">
        <v>23</v>
      </c>
      <c r="AE145" s="67"/>
      <c r="AF145" s="67"/>
      <c r="AG145" s="2" t="s">
        <v>33</v>
      </c>
      <c r="AH145" s="2" t="s">
        <v>55</v>
      </c>
      <c r="AJ145" s="67" t="s">
        <v>23</v>
      </c>
      <c r="AK145" s="67"/>
      <c r="AL145" s="67"/>
      <c r="AM145" s="2" t="s">
        <v>55</v>
      </c>
      <c r="AN145" s="2" t="s">
        <v>157</v>
      </c>
    </row>
    <row r="146" spans="2:40" x14ac:dyDescent="0.3">
      <c r="B146" s="3" t="s">
        <v>3</v>
      </c>
      <c r="C146" s="4">
        <v>10805</v>
      </c>
      <c r="F146" s="3" t="s">
        <v>3</v>
      </c>
      <c r="G146" s="4">
        <v>10805</v>
      </c>
      <c r="I146" s="7">
        <v>10805</v>
      </c>
      <c r="J146" s="6" t="s">
        <v>1</v>
      </c>
      <c r="K146" s="7">
        <f>I146+$G$150</f>
        <v>11225</v>
      </c>
      <c r="L146" s="6" t="s">
        <v>50</v>
      </c>
      <c r="N146" s="2">
        <v>1</v>
      </c>
      <c r="O146" s="2" t="s">
        <v>25</v>
      </c>
      <c r="P146" s="2">
        <v>12291</v>
      </c>
      <c r="Q146" s="2" t="s">
        <v>39</v>
      </c>
      <c r="S146" s="2">
        <v>1</v>
      </c>
      <c r="T146" s="2" t="s">
        <v>25</v>
      </c>
      <c r="U146" s="2">
        <v>12291</v>
      </c>
      <c r="V146" s="2" t="s">
        <v>39</v>
      </c>
      <c r="W146" s="2" t="s">
        <v>39</v>
      </c>
      <c r="X146" s="2" t="s">
        <v>38</v>
      </c>
      <c r="Y146" s="2" t="s">
        <v>39</v>
      </c>
      <c r="AA146" s="2" t="s">
        <v>50</v>
      </c>
      <c r="AB146" s="12">
        <v>0</v>
      </c>
      <c r="AD146" s="2">
        <v>1</v>
      </c>
      <c r="AE146" s="2" t="s">
        <v>25</v>
      </c>
      <c r="AF146" s="2">
        <v>12291</v>
      </c>
      <c r="AG146" s="2" t="s">
        <v>39</v>
      </c>
      <c r="AH146" s="13"/>
      <c r="AJ146" s="2">
        <v>1</v>
      </c>
      <c r="AK146" s="2" t="s">
        <v>25</v>
      </c>
      <c r="AL146" s="2">
        <v>12291</v>
      </c>
      <c r="AM146" s="13" t="s">
        <v>1</v>
      </c>
      <c r="AN146" s="2" t="s">
        <v>1</v>
      </c>
    </row>
    <row r="147" spans="2:40" x14ac:dyDescent="0.3">
      <c r="B147" s="3" t="s">
        <v>4</v>
      </c>
      <c r="C147" s="4">
        <v>15851</v>
      </c>
      <c r="F147" s="5" t="s">
        <v>4</v>
      </c>
      <c r="G147" s="4">
        <v>15851</v>
      </c>
      <c r="I147" s="7">
        <f>K146</f>
        <v>11225</v>
      </c>
      <c r="J147" s="6" t="s">
        <v>1</v>
      </c>
      <c r="K147" s="7">
        <f t="shared" ref="K147:K157" si="14">I147+$G$150</f>
        <v>11645</v>
      </c>
      <c r="L147" s="6" t="s">
        <v>49</v>
      </c>
      <c r="N147" s="2">
        <v>2</v>
      </c>
      <c r="O147" s="2" t="s">
        <v>26</v>
      </c>
      <c r="P147" s="2">
        <v>12323</v>
      </c>
      <c r="Q147" s="2" t="s">
        <v>39</v>
      </c>
      <c r="S147" s="2">
        <v>2</v>
      </c>
      <c r="T147" s="2" t="s">
        <v>26</v>
      </c>
      <c r="U147" s="2">
        <v>12323</v>
      </c>
      <c r="V147" s="2" t="s">
        <v>39</v>
      </c>
      <c r="W147" s="2" t="s">
        <v>39</v>
      </c>
      <c r="X147" s="2" t="s">
        <v>38</v>
      </c>
      <c r="Y147" s="2" t="s">
        <v>39</v>
      </c>
      <c r="AA147" s="2" t="s">
        <v>49</v>
      </c>
      <c r="AB147" s="12">
        <v>11466.5</v>
      </c>
      <c r="AD147" s="2">
        <v>2</v>
      </c>
      <c r="AE147" s="2" t="s">
        <v>26</v>
      </c>
      <c r="AF147" s="2">
        <v>12323</v>
      </c>
      <c r="AG147" s="2" t="s">
        <v>39</v>
      </c>
      <c r="AH147" s="13">
        <v>12267.63157894737</v>
      </c>
      <c r="AJ147" s="2">
        <v>2</v>
      </c>
      <c r="AK147" s="2" t="s">
        <v>26</v>
      </c>
      <c r="AL147" s="2">
        <v>12323</v>
      </c>
      <c r="AM147" s="13">
        <v>12267.63157894737</v>
      </c>
      <c r="AN147" s="17">
        <v>0.44930959224727479</v>
      </c>
    </row>
    <row r="148" spans="2:40" x14ac:dyDescent="0.3">
      <c r="B148" s="3" t="s">
        <v>5</v>
      </c>
      <c r="C148" s="3" t="s">
        <v>199</v>
      </c>
      <c r="F148" s="5" t="s">
        <v>8</v>
      </c>
      <c r="G148" s="3">
        <v>12</v>
      </c>
      <c r="I148" s="7">
        <f t="shared" ref="I148:I157" si="15">K147</f>
        <v>11645</v>
      </c>
      <c r="J148" s="6" t="s">
        <v>1</v>
      </c>
      <c r="K148" s="7">
        <f t="shared" si="14"/>
        <v>12065</v>
      </c>
      <c r="L148" s="6" t="s">
        <v>34</v>
      </c>
      <c r="N148" s="2">
        <v>3</v>
      </c>
      <c r="O148" s="2" t="s">
        <v>27</v>
      </c>
      <c r="P148" s="2">
        <v>12290</v>
      </c>
      <c r="Q148" s="2" t="s">
        <v>39</v>
      </c>
      <c r="S148" s="2">
        <v>3</v>
      </c>
      <c r="T148" s="2" t="s">
        <v>27</v>
      </c>
      <c r="U148" s="2">
        <v>12290</v>
      </c>
      <c r="V148" s="2" t="s">
        <v>39</v>
      </c>
      <c r="W148" s="2" t="s">
        <v>39</v>
      </c>
      <c r="X148" s="2" t="s">
        <v>38</v>
      </c>
      <c r="Y148" s="2" t="s">
        <v>39</v>
      </c>
      <c r="AA148" s="2" t="s">
        <v>34</v>
      </c>
      <c r="AB148" s="12">
        <v>11848.956</v>
      </c>
      <c r="AD148" s="2">
        <v>3</v>
      </c>
      <c r="AE148" s="2" t="s">
        <v>27</v>
      </c>
      <c r="AF148" s="2">
        <v>12290</v>
      </c>
      <c r="AG148" s="2" t="s">
        <v>39</v>
      </c>
      <c r="AH148" s="13">
        <v>12267.63157894737</v>
      </c>
      <c r="AJ148" s="2">
        <v>3</v>
      </c>
      <c r="AK148" s="2" t="s">
        <v>27</v>
      </c>
      <c r="AL148" s="2">
        <v>12290</v>
      </c>
      <c r="AM148" s="13">
        <v>12267.63157894737</v>
      </c>
      <c r="AN148" s="17">
        <v>0.18200505331677519</v>
      </c>
    </row>
    <row r="149" spans="2:40" x14ac:dyDescent="0.3">
      <c r="F149" s="3" t="s">
        <v>9</v>
      </c>
      <c r="G149" s="4">
        <v>5046</v>
      </c>
      <c r="I149" s="7">
        <f t="shared" si="15"/>
        <v>12065</v>
      </c>
      <c r="J149" s="6" t="s">
        <v>1</v>
      </c>
      <c r="K149" s="7">
        <f t="shared" si="14"/>
        <v>12485</v>
      </c>
      <c r="L149" s="6" t="s">
        <v>39</v>
      </c>
      <c r="N149" s="2">
        <v>4</v>
      </c>
      <c r="O149" s="2" t="s">
        <v>28</v>
      </c>
      <c r="P149" s="2">
        <v>12324</v>
      </c>
      <c r="Q149" s="2" t="s">
        <v>39</v>
      </c>
      <c r="S149" s="2">
        <v>4</v>
      </c>
      <c r="T149" s="2" t="s">
        <v>28</v>
      </c>
      <c r="U149" s="2">
        <v>12324</v>
      </c>
      <c r="V149" s="2" t="s">
        <v>39</v>
      </c>
      <c r="W149" s="2" t="s">
        <v>39</v>
      </c>
      <c r="X149" s="2" t="s">
        <v>38</v>
      </c>
      <c r="Y149" s="2" t="s">
        <v>39</v>
      </c>
      <c r="AA149" s="2" t="s">
        <v>39</v>
      </c>
      <c r="AB149" s="12">
        <v>12267.630999999999</v>
      </c>
      <c r="AD149" s="2">
        <v>4</v>
      </c>
      <c r="AE149" s="2" t="s">
        <v>28</v>
      </c>
      <c r="AF149" s="2">
        <v>12324</v>
      </c>
      <c r="AG149" s="2" t="s">
        <v>39</v>
      </c>
      <c r="AH149" s="13">
        <v>12267.63157894737</v>
      </c>
      <c r="AJ149" s="2">
        <v>4</v>
      </c>
      <c r="AK149" s="2" t="s">
        <v>28</v>
      </c>
      <c r="AL149" s="2">
        <v>12324</v>
      </c>
      <c r="AM149" s="13">
        <v>12267.63157894737</v>
      </c>
      <c r="AN149" s="17">
        <v>0.45738738277046148</v>
      </c>
    </row>
    <row r="150" spans="2:40" x14ac:dyDescent="0.3">
      <c r="F150" s="3" t="s">
        <v>7</v>
      </c>
      <c r="G150" s="3">
        <v>420</v>
      </c>
      <c r="I150" s="7">
        <f t="shared" si="15"/>
        <v>12485</v>
      </c>
      <c r="J150" s="6" t="s">
        <v>1</v>
      </c>
      <c r="K150" s="7">
        <f t="shared" si="14"/>
        <v>12905</v>
      </c>
      <c r="L150" s="6" t="s">
        <v>40</v>
      </c>
      <c r="N150" s="2">
        <v>5</v>
      </c>
      <c r="O150" s="2" t="s">
        <v>29</v>
      </c>
      <c r="P150" s="2">
        <v>12258</v>
      </c>
      <c r="Q150" s="2" t="s">
        <v>39</v>
      </c>
      <c r="S150" s="2">
        <v>5</v>
      </c>
      <c r="T150" s="2" t="s">
        <v>29</v>
      </c>
      <c r="U150" s="2">
        <v>12258</v>
      </c>
      <c r="V150" s="2" t="s">
        <v>39</v>
      </c>
      <c r="W150" s="2" t="s">
        <v>39</v>
      </c>
      <c r="X150" s="2" t="s">
        <v>38</v>
      </c>
      <c r="Y150" s="2" t="s">
        <v>39</v>
      </c>
      <c r="AA150" s="2" t="s">
        <v>40</v>
      </c>
      <c r="AB150" s="12">
        <v>12711.153</v>
      </c>
      <c r="AD150" s="2">
        <v>5</v>
      </c>
      <c r="AE150" s="2" t="s">
        <v>29</v>
      </c>
      <c r="AF150" s="2">
        <v>12258</v>
      </c>
      <c r="AG150" s="2" t="s">
        <v>39</v>
      </c>
      <c r="AH150" s="13">
        <v>12267.63157894737</v>
      </c>
      <c r="AJ150" s="2">
        <v>5</v>
      </c>
      <c r="AK150" s="2" t="s">
        <v>29</v>
      </c>
      <c r="AL150" s="2">
        <v>12258</v>
      </c>
      <c r="AM150" s="13">
        <v>12267.63157894737</v>
      </c>
      <c r="AN150" s="17">
        <v>7.8573820748640277E-2</v>
      </c>
    </row>
    <row r="151" spans="2:40" x14ac:dyDescent="0.3">
      <c r="I151" s="7">
        <f t="shared" si="15"/>
        <v>12905</v>
      </c>
      <c r="J151" s="6" t="s">
        <v>1</v>
      </c>
      <c r="K151" s="7">
        <f t="shared" si="14"/>
        <v>13325</v>
      </c>
      <c r="L151" s="6" t="s">
        <v>41</v>
      </c>
      <c r="N151" s="2">
        <v>6</v>
      </c>
      <c r="O151" s="9">
        <v>41944</v>
      </c>
      <c r="P151" s="2">
        <v>12258</v>
      </c>
      <c r="Q151" s="2" t="s">
        <v>39</v>
      </c>
      <c r="S151" s="2">
        <v>6</v>
      </c>
      <c r="T151" s="9">
        <v>41944</v>
      </c>
      <c r="U151" s="2">
        <v>12258</v>
      </c>
      <c r="V151" s="2" t="s">
        <v>39</v>
      </c>
      <c r="W151" s="2" t="s">
        <v>39</v>
      </c>
      <c r="X151" s="2" t="s">
        <v>38</v>
      </c>
      <c r="Y151" s="2" t="s">
        <v>39</v>
      </c>
      <c r="AA151" s="2" t="s">
        <v>41</v>
      </c>
      <c r="AB151" s="12">
        <v>13124.701999999999</v>
      </c>
      <c r="AD151" s="2">
        <v>6</v>
      </c>
      <c r="AE151" s="9">
        <v>41944</v>
      </c>
      <c r="AF151" s="2">
        <v>12258</v>
      </c>
      <c r="AG151" s="2" t="s">
        <v>39</v>
      </c>
      <c r="AH151" s="13">
        <v>12267.63157894737</v>
      </c>
      <c r="AJ151" s="2">
        <v>6</v>
      </c>
      <c r="AK151" s="9">
        <v>41944</v>
      </c>
      <c r="AL151" s="2">
        <v>12258</v>
      </c>
      <c r="AM151" s="13">
        <v>12267.63157894737</v>
      </c>
      <c r="AN151" s="17">
        <v>7.8573820748640277E-2</v>
      </c>
    </row>
    <row r="152" spans="2:40" x14ac:dyDescent="0.3">
      <c r="I152" s="7">
        <f t="shared" si="15"/>
        <v>13325</v>
      </c>
      <c r="J152" s="6" t="s">
        <v>1</v>
      </c>
      <c r="K152" s="7">
        <f t="shared" si="14"/>
        <v>13745</v>
      </c>
      <c r="L152" s="6" t="s">
        <v>42</v>
      </c>
      <c r="N152" s="2">
        <v>7</v>
      </c>
      <c r="O152" s="9">
        <v>41974</v>
      </c>
      <c r="P152" s="2">
        <v>12258</v>
      </c>
      <c r="Q152" s="2" t="s">
        <v>39</v>
      </c>
      <c r="S152" s="2">
        <v>7</v>
      </c>
      <c r="T152" s="9">
        <v>41974</v>
      </c>
      <c r="U152" s="2">
        <v>12258</v>
      </c>
      <c r="V152" s="2" t="s">
        <v>39</v>
      </c>
      <c r="W152" s="2" t="s">
        <v>39</v>
      </c>
      <c r="X152" s="2" t="s">
        <v>38</v>
      </c>
      <c r="Y152" s="2" t="s">
        <v>39</v>
      </c>
      <c r="AA152" s="2" t="s">
        <v>42</v>
      </c>
      <c r="AB152" s="12">
        <v>13536.259</v>
      </c>
      <c r="AD152" s="2">
        <v>7</v>
      </c>
      <c r="AE152" s="9">
        <v>41974</v>
      </c>
      <c r="AF152" s="2">
        <v>12258</v>
      </c>
      <c r="AG152" s="2" t="s">
        <v>39</v>
      </c>
      <c r="AH152" s="13">
        <v>12267.63157894737</v>
      </c>
      <c r="AJ152" s="2">
        <v>7</v>
      </c>
      <c r="AK152" s="9">
        <v>41974</v>
      </c>
      <c r="AL152" s="2">
        <v>12258</v>
      </c>
      <c r="AM152" s="13">
        <v>12267.63157894737</v>
      </c>
      <c r="AN152" s="17">
        <v>7.8573820748640277E-2</v>
      </c>
    </row>
    <row r="153" spans="2:40" x14ac:dyDescent="0.3">
      <c r="I153" s="7">
        <f t="shared" si="15"/>
        <v>13745</v>
      </c>
      <c r="J153" s="6" t="s">
        <v>1</v>
      </c>
      <c r="K153" s="7">
        <f t="shared" si="14"/>
        <v>14165</v>
      </c>
      <c r="L153" s="6" t="s">
        <v>35</v>
      </c>
      <c r="N153" s="2">
        <v>8</v>
      </c>
      <c r="O153" s="2" t="s">
        <v>30</v>
      </c>
      <c r="P153" s="2">
        <v>12107</v>
      </c>
      <c r="Q153" s="2" t="s">
        <v>39</v>
      </c>
      <c r="S153" s="2">
        <v>8</v>
      </c>
      <c r="T153" s="2" t="s">
        <v>30</v>
      </c>
      <c r="U153" s="2">
        <v>12107</v>
      </c>
      <c r="V153" s="2" t="s">
        <v>39</v>
      </c>
      <c r="W153" s="2" t="s">
        <v>39</v>
      </c>
      <c r="X153" s="2" t="s">
        <v>38</v>
      </c>
      <c r="Y153" s="2" t="s">
        <v>39</v>
      </c>
      <c r="AA153" s="2" t="s">
        <v>35</v>
      </c>
      <c r="AB153" s="12">
        <v>13951.362999999999</v>
      </c>
      <c r="AD153" s="2">
        <v>8</v>
      </c>
      <c r="AE153" s="2" t="s">
        <v>30</v>
      </c>
      <c r="AF153" s="2">
        <v>12107</v>
      </c>
      <c r="AG153" s="2" t="s">
        <v>39</v>
      </c>
      <c r="AH153" s="13">
        <v>12267.63157894737</v>
      </c>
      <c r="AJ153" s="2">
        <v>8</v>
      </c>
      <c r="AK153" s="2" t="s">
        <v>30</v>
      </c>
      <c r="AL153" s="2">
        <v>12107</v>
      </c>
      <c r="AM153" s="13">
        <v>12267.63157894737</v>
      </c>
      <c r="AN153" s="17">
        <v>1.3267661596379641</v>
      </c>
    </row>
    <row r="154" spans="2:40" x14ac:dyDescent="0.3">
      <c r="I154" s="7">
        <f t="shared" si="15"/>
        <v>14165</v>
      </c>
      <c r="J154" s="6" t="s">
        <v>1</v>
      </c>
      <c r="K154" s="7">
        <f t="shared" si="14"/>
        <v>14585</v>
      </c>
      <c r="L154" s="6" t="s">
        <v>43</v>
      </c>
      <c r="N154" s="2">
        <v>9</v>
      </c>
      <c r="O154" s="2" t="s">
        <v>31</v>
      </c>
      <c r="P154" s="2">
        <v>12107</v>
      </c>
      <c r="Q154" s="2" t="s">
        <v>39</v>
      </c>
      <c r="S154" s="2">
        <v>9</v>
      </c>
      <c r="T154" s="2" t="s">
        <v>31</v>
      </c>
      <c r="U154" s="2">
        <v>12107</v>
      </c>
      <c r="V154" s="2" t="s">
        <v>39</v>
      </c>
      <c r="W154" s="2" t="s">
        <v>39</v>
      </c>
      <c r="X154" s="2" t="s">
        <v>38</v>
      </c>
      <c r="Y154" s="2" t="s">
        <v>39</v>
      </c>
      <c r="AA154" s="2" t="s">
        <v>43</v>
      </c>
      <c r="AB154" s="12">
        <v>14371.64</v>
      </c>
      <c r="AD154" s="2">
        <v>9</v>
      </c>
      <c r="AE154" s="2" t="s">
        <v>31</v>
      </c>
      <c r="AF154" s="2">
        <v>12107</v>
      </c>
      <c r="AG154" s="2" t="s">
        <v>39</v>
      </c>
      <c r="AH154" s="13">
        <v>12267.63157894737</v>
      </c>
      <c r="AJ154" s="2">
        <v>9</v>
      </c>
      <c r="AK154" s="2" t="s">
        <v>31</v>
      </c>
      <c r="AL154" s="2">
        <v>12107</v>
      </c>
      <c r="AM154" s="13">
        <v>12267.63157894737</v>
      </c>
      <c r="AN154" s="17">
        <v>1.3267661596379641</v>
      </c>
    </row>
    <row r="155" spans="2:40" x14ac:dyDescent="0.3">
      <c r="I155" s="7">
        <f t="shared" si="15"/>
        <v>14585</v>
      </c>
      <c r="J155" s="6" t="s">
        <v>1</v>
      </c>
      <c r="K155" s="7">
        <f t="shared" si="14"/>
        <v>15005</v>
      </c>
      <c r="L155" s="6" t="s">
        <v>44</v>
      </c>
      <c r="N155" s="2">
        <v>10</v>
      </c>
      <c r="O155" s="2" t="s">
        <v>32</v>
      </c>
      <c r="P155" s="2">
        <v>12137</v>
      </c>
      <c r="Q155" s="2" t="s">
        <v>39</v>
      </c>
      <c r="S155" s="2">
        <v>10</v>
      </c>
      <c r="T155" s="2" t="s">
        <v>32</v>
      </c>
      <c r="U155" s="2">
        <v>12137</v>
      </c>
      <c r="V155" s="2" t="s">
        <v>39</v>
      </c>
      <c r="W155" s="2" t="s">
        <v>39</v>
      </c>
      <c r="X155" s="2" t="s">
        <v>38</v>
      </c>
      <c r="Y155" s="2" t="s">
        <v>39</v>
      </c>
      <c r="AA155" s="2" t="s">
        <v>44</v>
      </c>
      <c r="AB155" s="12">
        <v>14775.188</v>
      </c>
      <c r="AD155" s="2">
        <v>10</v>
      </c>
      <c r="AE155" s="2" t="s">
        <v>32</v>
      </c>
      <c r="AF155" s="2">
        <v>12137</v>
      </c>
      <c r="AG155" s="2" t="s">
        <v>39</v>
      </c>
      <c r="AH155" s="13">
        <v>12267.63157894737</v>
      </c>
      <c r="AJ155" s="2">
        <v>10</v>
      </c>
      <c r="AK155" s="2" t="s">
        <v>32</v>
      </c>
      <c r="AL155" s="2">
        <v>12137</v>
      </c>
      <c r="AM155" s="13">
        <v>12267.63157894737</v>
      </c>
      <c r="AN155" s="17">
        <v>1.0763086343195869</v>
      </c>
    </row>
    <row r="156" spans="2:40" x14ac:dyDescent="0.3">
      <c r="I156" s="7">
        <f t="shared" si="15"/>
        <v>15005</v>
      </c>
      <c r="J156" s="6" t="s">
        <v>1</v>
      </c>
      <c r="K156" s="7">
        <f t="shared" si="14"/>
        <v>15425</v>
      </c>
      <c r="L156" s="6" t="s">
        <v>45</v>
      </c>
      <c r="N156" s="2" t="s">
        <v>24</v>
      </c>
      <c r="O156" s="2" t="s">
        <v>24</v>
      </c>
      <c r="P156" s="2" t="s">
        <v>24</v>
      </c>
      <c r="Q156" s="2" t="s">
        <v>24</v>
      </c>
      <c r="S156" s="2" t="s">
        <v>24</v>
      </c>
      <c r="T156" s="2" t="s">
        <v>24</v>
      </c>
      <c r="U156" s="2" t="s">
        <v>24</v>
      </c>
      <c r="V156" s="2" t="s">
        <v>24</v>
      </c>
      <c r="W156" s="2" t="s">
        <v>24</v>
      </c>
      <c r="X156" s="2" t="s">
        <v>24</v>
      </c>
      <c r="Y156" s="2" t="s">
        <v>24</v>
      </c>
      <c r="AA156" s="2" t="s">
        <v>45</v>
      </c>
      <c r="AB156" s="12">
        <v>15191.665999999999</v>
      </c>
      <c r="AD156" s="2" t="s">
        <v>24</v>
      </c>
      <c r="AE156" s="2" t="s">
        <v>24</v>
      </c>
      <c r="AF156" s="2" t="s">
        <v>24</v>
      </c>
      <c r="AG156" s="2" t="s">
        <v>24</v>
      </c>
      <c r="AH156" s="2" t="s">
        <v>24</v>
      </c>
      <c r="AJ156" s="2" t="s">
        <v>24</v>
      </c>
      <c r="AK156" s="2" t="s">
        <v>24</v>
      </c>
      <c r="AL156" s="2" t="s">
        <v>24</v>
      </c>
      <c r="AM156" s="2" t="s">
        <v>24</v>
      </c>
      <c r="AN156" s="2" t="s">
        <v>24</v>
      </c>
    </row>
    <row r="157" spans="2:40" x14ac:dyDescent="0.3">
      <c r="I157" s="7">
        <f t="shared" si="15"/>
        <v>15425</v>
      </c>
      <c r="J157" s="6" t="s">
        <v>1</v>
      </c>
      <c r="K157" s="7">
        <f t="shared" si="14"/>
        <v>15845</v>
      </c>
      <c r="L157" s="6" t="s">
        <v>53</v>
      </c>
      <c r="N157" s="2" t="s">
        <v>24</v>
      </c>
      <c r="O157" s="2" t="s">
        <v>24</v>
      </c>
      <c r="P157" s="2" t="s">
        <v>24</v>
      </c>
      <c r="Q157" s="2" t="s">
        <v>24</v>
      </c>
      <c r="S157" s="2" t="s">
        <v>24</v>
      </c>
      <c r="T157" s="2" t="s">
        <v>24</v>
      </c>
      <c r="U157" s="2" t="s">
        <v>24</v>
      </c>
      <c r="V157" s="2" t="s">
        <v>24</v>
      </c>
      <c r="W157" s="2" t="s">
        <v>24</v>
      </c>
      <c r="X157" s="2" t="s">
        <v>24</v>
      </c>
      <c r="Y157" s="2" t="s">
        <v>24</v>
      </c>
      <c r="AA157" s="2" t="s">
        <v>53</v>
      </c>
      <c r="AB157" s="12">
        <v>0</v>
      </c>
      <c r="AD157" s="2" t="s">
        <v>24</v>
      </c>
      <c r="AE157" s="2" t="s">
        <v>24</v>
      </c>
      <c r="AF157" s="2" t="s">
        <v>24</v>
      </c>
      <c r="AG157" s="2" t="s">
        <v>24</v>
      </c>
      <c r="AH157" s="2" t="s">
        <v>24</v>
      </c>
      <c r="AJ157" s="2" t="s">
        <v>24</v>
      </c>
      <c r="AK157" s="2" t="s">
        <v>24</v>
      </c>
      <c r="AL157" s="2" t="s">
        <v>24</v>
      </c>
      <c r="AM157" s="2" t="s">
        <v>24</v>
      </c>
      <c r="AN157" s="2" t="s">
        <v>24</v>
      </c>
    </row>
    <row r="158" spans="2:40" x14ac:dyDescent="0.3">
      <c r="N158" s="2" t="s">
        <v>24</v>
      </c>
      <c r="O158" s="2" t="s">
        <v>24</v>
      </c>
      <c r="P158" s="2" t="s">
        <v>24</v>
      </c>
      <c r="Q158" s="2" t="s">
        <v>24</v>
      </c>
      <c r="S158" s="2" t="s">
        <v>24</v>
      </c>
      <c r="T158" s="2" t="s">
        <v>24</v>
      </c>
      <c r="U158" s="2" t="s">
        <v>24</v>
      </c>
      <c r="V158" s="2" t="s">
        <v>24</v>
      </c>
      <c r="W158" s="2" t="s">
        <v>24</v>
      </c>
      <c r="X158" s="2" t="s">
        <v>24</v>
      </c>
      <c r="Y158" s="2" t="s">
        <v>24</v>
      </c>
      <c r="AD158" s="2" t="s">
        <v>24</v>
      </c>
      <c r="AE158" s="2" t="s">
        <v>24</v>
      </c>
      <c r="AF158" s="2" t="s">
        <v>24</v>
      </c>
      <c r="AG158" s="2" t="s">
        <v>24</v>
      </c>
      <c r="AH158" s="2" t="s">
        <v>24</v>
      </c>
      <c r="AJ158" s="2" t="s">
        <v>24</v>
      </c>
      <c r="AK158" s="2" t="s">
        <v>24</v>
      </c>
      <c r="AL158" s="2" t="s">
        <v>24</v>
      </c>
      <c r="AM158" s="2" t="s">
        <v>24</v>
      </c>
      <c r="AN158" s="2" t="s">
        <v>24</v>
      </c>
    </row>
    <row r="159" spans="2:40" x14ac:dyDescent="0.3">
      <c r="N159" s="2" t="s">
        <v>24</v>
      </c>
      <c r="O159" s="2" t="s">
        <v>24</v>
      </c>
      <c r="P159" s="2" t="s">
        <v>24</v>
      </c>
      <c r="Q159" s="2" t="s">
        <v>24</v>
      </c>
      <c r="S159" s="2" t="s">
        <v>24</v>
      </c>
      <c r="T159" s="2" t="s">
        <v>24</v>
      </c>
      <c r="U159" s="2" t="s">
        <v>24</v>
      </c>
      <c r="V159" s="2" t="s">
        <v>24</v>
      </c>
      <c r="W159" s="2" t="s">
        <v>24</v>
      </c>
      <c r="X159" s="2" t="s">
        <v>24</v>
      </c>
      <c r="Y159" s="2" t="s">
        <v>24</v>
      </c>
      <c r="AD159" s="2" t="s">
        <v>24</v>
      </c>
      <c r="AE159" s="2" t="s">
        <v>24</v>
      </c>
      <c r="AF159" s="2" t="s">
        <v>24</v>
      </c>
      <c r="AG159" s="2" t="s">
        <v>24</v>
      </c>
      <c r="AH159" s="2" t="s">
        <v>24</v>
      </c>
      <c r="AJ159" s="2" t="s">
        <v>24</v>
      </c>
      <c r="AK159" s="2" t="s">
        <v>24</v>
      </c>
      <c r="AL159" s="2" t="s">
        <v>24</v>
      </c>
      <c r="AM159" s="2" t="s">
        <v>24</v>
      </c>
      <c r="AN159" s="2" t="s">
        <v>24</v>
      </c>
    </row>
    <row r="160" spans="2:40" x14ac:dyDescent="0.3">
      <c r="N160" s="2" t="s">
        <v>24</v>
      </c>
      <c r="O160" s="2" t="s">
        <v>24</v>
      </c>
      <c r="P160" s="2" t="s">
        <v>24</v>
      </c>
      <c r="Q160" s="2" t="s">
        <v>24</v>
      </c>
      <c r="S160" s="2" t="s">
        <v>24</v>
      </c>
      <c r="T160" s="2" t="s">
        <v>24</v>
      </c>
      <c r="U160" s="2" t="s">
        <v>24</v>
      </c>
      <c r="V160" s="2" t="s">
        <v>24</v>
      </c>
      <c r="W160" s="2" t="s">
        <v>24</v>
      </c>
      <c r="X160" s="2" t="s">
        <v>24</v>
      </c>
      <c r="Y160" s="2" t="s">
        <v>24</v>
      </c>
      <c r="AD160" s="2" t="s">
        <v>24</v>
      </c>
      <c r="AE160" s="2" t="s">
        <v>24</v>
      </c>
      <c r="AF160" s="2" t="s">
        <v>24</v>
      </c>
      <c r="AG160" s="2" t="s">
        <v>24</v>
      </c>
      <c r="AH160" s="2" t="s">
        <v>24</v>
      </c>
      <c r="AJ160" s="2" t="s">
        <v>24</v>
      </c>
      <c r="AK160" s="2" t="s">
        <v>24</v>
      </c>
      <c r="AL160" s="2" t="s">
        <v>24</v>
      </c>
      <c r="AM160" s="2" t="s">
        <v>24</v>
      </c>
      <c r="AN160" s="2" t="s">
        <v>24</v>
      </c>
    </row>
    <row r="161" spans="1:40" x14ac:dyDescent="0.3">
      <c r="J161" s="8"/>
      <c r="N161" s="2">
        <v>1880</v>
      </c>
      <c r="O161" s="2" t="s">
        <v>146</v>
      </c>
      <c r="P161" s="2">
        <v>14132</v>
      </c>
      <c r="Q161" s="2" t="s">
        <v>35</v>
      </c>
      <c r="S161" s="2">
        <v>1879</v>
      </c>
      <c r="T161" s="2" t="s">
        <v>145</v>
      </c>
      <c r="U161" s="2">
        <v>14074</v>
      </c>
      <c r="V161" s="2" t="s">
        <v>35</v>
      </c>
      <c r="W161" s="2" t="s">
        <v>35</v>
      </c>
      <c r="X161" s="2" t="s">
        <v>38</v>
      </c>
      <c r="Y161" s="2" t="s">
        <v>35</v>
      </c>
      <c r="AD161" s="2">
        <v>1879</v>
      </c>
      <c r="AE161" s="2" t="s">
        <v>145</v>
      </c>
      <c r="AF161" s="2">
        <v>14074</v>
      </c>
      <c r="AG161" s="2" t="s">
        <v>35</v>
      </c>
      <c r="AH161" s="13">
        <v>13951.362999999999</v>
      </c>
      <c r="AJ161" s="2">
        <v>1879</v>
      </c>
      <c r="AK161" s="2" t="s">
        <v>145</v>
      </c>
      <c r="AL161" s="2">
        <v>14074</v>
      </c>
      <c r="AM161" s="13">
        <v>13951.362999999999</v>
      </c>
      <c r="AN161" s="17">
        <v>0.8292235187777941</v>
      </c>
    </row>
    <row r="162" spans="1:40" x14ac:dyDescent="0.3">
      <c r="O162" s="11"/>
      <c r="P162" s="11"/>
      <c r="Q162" s="11"/>
      <c r="S162" s="2">
        <v>1880</v>
      </c>
      <c r="T162" s="2" t="s">
        <v>146</v>
      </c>
      <c r="U162" s="2">
        <v>14132</v>
      </c>
      <c r="V162" s="2" t="s">
        <v>35</v>
      </c>
      <c r="W162" s="2" t="s">
        <v>35</v>
      </c>
      <c r="X162" s="2"/>
      <c r="Y162" s="2"/>
      <c r="AD162" s="2">
        <v>1880</v>
      </c>
      <c r="AE162" s="2" t="s">
        <v>146</v>
      </c>
      <c r="AF162" s="2">
        <v>14132</v>
      </c>
      <c r="AG162" s="2" t="s">
        <v>35</v>
      </c>
      <c r="AH162" s="13">
        <v>13951.362999999999</v>
      </c>
      <c r="AJ162" s="2">
        <v>1880</v>
      </c>
      <c r="AK162" s="2" t="s">
        <v>146</v>
      </c>
      <c r="AL162" s="2">
        <v>14132</v>
      </c>
      <c r="AM162" s="13">
        <v>13951.362999999999</v>
      </c>
      <c r="AN162" s="17">
        <v>1.2362363291309559</v>
      </c>
    </row>
    <row r="163" spans="1:40" x14ac:dyDescent="0.3">
      <c r="O163" s="11"/>
      <c r="P163" s="11"/>
      <c r="Q163" s="11"/>
    </row>
    <row r="164" spans="1:40" x14ac:dyDescent="0.3">
      <c r="A164" t="s">
        <v>197</v>
      </c>
      <c r="J164" s="8"/>
      <c r="O164" s="11"/>
      <c r="P164" s="11"/>
      <c r="Q164" s="11"/>
    </row>
    <row r="165" spans="1:40" x14ac:dyDescent="0.3">
      <c r="O165" s="11"/>
      <c r="P165" s="11"/>
      <c r="Q165" s="11"/>
    </row>
    <row r="166" spans="1:40" x14ac:dyDescent="0.3">
      <c r="B166" s="67" t="s">
        <v>2</v>
      </c>
      <c r="C166" s="67"/>
      <c r="F166" s="67" t="s">
        <v>7</v>
      </c>
      <c r="G166" s="67"/>
      <c r="I166" s="68" t="s">
        <v>0</v>
      </c>
      <c r="J166" s="68"/>
      <c r="K166" s="68"/>
      <c r="L166" s="6" t="s">
        <v>52</v>
      </c>
      <c r="N166" s="67" t="s">
        <v>23</v>
      </c>
      <c r="O166" s="67"/>
      <c r="P166" s="67"/>
      <c r="Q166" s="2" t="s">
        <v>33</v>
      </c>
      <c r="S166" s="67" t="s">
        <v>23</v>
      </c>
      <c r="T166" s="67"/>
      <c r="U166" s="67"/>
      <c r="V166" s="2" t="s">
        <v>33</v>
      </c>
      <c r="W166" s="67" t="s">
        <v>36</v>
      </c>
      <c r="X166" s="67"/>
      <c r="Y166" s="67"/>
      <c r="AA166" s="67" t="s">
        <v>54</v>
      </c>
      <c r="AB166" s="67"/>
      <c r="AD166" s="67" t="s">
        <v>23</v>
      </c>
      <c r="AE166" s="67"/>
      <c r="AF166" s="67"/>
      <c r="AG166" s="2" t="s">
        <v>33</v>
      </c>
      <c r="AH166" s="2" t="s">
        <v>55</v>
      </c>
      <c r="AJ166" s="67" t="s">
        <v>23</v>
      </c>
      <c r="AK166" s="67"/>
      <c r="AL166" s="67"/>
      <c r="AM166" s="2" t="s">
        <v>55</v>
      </c>
      <c r="AN166" s="2" t="s">
        <v>157</v>
      </c>
    </row>
    <row r="167" spans="1:40" x14ac:dyDescent="0.3">
      <c r="B167" s="3" t="s">
        <v>3</v>
      </c>
      <c r="C167" s="4">
        <v>11301</v>
      </c>
      <c r="F167" s="3" t="s">
        <v>3</v>
      </c>
      <c r="G167" s="4">
        <v>11301</v>
      </c>
      <c r="I167" s="7">
        <v>11301</v>
      </c>
      <c r="J167" s="6" t="s">
        <v>1</v>
      </c>
      <c r="K167" s="7">
        <f>I167+$G$171</f>
        <v>11638</v>
      </c>
      <c r="L167" s="6" t="s">
        <v>50</v>
      </c>
      <c r="N167" s="2">
        <v>1</v>
      </c>
      <c r="O167" s="2" t="s">
        <v>25</v>
      </c>
      <c r="P167" s="2">
        <v>12291</v>
      </c>
      <c r="Q167" s="2" t="s">
        <v>34</v>
      </c>
      <c r="S167" s="2">
        <v>1</v>
      </c>
      <c r="T167" s="2" t="s">
        <v>25</v>
      </c>
      <c r="U167" s="2">
        <v>12291</v>
      </c>
      <c r="V167" s="2" t="s">
        <v>34</v>
      </c>
      <c r="W167" s="2" t="s">
        <v>34</v>
      </c>
      <c r="X167" s="2" t="s">
        <v>38</v>
      </c>
      <c r="Y167" s="2" t="s">
        <v>39</v>
      </c>
      <c r="AA167" s="2" t="s">
        <v>50</v>
      </c>
      <c r="AB167" s="12">
        <v>11494.775</v>
      </c>
      <c r="AD167" s="2">
        <v>1</v>
      </c>
      <c r="AE167" s="2" t="s">
        <v>25</v>
      </c>
      <c r="AF167" s="2">
        <v>12291</v>
      </c>
      <c r="AG167" s="2" t="s">
        <v>34</v>
      </c>
      <c r="AH167" s="13"/>
      <c r="AJ167" s="2">
        <v>1</v>
      </c>
      <c r="AK167" s="2" t="s">
        <v>25</v>
      </c>
      <c r="AL167" s="2">
        <v>12291</v>
      </c>
      <c r="AM167" s="13" t="s">
        <v>1</v>
      </c>
      <c r="AN167" s="2" t="s">
        <v>1</v>
      </c>
    </row>
    <row r="168" spans="1:40" x14ac:dyDescent="0.3">
      <c r="B168" s="3" t="s">
        <v>4</v>
      </c>
      <c r="C168" s="4">
        <v>15355</v>
      </c>
      <c r="F168" s="5" t="s">
        <v>4</v>
      </c>
      <c r="G168" s="4">
        <v>15355</v>
      </c>
      <c r="I168" s="7">
        <f>K167</f>
        <v>11638</v>
      </c>
      <c r="J168" s="6" t="s">
        <v>1</v>
      </c>
      <c r="K168" s="7">
        <f t="shared" ref="K168:K178" si="16">I168+$G$171</f>
        <v>11975</v>
      </c>
      <c r="L168" s="6" t="s">
        <v>49</v>
      </c>
      <c r="N168" s="2">
        <v>2</v>
      </c>
      <c r="O168" s="2" t="s">
        <v>26</v>
      </c>
      <c r="P168" s="2">
        <v>12323</v>
      </c>
      <c r="Q168" s="2" t="s">
        <v>39</v>
      </c>
      <c r="S168" s="2">
        <v>2</v>
      </c>
      <c r="T168" s="2" t="s">
        <v>26</v>
      </c>
      <c r="U168" s="2">
        <v>12323</v>
      </c>
      <c r="V168" s="2" t="s">
        <v>39</v>
      </c>
      <c r="W168" s="2" t="s">
        <v>39</v>
      </c>
      <c r="X168" s="2" t="s">
        <v>38</v>
      </c>
      <c r="Y168" s="2" t="s">
        <v>34</v>
      </c>
      <c r="AA168" s="2" t="s">
        <v>49</v>
      </c>
      <c r="AB168" s="12">
        <v>13493.148999999999</v>
      </c>
      <c r="AD168" s="2">
        <v>2</v>
      </c>
      <c r="AE168" s="2" t="s">
        <v>26</v>
      </c>
      <c r="AF168" s="2">
        <v>12323</v>
      </c>
      <c r="AG168" s="2" t="s">
        <v>39</v>
      </c>
      <c r="AH168" s="13">
        <v>12149.260683760691</v>
      </c>
      <c r="AJ168" s="2">
        <v>2</v>
      </c>
      <c r="AK168" s="2" t="s">
        <v>26</v>
      </c>
      <c r="AL168" s="2">
        <v>12323</v>
      </c>
      <c r="AM168" s="13">
        <v>12149.260683760691</v>
      </c>
      <c r="AN168" s="17">
        <v>1.4098784081742639</v>
      </c>
    </row>
    <row r="169" spans="1:40" x14ac:dyDescent="0.3">
      <c r="B169" s="3" t="s">
        <v>5</v>
      </c>
      <c r="C169" s="3" t="s">
        <v>200</v>
      </c>
      <c r="F169" s="5" t="s">
        <v>8</v>
      </c>
      <c r="G169" s="3">
        <v>12</v>
      </c>
      <c r="I169" s="7">
        <f t="shared" ref="I169:I178" si="17">K168</f>
        <v>11975</v>
      </c>
      <c r="J169" s="6" t="s">
        <v>1</v>
      </c>
      <c r="K169" s="7">
        <f t="shared" si="16"/>
        <v>12312</v>
      </c>
      <c r="L169" s="6" t="s">
        <v>34</v>
      </c>
      <c r="N169" s="2">
        <v>3</v>
      </c>
      <c r="O169" s="2" t="s">
        <v>27</v>
      </c>
      <c r="P169" s="2">
        <v>12290</v>
      </c>
      <c r="Q169" s="2" t="s">
        <v>34</v>
      </c>
      <c r="S169" s="2">
        <v>3</v>
      </c>
      <c r="T169" s="2" t="s">
        <v>27</v>
      </c>
      <c r="U169" s="2">
        <v>12290</v>
      </c>
      <c r="V169" s="2" t="s">
        <v>34</v>
      </c>
      <c r="W169" s="2" t="s">
        <v>34</v>
      </c>
      <c r="X169" s="2" t="s">
        <v>38</v>
      </c>
      <c r="Y169" s="2" t="s">
        <v>39</v>
      </c>
      <c r="AA169" s="2" t="s">
        <v>34</v>
      </c>
      <c r="AB169" s="12">
        <v>12149.26</v>
      </c>
      <c r="AD169" s="2">
        <v>3</v>
      </c>
      <c r="AE169" s="2" t="s">
        <v>27</v>
      </c>
      <c r="AF169" s="2">
        <v>12290</v>
      </c>
      <c r="AG169" s="2" t="s">
        <v>34</v>
      </c>
      <c r="AH169" s="13">
        <v>12501.13265306122</v>
      </c>
      <c r="AJ169" s="2">
        <v>3</v>
      </c>
      <c r="AK169" s="2" t="s">
        <v>27</v>
      </c>
      <c r="AL169" s="2">
        <v>12290</v>
      </c>
      <c r="AM169" s="13">
        <v>12501.13265306122</v>
      </c>
      <c r="AN169" s="17">
        <v>1.7179223194566651</v>
      </c>
    </row>
    <row r="170" spans="1:40" x14ac:dyDescent="0.3">
      <c r="F170" s="3" t="s">
        <v>9</v>
      </c>
      <c r="G170" s="4">
        <v>4054</v>
      </c>
      <c r="I170" s="7">
        <f t="shared" si="17"/>
        <v>12312</v>
      </c>
      <c r="J170" s="6" t="s">
        <v>1</v>
      </c>
      <c r="K170" s="7">
        <f t="shared" si="16"/>
        <v>12649</v>
      </c>
      <c r="L170" s="6" t="s">
        <v>39</v>
      </c>
      <c r="N170" s="2">
        <v>4</v>
      </c>
      <c r="O170" s="2" t="s">
        <v>28</v>
      </c>
      <c r="P170" s="2">
        <v>12324</v>
      </c>
      <c r="Q170" s="2" t="s">
        <v>39</v>
      </c>
      <c r="S170" s="2">
        <v>4</v>
      </c>
      <c r="T170" s="2" t="s">
        <v>28</v>
      </c>
      <c r="U170" s="2">
        <v>12324</v>
      </c>
      <c r="V170" s="2" t="s">
        <v>39</v>
      </c>
      <c r="W170" s="2" t="s">
        <v>39</v>
      </c>
      <c r="X170" s="2" t="s">
        <v>38</v>
      </c>
      <c r="Y170" s="2" t="s">
        <v>34</v>
      </c>
      <c r="AA170" s="2" t="s">
        <v>39</v>
      </c>
      <c r="AB170" s="12">
        <v>12501.132</v>
      </c>
      <c r="AD170" s="2">
        <v>4</v>
      </c>
      <c r="AE170" s="2" t="s">
        <v>28</v>
      </c>
      <c r="AF170" s="2">
        <v>12324</v>
      </c>
      <c r="AG170" s="2" t="s">
        <v>39</v>
      </c>
      <c r="AH170" s="13">
        <v>12149.260683760691</v>
      </c>
      <c r="AJ170" s="2">
        <v>4</v>
      </c>
      <c r="AK170" s="2" t="s">
        <v>28</v>
      </c>
      <c r="AL170" s="2">
        <v>12324</v>
      </c>
      <c r="AM170" s="13">
        <v>12149.260683760691</v>
      </c>
      <c r="AN170" s="17">
        <v>1.4178782557555549</v>
      </c>
    </row>
    <row r="171" spans="1:40" x14ac:dyDescent="0.3">
      <c r="F171" s="3" t="s">
        <v>7</v>
      </c>
      <c r="G171" s="3">
        <v>337</v>
      </c>
      <c r="I171" s="7">
        <f t="shared" si="17"/>
        <v>12649</v>
      </c>
      <c r="J171" s="6" t="s">
        <v>1</v>
      </c>
      <c r="K171" s="7">
        <f t="shared" si="16"/>
        <v>12986</v>
      </c>
      <c r="L171" s="6" t="s">
        <v>40</v>
      </c>
      <c r="N171" s="2">
        <v>5</v>
      </c>
      <c r="O171" s="2" t="s">
        <v>29</v>
      </c>
      <c r="P171" s="2">
        <v>12258</v>
      </c>
      <c r="Q171" s="2" t="s">
        <v>34</v>
      </c>
      <c r="S171" s="2">
        <v>5</v>
      </c>
      <c r="T171" s="2" t="s">
        <v>29</v>
      </c>
      <c r="U171" s="2">
        <v>12258</v>
      </c>
      <c r="V171" s="2" t="s">
        <v>34</v>
      </c>
      <c r="W171" s="2" t="s">
        <v>34</v>
      </c>
      <c r="X171" s="2" t="s">
        <v>38</v>
      </c>
      <c r="Y171" s="2" t="s">
        <v>34</v>
      </c>
      <c r="AA171" s="2" t="s">
        <v>40</v>
      </c>
      <c r="AB171" s="12">
        <v>12800.65</v>
      </c>
      <c r="AD171" s="2">
        <v>5</v>
      </c>
      <c r="AE171" s="2" t="s">
        <v>29</v>
      </c>
      <c r="AF171" s="2">
        <v>12258</v>
      </c>
      <c r="AG171" s="2" t="s">
        <v>34</v>
      </c>
      <c r="AH171" s="13">
        <v>12501.13265306122</v>
      </c>
      <c r="AJ171" s="2">
        <v>5</v>
      </c>
      <c r="AK171" s="2" t="s">
        <v>29</v>
      </c>
      <c r="AL171" s="2">
        <v>12258</v>
      </c>
      <c r="AM171" s="13">
        <v>12501.13265306122</v>
      </c>
      <c r="AN171" s="17">
        <v>1.983461030031197</v>
      </c>
    </row>
    <row r="172" spans="1:40" x14ac:dyDescent="0.3">
      <c r="I172" s="7">
        <f t="shared" si="17"/>
        <v>12986</v>
      </c>
      <c r="J172" s="6" t="s">
        <v>1</v>
      </c>
      <c r="K172" s="7">
        <f t="shared" si="16"/>
        <v>13323</v>
      </c>
      <c r="L172" s="6" t="s">
        <v>41</v>
      </c>
      <c r="N172" s="2">
        <v>6</v>
      </c>
      <c r="O172" s="9">
        <v>41944</v>
      </c>
      <c r="P172" s="2">
        <v>12258</v>
      </c>
      <c r="Q172" s="2" t="s">
        <v>34</v>
      </c>
      <c r="S172" s="2">
        <v>6</v>
      </c>
      <c r="T172" s="9">
        <v>41944</v>
      </c>
      <c r="U172" s="2">
        <v>12258</v>
      </c>
      <c r="V172" s="2" t="s">
        <v>34</v>
      </c>
      <c r="W172" s="2" t="s">
        <v>34</v>
      </c>
      <c r="X172" s="2" t="s">
        <v>38</v>
      </c>
      <c r="Y172" s="2" t="s">
        <v>34</v>
      </c>
      <c r="AA172" s="2" t="s">
        <v>41</v>
      </c>
      <c r="AB172" s="12">
        <v>13163.959000000001</v>
      </c>
      <c r="AD172" s="2">
        <v>6</v>
      </c>
      <c r="AE172" s="9">
        <v>41944</v>
      </c>
      <c r="AF172" s="2">
        <v>12258</v>
      </c>
      <c r="AG172" s="2" t="s">
        <v>34</v>
      </c>
      <c r="AH172" s="13">
        <v>12149.260683760691</v>
      </c>
      <c r="AJ172" s="2">
        <v>6</v>
      </c>
      <c r="AK172" s="9">
        <v>41944</v>
      </c>
      <c r="AL172" s="2">
        <v>12258</v>
      </c>
      <c r="AM172" s="13">
        <v>12149.260683760691</v>
      </c>
      <c r="AN172" s="17">
        <v>0.88708856452369522</v>
      </c>
    </row>
    <row r="173" spans="1:40" x14ac:dyDescent="0.3">
      <c r="I173" s="7">
        <f t="shared" si="17"/>
        <v>13323</v>
      </c>
      <c r="J173" s="6" t="s">
        <v>1</v>
      </c>
      <c r="K173" s="7">
        <f t="shared" si="16"/>
        <v>13660</v>
      </c>
      <c r="L173" s="6" t="s">
        <v>42</v>
      </c>
      <c r="N173" s="2">
        <v>7</v>
      </c>
      <c r="O173" s="9">
        <v>41974</v>
      </c>
      <c r="P173" s="2">
        <v>12258</v>
      </c>
      <c r="Q173" s="2" t="s">
        <v>34</v>
      </c>
      <c r="S173" s="2">
        <v>7</v>
      </c>
      <c r="T173" s="9">
        <v>41974</v>
      </c>
      <c r="U173" s="2">
        <v>12258</v>
      </c>
      <c r="V173" s="2" t="s">
        <v>34</v>
      </c>
      <c r="W173" s="2" t="s">
        <v>34</v>
      </c>
      <c r="X173" s="2" t="s">
        <v>38</v>
      </c>
      <c r="Y173" s="2" t="s">
        <v>34</v>
      </c>
      <c r="AA173" s="2" t="s">
        <v>42</v>
      </c>
      <c r="AB173" s="12">
        <v>13493.148999999999</v>
      </c>
      <c r="AD173" s="2">
        <v>7</v>
      </c>
      <c r="AE173" s="9">
        <v>41974</v>
      </c>
      <c r="AF173" s="2">
        <v>12258</v>
      </c>
      <c r="AG173" s="2" t="s">
        <v>34</v>
      </c>
      <c r="AH173" s="13">
        <v>12149.260683760691</v>
      </c>
      <c r="AJ173" s="2">
        <v>7</v>
      </c>
      <c r="AK173" s="9">
        <v>41974</v>
      </c>
      <c r="AL173" s="2">
        <v>12258</v>
      </c>
      <c r="AM173" s="13">
        <v>12149.260683760691</v>
      </c>
      <c r="AN173" s="17">
        <v>0.88708856452369522</v>
      </c>
    </row>
    <row r="174" spans="1:40" x14ac:dyDescent="0.3">
      <c r="I174" s="7">
        <f t="shared" si="17"/>
        <v>13660</v>
      </c>
      <c r="J174" s="6" t="s">
        <v>1</v>
      </c>
      <c r="K174" s="7">
        <f t="shared" si="16"/>
        <v>13997</v>
      </c>
      <c r="L174" s="6" t="s">
        <v>35</v>
      </c>
      <c r="N174" s="2">
        <v>8</v>
      </c>
      <c r="O174" s="2" t="s">
        <v>30</v>
      </c>
      <c r="P174" s="2">
        <v>12107</v>
      </c>
      <c r="Q174" s="2" t="s">
        <v>34</v>
      </c>
      <c r="S174" s="2">
        <v>8</v>
      </c>
      <c r="T174" s="2" t="s">
        <v>30</v>
      </c>
      <c r="U174" s="2">
        <v>12107</v>
      </c>
      <c r="V174" s="2" t="s">
        <v>34</v>
      </c>
      <c r="W174" s="2" t="s">
        <v>34</v>
      </c>
      <c r="X174" s="2" t="s">
        <v>38</v>
      </c>
      <c r="Y174" s="2" t="s">
        <v>34</v>
      </c>
      <c r="AA174" s="2" t="s">
        <v>35</v>
      </c>
      <c r="AB174" s="12">
        <v>13832.3</v>
      </c>
      <c r="AD174" s="2">
        <v>8</v>
      </c>
      <c r="AE174" s="2" t="s">
        <v>30</v>
      </c>
      <c r="AF174" s="2">
        <v>12107</v>
      </c>
      <c r="AG174" s="2" t="s">
        <v>34</v>
      </c>
      <c r="AH174" s="13">
        <v>12149.260683760691</v>
      </c>
      <c r="AJ174" s="2">
        <v>8</v>
      </c>
      <c r="AK174" s="2" t="s">
        <v>30</v>
      </c>
      <c r="AL174" s="2">
        <v>12107</v>
      </c>
      <c r="AM174" s="13">
        <v>12149.260683760691</v>
      </c>
      <c r="AN174" s="17">
        <v>0.34905991377455542</v>
      </c>
    </row>
    <row r="175" spans="1:40" x14ac:dyDescent="0.3">
      <c r="I175" s="7">
        <f t="shared" si="17"/>
        <v>13997</v>
      </c>
      <c r="J175" s="6" t="s">
        <v>1</v>
      </c>
      <c r="K175" s="7">
        <f t="shared" si="16"/>
        <v>14334</v>
      </c>
      <c r="L175" s="6" t="s">
        <v>43</v>
      </c>
      <c r="N175" s="2">
        <v>9</v>
      </c>
      <c r="O175" s="2" t="s">
        <v>31</v>
      </c>
      <c r="P175" s="2">
        <v>12107</v>
      </c>
      <c r="Q175" s="2" t="s">
        <v>34</v>
      </c>
      <c r="S175" s="2">
        <v>9</v>
      </c>
      <c r="T175" s="2" t="s">
        <v>31</v>
      </c>
      <c r="U175" s="2">
        <v>12107</v>
      </c>
      <c r="V175" s="2" t="s">
        <v>34</v>
      </c>
      <c r="W175" s="2" t="s">
        <v>34</v>
      </c>
      <c r="X175" s="2" t="s">
        <v>38</v>
      </c>
      <c r="Y175" s="2" t="s">
        <v>34</v>
      </c>
      <c r="AA175" s="2" t="s">
        <v>43</v>
      </c>
      <c r="AB175" s="12">
        <v>14164.61</v>
      </c>
      <c r="AD175" s="2">
        <v>9</v>
      </c>
      <c r="AE175" s="2" t="s">
        <v>31</v>
      </c>
      <c r="AF175" s="2">
        <v>12107</v>
      </c>
      <c r="AG175" s="2" t="s">
        <v>34</v>
      </c>
      <c r="AH175" s="13">
        <v>12149.260683760691</v>
      </c>
      <c r="AJ175" s="2">
        <v>9</v>
      </c>
      <c r="AK175" s="2" t="s">
        <v>31</v>
      </c>
      <c r="AL175" s="2">
        <v>12107</v>
      </c>
      <c r="AM175" s="13">
        <v>12149.260683760691</v>
      </c>
      <c r="AN175" s="17">
        <v>0.34905991377455542</v>
      </c>
    </row>
    <row r="176" spans="1:40" x14ac:dyDescent="0.3">
      <c r="I176" s="7">
        <f t="shared" si="17"/>
        <v>14334</v>
      </c>
      <c r="J176" s="6" t="s">
        <v>1</v>
      </c>
      <c r="K176" s="7">
        <f t="shared" si="16"/>
        <v>14671</v>
      </c>
      <c r="L176" s="6" t="s">
        <v>44</v>
      </c>
      <c r="N176" s="2">
        <v>10</v>
      </c>
      <c r="O176" s="2" t="s">
        <v>32</v>
      </c>
      <c r="P176" s="2">
        <v>12137</v>
      </c>
      <c r="Q176" s="2" t="s">
        <v>34</v>
      </c>
      <c r="S176" s="2">
        <v>10</v>
      </c>
      <c r="T176" s="2" t="s">
        <v>32</v>
      </c>
      <c r="U176" s="2">
        <v>12137</v>
      </c>
      <c r="V176" s="2" t="s">
        <v>34</v>
      </c>
      <c r="W176" s="2" t="s">
        <v>34</v>
      </c>
      <c r="X176" s="2" t="s">
        <v>38</v>
      </c>
      <c r="Y176" s="2" t="s">
        <v>34</v>
      </c>
      <c r="AA176" s="2" t="s">
        <v>44</v>
      </c>
      <c r="AB176" s="12">
        <v>14492.287</v>
      </c>
      <c r="AD176" s="2">
        <v>10</v>
      </c>
      <c r="AE176" s="2" t="s">
        <v>32</v>
      </c>
      <c r="AF176" s="2">
        <v>12137</v>
      </c>
      <c r="AG176" s="2" t="s">
        <v>34</v>
      </c>
      <c r="AH176" s="13">
        <v>12149.260683760691</v>
      </c>
      <c r="AJ176" s="2">
        <v>10</v>
      </c>
      <c r="AK176" s="2" t="s">
        <v>32</v>
      </c>
      <c r="AL176" s="2">
        <v>12137</v>
      </c>
      <c r="AM176" s="13">
        <v>12149.260683760691</v>
      </c>
      <c r="AN176" s="17">
        <v>0.1010190636951918</v>
      </c>
    </row>
    <row r="177" spans="9:40" x14ac:dyDescent="0.3">
      <c r="I177" s="7">
        <f t="shared" si="17"/>
        <v>14671</v>
      </c>
      <c r="J177" s="6" t="s">
        <v>1</v>
      </c>
      <c r="K177" s="7">
        <f t="shared" si="16"/>
        <v>15008</v>
      </c>
      <c r="L177" s="6" t="s">
        <v>45</v>
      </c>
      <c r="N177" s="2" t="s">
        <v>24</v>
      </c>
      <c r="O177" s="2" t="s">
        <v>24</v>
      </c>
      <c r="P177" s="2" t="s">
        <v>24</v>
      </c>
      <c r="Q177" s="2" t="s">
        <v>24</v>
      </c>
      <c r="S177" s="2" t="s">
        <v>24</v>
      </c>
      <c r="T177" s="2" t="s">
        <v>24</v>
      </c>
      <c r="U177" s="2" t="s">
        <v>24</v>
      </c>
      <c r="V177" s="2" t="s">
        <v>24</v>
      </c>
      <c r="W177" s="2" t="s">
        <v>24</v>
      </c>
      <c r="X177" s="2" t="s">
        <v>24</v>
      </c>
      <c r="Y177" s="2" t="s">
        <v>24</v>
      </c>
      <c r="AA177" s="2" t="s">
        <v>45</v>
      </c>
      <c r="AB177" s="12">
        <v>14816.416999999999</v>
      </c>
      <c r="AD177" s="2" t="s">
        <v>24</v>
      </c>
      <c r="AE177" s="2" t="s">
        <v>24</v>
      </c>
      <c r="AF177" s="2" t="s">
        <v>24</v>
      </c>
      <c r="AG177" s="2" t="s">
        <v>24</v>
      </c>
      <c r="AH177" s="2" t="s">
        <v>24</v>
      </c>
      <c r="AJ177" s="2" t="s">
        <v>24</v>
      </c>
      <c r="AK177" s="2" t="s">
        <v>24</v>
      </c>
      <c r="AL177" s="2" t="s">
        <v>24</v>
      </c>
      <c r="AM177" s="2" t="s">
        <v>24</v>
      </c>
      <c r="AN177" s="2" t="s">
        <v>24</v>
      </c>
    </row>
    <row r="178" spans="9:40" x14ac:dyDescent="0.3">
      <c r="I178" s="7">
        <f t="shared" si="17"/>
        <v>15008</v>
      </c>
      <c r="J178" s="6" t="s">
        <v>1</v>
      </c>
      <c r="K178" s="7">
        <f t="shared" si="16"/>
        <v>15345</v>
      </c>
      <c r="L178" s="6" t="s">
        <v>53</v>
      </c>
      <c r="N178" s="2" t="s">
        <v>24</v>
      </c>
      <c r="O178" s="2" t="s">
        <v>24</v>
      </c>
      <c r="P178" s="2" t="s">
        <v>24</v>
      </c>
      <c r="Q178" s="2" t="s">
        <v>24</v>
      </c>
      <c r="S178" s="2" t="s">
        <v>24</v>
      </c>
      <c r="T178" s="2" t="s">
        <v>24</v>
      </c>
      <c r="U178" s="2" t="s">
        <v>24</v>
      </c>
      <c r="V178" s="2" t="s">
        <v>24</v>
      </c>
      <c r="W178" s="2" t="s">
        <v>24</v>
      </c>
      <c r="X178" s="2" t="s">
        <v>24</v>
      </c>
      <c r="Y178" s="2" t="s">
        <v>24</v>
      </c>
      <c r="AA178" s="2" t="s">
        <v>53</v>
      </c>
      <c r="AB178" s="12">
        <v>15157.777</v>
      </c>
      <c r="AD178" s="2" t="s">
        <v>24</v>
      </c>
      <c r="AE178" s="2" t="s">
        <v>24</v>
      </c>
      <c r="AF178" s="2" t="s">
        <v>24</v>
      </c>
      <c r="AG178" s="2" t="s">
        <v>24</v>
      </c>
      <c r="AH178" s="2" t="s">
        <v>24</v>
      </c>
      <c r="AJ178" s="2" t="s">
        <v>24</v>
      </c>
      <c r="AK178" s="2" t="s">
        <v>24</v>
      </c>
      <c r="AL178" s="2" t="s">
        <v>24</v>
      </c>
      <c r="AM178" s="2" t="s">
        <v>24</v>
      </c>
      <c r="AN178" s="2" t="s">
        <v>24</v>
      </c>
    </row>
    <row r="179" spans="9:40" x14ac:dyDescent="0.3">
      <c r="N179" s="2" t="s">
        <v>24</v>
      </c>
      <c r="O179" s="2" t="s">
        <v>24</v>
      </c>
      <c r="P179" s="2" t="s">
        <v>24</v>
      </c>
      <c r="Q179" s="2" t="s">
        <v>24</v>
      </c>
      <c r="S179" s="2" t="s">
        <v>24</v>
      </c>
      <c r="T179" s="2" t="s">
        <v>24</v>
      </c>
      <c r="U179" s="2" t="s">
        <v>24</v>
      </c>
      <c r="V179" s="2" t="s">
        <v>24</v>
      </c>
      <c r="W179" s="2" t="s">
        <v>24</v>
      </c>
      <c r="X179" s="2" t="s">
        <v>24</v>
      </c>
      <c r="Y179" s="2" t="s">
        <v>24</v>
      </c>
      <c r="AD179" s="2" t="s">
        <v>24</v>
      </c>
      <c r="AE179" s="2" t="s">
        <v>24</v>
      </c>
      <c r="AF179" s="2" t="s">
        <v>24</v>
      </c>
      <c r="AG179" s="2" t="s">
        <v>24</v>
      </c>
      <c r="AH179" s="2" t="s">
        <v>24</v>
      </c>
      <c r="AJ179" s="2" t="s">
        <v>24</v>
      </c>
      <c r="AK179" s="2" t="s">
        <v>24</v>
      </c>
      <c r="AL179" s="2" t="s">
        <v>24</v>
      </c>
      <c r="AM179" s="2" t="s">
        <v>24</v>
      </c>
      <c r="AN179" s="2" t="s">
        <v>24</v>
      </c>
    </row>
    <row r="180" spans="9:40" x14ac:dyDescent="0.3">
      <c r="N180" s="2" t="s">
        <v>24</v>
      </c>
      <c r="O180" s="2" t="s">
        <v>24</v>
      </c>
      <c r="P180" s="2" t="s">
        <v>24</v>
      </c>
      <c r="Q180" s="2" t="s">
        <v>24</v>
      </c>
      <c r="S180" s="2" t="s">
        <v>24</v>
      </c>
      <c r="T180" s="2" t="s">
        <v>24</v>
      </c>
      <c r="U180" s="2" t="s">
        <v>24</v>
      </c>
      <c r="V180" s="2" t="s">
        <v>24</v>
      </c>
      <c r="W180" s="2" t="s">
        <v>24</v>
      </c>
      <c r="X180" s="2" t="s">
        <v>24</v>
      </c>
      <c r="Y180" s="2" t="s">
        <v>24</v>
      </c>
      <c r="AD180" s="2" t="s">
        <v>24</v>
      </c>
      <c r="AE180" s="2" t="s">
        <v>24</v>
      </c>
      <c r="AF180" s="2" t="s">
        <v>24</v>
      </c>
      <c r="AG180" s="2" t="s">
        <v>24</v>
      </c>
      <c r="AH180" s="2" t="s">
        <v>24</v>
      </c>
      <c r="AJ180" s="2" t="s">
        <v>24</v>
      </c>
      <c r="AK180" s="2" t="s">
        <v>24</v>
      </c>
      <c r="AL180" s="2" t="s">
        <v>24</v>
      </c>
      <c r="AM180" s="2" t="s">
        <v>24</v>
      </c>
      <c r="AN180" s="2" t="s">
        <v>24</v>
      </c>
    </row>
    <row r="181" spans="9:40" x14ac:dyDescent="0.3">
      <c r="N181" s="2" t="s">
        <v>24</v>
      </c>
      <c r="O181" s="2" t="s">
        <v>24</v>
      </c>
      <c r="P181" s="2" t="s">
        <v>24</v>
      </c>
      <c r="Q181" s="2" t="s">
        <v>24</v>
      </c>
      <c r="S181" s="2" t="s">
        <v>24</v>
      </c>
      <c r="T181" s="2" t="s">
        <v>24</v>
      </c>
      <c r="U181" s="2" t="s">
        <v>24</v>
      </c>
      <c r="V181" s="2" t="s">
        <v>24</v>
      </c>
      <c r="W181" s="2" t="s">
        <v>24</v>
      </c>
      <c r="X181" s="2" t="s">
        <v>24</v>
      </c>
      <c r="Y181" s="2" t="s">
        <v>24</v>
      </c>
      <c r="AD181" s="2" t="s">
        <v>24</v>
      </c>
      <c r="AE181" s="2" t="s">
        <v>24</v>
      </c>
      <c r="AF181" s="2" t="s">
        <v>24</v>
      </c>
      <c r="AG181" s="2" t="s">
        <v>24</v>
      </c>
      <c r="AH181" s="2" t="s">
        <v>24</v>
      </c>
      <c r="AJ181" s="2" t="s">
        <v>24</v>
      </c>
      <c r="AK181" s="2" t="s">
        <v>24</v>
      </c>
      <c r="AL181" s="2" t="s">
        <v>24</v>
      </c>
      <c r="AM181" s="2" t="s">
        <v>24</v>
      </c>
      <c r="AN181" s="2" t="s">
        <v>24</v>
      </c>
    </row>
    <row r="182" spans="9:40" x14ac:dyDescent="0.3">
      <c r="J182" s="8"/>
      <c r="N182" s="2">
        <v>1880</v>
      </c>
      <c r="O182" s="2" t="s">
        <v>146</v>
      </c>
      <c r="P182" s="2">
        <v>14132</v>
      </c>
      <c r="Q182" s="2" t="s">
        <v>43</v>
      </c>
      <c r="S182" s="2">
        <v>1879</v>
      </c>
      <c r="T182" s="2" t="s">
        <v>145</v>
      </c>
      <c r="U182" s="2">
        <v>14074</v>
      </c>
      <c r="V182" s="2" t="s">
        <v>43</v>
      </c>
      <c r="W182" s="2" t="s">
        <v>43</v>
      </c>
      <c r="X182" s="2" t="s">
        <v>38</v>
      </c>
      <c r="Y182" s="2" t="s">
        <v>43</v>
      </c>
      <c r="AD182" s="2">
        <v>1879</v>
      </c>
      <c r="AE182" s="2" t="s">
        <v>145</v>
      </c>
      <c r="AF182" s="2">
        <v>14074</v>
      </c>
      <c r="AG182" s="2" t="s">
        <v>43</v>
      </c>
      <c r="AH182" s="13">
        <v>14164.61081794195</v>
      </c>
      <c r="AJ182" s="2">
        <v>1879</v>
      </c>
      <c r="AK182" s="2" t="s">
        <v>145</v>
      </c>
      <c r="AL182" s="2">
        <v>14074</v>
      </c>
      <c r="AM182" s="13">
        <v>14164.61081794195</v>
      </c>
      <c r="AN182" s="17">
        <v>0.64381709494069506</v>
      </c>
    </row>
    <row r="183" spans="9:40" x14ac:dyDescent="0.3">
      <c r="O183" s="11"/>
      <c r="P183" s="11"/>
      <c r="Q183" s="11"/>
      <c r="S183" s="2">
        <v>1880</v>
      </c>
      <c r="T183" s="2" t="s">
        <v>146</v>
      </c>
      <c r="U183" s="2">
        <v>14132</v>
      </c>
      <c r="V183" s="2" t="s">
        <v>43</v>
      </c>
      <c r="W183" s="2" t="s">
        <v>43</v>
      </c>
      <c r="X183" s="2" t="s">
        <v>38</v>
      </c>
      <c r="Y183" s="2"/>
      <c r="AD183" s="2">
        <v>1880</v>
      </c>
      <c r="AE183" s="2" t="s">
        <v>146</v>
      </c>
      <c r="AF183" s="2">
        <v>14132</v>
      </c>
      <c r="AG183" s="2" t="s">
        <v>43</v>
      </c>
      <c r="AH183" s="13">
        <v>14164.61081794195</v>
      </c>
      <c r="AJ183" s="2">
        <v>1880</v>
      </c>
      <c r="AK183" s="2" t="s">
        <v>146</v>
      </c>
      <c r="AL183" s="2">
        <v>14132</v>
      </c>
      <c r="AM183" s="13">
        <v>14164.61081794195</v>
      </c>
      <c r="AN183" s="17">
        <v>0.23075868908826369</v>
      </c>
    </row>
    <row r="184" spans="9:40" x14ac:dyDescent="0.3">
      <c r="O184" s="11"/>
      <c r="P184" s="11"/>
      <c r="Q184" s="11"/>
    </row>
    <row r="185" spans="9:40" x14ac:dyDescent="0.3">
      <c r="O185" s="11"/>
      <c r="P185" s="11"/>
      <c r="Q185" s="11"/>
    </row>
    <row r="186" spans="9:40" x14ac:dyDescent="0.3">
      <c r="O186" s="11"/>
      <c r="P186" s="11"/>
      <c r="Q186" s="11"/>
    </row>
    <row r="187" spans="9:40" x14ac:dyDescent="0.3">
      <c r="O187" s="11"/>
      <c r="P187" s="11"/>
      <c r="Q187" s="11"/>
    </row>
    <row r="188" spans="9:40" x14ac:dyDescent="0.3">
      <c r="O188" s="11"/>
      <c r="P188" s="11"/>
      <c r="Q188" s="11"/>
    </row>
    <row r="189" spans="9:40" x14ac:dyDescent="0.3">
      <c r="O189" s="11"/>
      <c r="P189" s="11"/>
      <c r="Q189" s="11"/>
    </row>
    <row r="190" spans="9:40" x14ac:dyDescent="0.3">
      <c r="O190" s="11"/>
      <c r="P190" s="11"/>
      <c r="Q190" s="11"/>
    </row>
    <row r="191" spans="9:40" x14ac:dyDescent="0.3">
      <c r="O191" s="11"/>
      <c r="P191" s="11"/>
      <c r="Q191" s="11"/>
    </row>
    <row r="192" spans="9:40" x14ac:dyDescent="0.3">
      <c r="O192" s="11"/>
      <c r="P192" s="11"/>
      <c r="Q192" s="11"/>
    </row>
    <row r="193" spans="10:17" x14ac:dyDescent="0.3">
      <c r="O193" s="11"/>
      <c r="P193" s="11"/>
      <c r="Q193" s="11"/>
    </row>
    <row r="194" spans="10:17" x14ac:dyDescent="0.3">
      <c r="O194" s="11"/>
      <c r="P194" s="11"/>
      <c r="Q194" s="11"/>
    </row>
    <row r="195" spans="10:17" x14ac:dyDescent="0.3">
      <c r="O195" s="11"/>
      <c r="P195" s="11"/>
      <c r="Q195" s="11"/>
    </row>
    <row r="196" spans="10:17" x14ac:dyDescent="0.3">
      <c r="O196" s="11"/>
      <c r="P196" s="11"/>
      <c r="Q196" s="11"/>
    </row>
    <row r="197" spans="10:17" x14ac:dyDescent="0.3">
      <c r="O197" s="11"/>
      <c r="P197" s="11"/>
      <c r="Q197" s="11"/>
    </row>
    <row r="198" spans="10:17" x14ac:dyDescent="0.3">
      <c r="O198" s="11"/>
      <c r="P198" s="11"/>
      <c r="Q198" s="11"/>
    </row>
    <row r="199" spans="10:17" x14ac:dyDescent="0.3">
      <c r="O199" s="11"/>
      <c r="P199" s="11"/>
      <c r="Q199" s="11"/>
    </row>
    <row r="200" spans="10:17" x14ac:dyDescent="0.3">
      <c r="O200" s="11"/>
      <c r="P200" s="11"/>
      <c r="Q200" s="11"/>
    </row>
    <row r="201" spans="10:17" x14ac:dyDescent="0.3">
      <c r="O201" s="11"/>
      <c r="P201" s="11"/>
      <c r="Q201" s="11"/>
    </row>
    <row r="202" spans="10:17" x14ac:dyDescent="0.3">
      <c r="O202" s="11"/>
      <c r="P202" s="11"/>
      <c r="Q202" s="11"/>
    </row>
    <row r="203" spans="10:17" x14ac:dyDescent="0.3">
      <c r="O203" s="11"/>
      <c r="P203" s="11"/>
      <c r="Q203" s="11"/>
    </row>
    <row r="204" spans="10:17" x14ac:dyDescent="0.3">
      <c r="O204" s="11"/>
      <c r="P204" s="11"/>
      <c r="Q204" s="11"/>
    </row>
    <row r="205" spans="10:17" x14ac:dyDescent="0.3">
      <c r="J205" s="8"/>
      <c r="O205" s="11"/>
      <c r="P205" s="11"/>
      <c r="Q205" s="11"/>
    </row>
    <row r="206" spans="10:17" x14ac:dyDescent="0.3">
      <c r="J206" s="8"/>
      <c r="O206" s="11"/>
      <c r="P206" s="11"/>
      <c r="Q206" s="11"/>
    </row>
    <row r="207" spans="10:17" x14ac:dyDescent="0.3">
      <c r="O207" s="11"/>
      <c r="P207" s="11"/>
      <c r="Q207" s="11"/>
    </row>
    <row r="208" spans="10:17" x14ac:dyDescent="0.3">
      <c r="O208" s="11"/>
      <c r="P208" s="11"/>
      <c r="Q208" s="11"/>
    </row>
    <row r="209" spans="10:17" x14ac:dyDescent="0.3">
      <c r="J209" s="8"/>
      <c r="O209" s="11"/>
      <c r="P209" s="11"/>
      <c r="Q209" s="11"/>
    </row>
    <row r="210" spans="10:17" x14ac:dyDescent="0.3">
      <c r="O210" s="11"/>
      <c r="P210" s="11"/>
      <c r="Q210" s="11"/>
    </row>
    <row r="211" spans="10:17" x14ac:dyDescent="0.3">
      <c r="O211" s="11"/>
      <c r="P211" s="11"/>
      <c r="Q211" s="11"/>
    </row>
    <row r="212" spans="10:17" x14ac:dyDescent="0.3">
      <c r="J212" s="8"/>
      <c r="O212" s="11"/>
      <c r="P212" s="11"/>
      <c r="Q212" s="11"/>
    </row>
    <row r="213" spans="10:17" x14ac:dyDescent="0.3">
      <c r="O213" s="11"/>
      <c r="P213" s="11"/>
      <c r="Q213" s="11"/>
    </row>
    <row r="214" spans="10:17" x14ac:dyDescent="0.3">
      <c r="O214" s="11"/>
      <c r="P214" s="11"/>
      <c r="Q214" s="11"/>
    </row>
    <row r="215" spans="10:17" x14ac:dyDescent="0.3">
      <c r="O215" s="11"/>
      <c r="P215" s="11"/>
      <c r="Q215" s="11"/>
    </row>
    <row r="216" spans="10:17" x14ac:dyDescent="0.3">
      <c r="O216" s="11"/>
      <c r="P216" s="11"/>
      <c r="Q216" s="11"/>
    </row>
    <row r="217" spans="10:17" x14ac:dyDescent="0.3">
      <c r="O217" s="11"/>
      <c r="P217" s="11"/>
      <c r="Q217" s="11"/>
    </row>
    <row r="218" spans="10:17" x14ac:dyDescent="0.3">
      <c r="O218" s="11"/>
      <c r="P218" s="11"/>
      <c r="Q218" s="11"/>
    </row>
    <row r="219" spans="10:17" x14ac:dyDescent="0.3">
      <c r="O219" s="11"/>
      <c r="P219" s="11"/>
      <c r="Q219" s="11"/>
    </row>
    <row r="220" spans="10:17" x14ac:dyDescent="0.3">
      <c r="O220" s="11"/>
      <c r="P220" s="11"/>
      <c r="Q220" s="11"/>
    </row>
    <row r="221" spans="10:17" x14ac:dyDescent="0.3">
      <c r="O221" s="11"/>
      <c r="P221" s="11"/>
      <c r="Q221" s="11"/>
    </row>
    <row r="222" spans="10:17" x14ac:dyDescent="0.3">
      <c r="O222" s="11"/>
      <c r="P222" s="11"/>
      <c r="Q222" s="11"/>
    </row>
    <row r="223" spans="10:17" x14ac:dyDescent="0.3">
      <c r="O223" s="11"/>
      <c r="P223" s="11"/>
      <c r="Q223" s="11"/>
    </row>
    <row r="224" spans="10:17" x14ac:dyDescent="0.3">
      <c r="O224" s="11"/>
      <c r="P224" s="11"/>
      <c r="Q224" s="11"/>
    </row>
    <row r="225" spans="10:17" x14ac:dyDescent="0.3">
      <c r="O225" s="11"/>
      <c r="P225" s="11"/>
      <c r="Q225" s="11"/>
    </row>
    <row r="226" spans="10:17" x14ac:dyDescent="0.3">
      <c r="O226" s="11"/>
      <c r="P226" s="11"/>
      <c r="Q226" s="11"/>
    </row>
    <row r="227" spans="10:17" x14ac:dyDescent="0.3">
      <c r="O227" s="11"/>
      <c r="P227" s="11"/>
      <c r="Q227" s="11"/>
    </row>
    <row r="228" spans="10:17" x14ac:dyDescent="0.3">
      <c r="O228" s="11"/>
      <c r="P228" s="11"/>
      <c r="Q228" s="11"/>
    </row>
    <row r="229" spans="10:17" x14ac:dyDescent="0.3">
      <c r="O229" s="11"/>
      <c r="P229" s="11"/>
      <c r="Q229" s="11"/>
    </row>
    <row r="230" spans="10:17" x14ac:dyDescent="0.3">
      <c r="O230" s="11"/>
      <c r="P230" s="11"/>
      <c r="Q230" s="11"/>
    </row>
    <row r="231" spans="10:17" x14ac:dyDescent="0.3">
      <c r="O231" s="11"/>
      <c r="P231" s="11"/>
      <c r="Q231" s="11"/>
    </row>
    <row r="232" spans="10:17" x14ac:dyDescent="0.3">
      <c r="J232" s="8"/>
      <c r="O232" s="11"/>
      <c r="P232" s="11"/>
      <c r="Q232" s="11"/>
    </row>
    <row r="233" spans="10:17" x14ac:dyDescent="0.3">
      <c r="J233" s="8"/>
      <c r="O233" s="11"/>
      <c r="P233" s="11"/>
      <c r="Q233" s="11"/>
    </row>
    <row r="234" spans="10:17" x14ac:dyDescent="0.3">
      <c r="J234" s="8"/>
      <c r="O234" s="11"/>
      <c r="P234" s="11"/>
      <c r="Q234" s="11"/>
    </row>
    <row r="235" spans="10:17" x14ac:dyDescent="0.3">
      <c r="O235" s="11"/>
      <c r="P235" s="11"/>
      <c r="Q235" s="11"/>
    </row>
    <row r="236" spans="10:17" x14ac:dyDescent="0.3">
      <c r="O236" s="11"/>
      <c r="P236" s="11"/>
      <c r="Q236" s="11"/>
    </row>
    <row r="237" spans="10:17" x14ac:dyDescent="0.3">
      <c r="O237" s="11"/>
      <c r="P237" s="11"/>
      <c r="Q237" s="11"/>
    </row>
    <row r="238" spans="10:17" x14ac:dyDescent="0.3">
      <c r="O238" s="11"/>
      <c r="P238" s="11"/>
      <c r="Q238" s="11"/>
    </row>
    <row r="239" spans="10:17" x14ac:dyDescent="0.3">
      <c r="O239" s="11"/>
      <c r="P239" s="11"/>
      <c r="Q239" s="11"/>
    </row>
    <row r="240" spans="10:17" x14ac:dyDescent="0.3">
      <c r="J240" s="8"/>
      <c r="O240" s="11"/>
      <c r="P240" s="11"/>
      <c r="Q240" s="11"/>
    </row>
    <row r="241" spans="10:17" x14ac:dyDescent="0.3">
      <c r="J241" s="8"/>
      <c r="O241" s="11"/>
      <c r="P241" s="11"/>
      <c r="Q241" s="11"/>
    </row>
    <row r="242" spans="10:17" x14ac:dyDescent="0.3">
      <c r="O242" s="11"/>
      <c r="P242" s="11"/>
      <c r="Q242" s="11"/>
    </row>
    <row r="243" spans="10:17" x14ac:dyDescent="0.3">
      <c r="O243" s="11"/>
      <c r="P243" s="11"/>
      <c r="Q243" s="11"/>
    </row>
    <row r="244" spans="10:17" x14ac:dyDescent="0.3">
      <c r="O244" s="11"/>
      <c r="P244" s="11"/>
      <c r="Q244" s="11"/>
    </row>
    <row r="245" spans="10:17" x14ac:dyDescent="0.3">
      <c r="O245" s="11"/>
      <c r="P245" s="11"/>
      <c r="Q245" s="11"/>
    </row>
    <row r="246" spans="10:17" x14ac:dyDescent="0.3">
      <c r="O246" s="11"/>
      <c r="P246" s="11"/>
      <c r="Q246" s="11"/>
    </row>
    <row r="247" spans="10:17" x14ac:dyDescent="0.3">
      <c r="O247" s="11"/>
      <c r="P247" s="11"/>
      <c r="Q247" s="11"/>
    </row>
    <row r="248" spans="10:17" x14ac:dyDescent="0.3">
      <c r="O248" s="11"/>
      <c r="P248" s="11"/>
      <c r="Q248" s="11"/>
    </row>
    <row r="249" spans="10:17" x14ac:dyDescent="0.3">
      <c r="O249" s="11"/>
      <c r="P249" s="11"/>
      <c r="Q249" s="11"/>
    </row>
    <row r="250" spans="10:17" x14ac:dyDescent="0.3">
      <c r="O250" s="11"/>
      <c r="P250" s="11"/>
      <c r="Q250" s="11"/>
    </row>
    <row r="251" spans="10:17" x14ac:dyDescent="0.3">
      <c r="O251" s="11"/>
      <c r="P251" s="11"/>
      <c r="Q251" s="11"/>
    </row>
    <row r="252" spans="10:17" x14ac:dyDescent="0.3">
      <c r="O252" s="11"/>
      <c r="P252" s="11"/>
      <c r="Q252" s="11"/>
    </row>
    <row r="253" spans="10:17" x14ac:dyDescent="0.3">
      <c r="O253" s="11"/>
      <c r="P253" s="11"/>
      <c r="Q253" s="11"/>
    </row>
    <row r="254" spans="10:17" x14ac:dyDescent="0.3">
      <c r="O254" s="11"/>
      <c r="P254" s="11"/>
      <c r="Q254" s="11"/>
    </row>
    <row r="255" spans="10:17" x14ac:dyDescent="0.3">
      <c r="O255" s="11"/>
      <c r="P255" s="11"/>
      <c r="Q255" s="11"/>
    </row>
    <row r="256" spans="10:17" x14ac:dyDescent="0.3">
      <c r="O256" s="11"/>
      <c r="P256" s="11"/>
      <c r="Q256" s="11"/>
    </row>
    <row r="257" spans="10:17" x14ac:dyDescent="0.3">
      <c r="O257" s="11"/>
      <c r="P257" s="11"/>
      <c r="Q257" s="11"/>
    </row>
    <row r="258" spans="10:17" x14ac:dyDescent="0.3">
      <c r="O258" s="11"/>
      <c r="P258" s="11"/>
      <c r="Q258" s="11"/>
    </row>
    <row r="259" spans="10:17" x14ac:dyDescent="0.3">
      <c r="O259" s="11"/>
      <c r="P259" s="11"/>
      <c r="Q259" s="11"/>
    </row>
    <row r="260" spans="10:17" x14ac:dyDescent="0.3">
      <c r="O260" s="11"/>
      <c r="P260" s="11"/>
      <c r="Q260" s="11"/>
    </row>
    <row r="261" spans="10:17" x14ac:dyDescent="0.3">
      <c r="O261" s="11"/>
      <c r="P261" s="11"/>
      <c r="Q261" s="11"/>
    </row>
    <row r="262" spans="10:17" x14ac:dyDescent="0.3">
      <c r="O262" s="11"/>
      <c r="P262" s="11"/>
      <c r="Q262" s="11"/>
    </row>
    <row r="263" spans="10:17" x14ac:dyDescent="0.3">
      <c r="O263" s="11"/>
      <c r="P263" s="11"/>
      <c r="Q263" s="11"/>
    </row>
    <row r="264" spans="10:17" x14ac:dyDescent="0.3">
      <c r="O264" s="11"/>
      <c r="P264" s="11"/>
      <c r="Q264" s="11"/>
    </row>
    <row r="265" spans="10:17" x14ac:dyDescent="0.3">
      <c r="O265" s="11"/>
      <c r="P265" s="11"/>
      <c r="Q265" s="11"/>
    </row>
    <row r="266" spans="10:17" x14ac:dyDescent="0.3">
      <c r="O266" s="11"/>
      <c r="P266" s="11"/>
      <c r="Q266" s="11"/>
    </row>
    <row r="267" spans="10:17" x14ac:dyDescent="0.3">
      <c r="O267" s="11"/>
      <c r="P267" s="11"/>
      <c r="Q267" s="11"/>
    </row>
    <row r="268" spans="10:17" x14ac:dyDescent="0.3">
      <c r="J268" s="8"/>
      <c r="O268" s="11"/>
      <c r="P268" s="11"/>
      <c r="Q268" s="11"/>
    </row>
    <row r="269" spans="10:17" x14ac:dyDescent="0.3">
      <c r="J269" s="8"/>
      <c r="O269" s="11"/>
      <c r="P269" s="11"/>
      <c r="Q269" s="11"/>
    </row>
    <row r="270" spans="10:17" x14ac:dyDescent="0.3">
      <c r="O270" s="11"/>
      <c r="P270" s="11"/>
      <c r="Q270" s="11"/>
    </row>
    <row r="271" spans="10:17" x14ac:dyDescent="0.3">
      <c r="O271" s="11"/>
      <c r="P271" s="11"/>
      <c r="Q271" s="11"/>
    </row>
    <row r="272" spans="10:17" x14ac:dyDescent="0.3">
      <c r="O272" s="11"/>
      <c r="P272" s="11"/>
      <c r="Q272" s="11"/>
    </row>
    <row r="273" spans="15:17" x14ac:dyDescent="0.3">
      <c r="O273" s="11"/>
      <c r="P273" s="11"/>
      <c r="Q273" s="11"/>
    </row>
    <row r="274" spans="15:17" x14ac:dyDescent="0.3">
      <c r="O274" s="11"/>
      <c r="P274" s="11"/>
      <c r="Q274" s="11"/>
    </row>
    <row r="275" spans="15:17" x14ac:dyDescent="0.3">
      <c r="O275" s="11"/>
      <c r="P275" s="11"/>
      <c r="Q275" s="11"/>
    </row>
    <row r="276" spans="15:17" x14ac:dyDescent="0.3">
      <c r="O276" s="11"/>
      <c r="P276" s="11"/>
      <c r="Q276" s="11"/>
    </row>
    <row r="277" spans="15:17" x14ac:dyDescent="0.3">
      <c r="O277" s="11"/>
      <c r="P277" s="11"/>
      <c r="Q277" s="11"/>
    </row>
    <row r="278" spans="15:17" x14ac:dyDescent="0.3">
      <c r="O278" s="11"/>
      <c r="P278" s="11"/>
      <c r="Q278" s="11"/>
    </row>
    <row r="279" spans="15:17" x14ac:dyDescent="0.3">
      <c r="O279" s="11"/>
      <c r="P279" s="11"/>
      <c r="Q279" s="11"/>
    </row>
    <row r="280" spans="15:17" x14ac:dyDescent="0.3">
      <c r="O280" s="11"/>
      <c r="P280" s="11"/>
      <c r="Q280" s="11"/>
    </row>
    <row r="281" spans="15:17" x14ac:dyDescent="0.3">
      <c r="O281" s="11"/>
      <c r="P281" s="11"/>
      <c r="Q281" s="11"/>
    </row>
    <row r="282" spans="15:17" x14ac:dyDescent="0.3">
      <c r="O282" s="11"/>
      <c r="P282" s="11"/>
      <c r="Q282" s="11"/>
    </row>
    <row r="283" spans="15:17" x14ac:dyDescent="0.3">
      <c r="O283" s="11"/>
      <c r="P283" s="11"/>
      <c r="Q283" s="11"/>
    </row>
    <row r="284" spans="15:17" x14ac:dyDescent="0.3">
      <c r="O284" s="11"/>
      <c r="P284" s="11"/>
      <c r="Q284" s="11"/>
    </row>
    <row r="285" spans="15:17" x14ac:dyDescent="0.3">
      <c r="O285" s="11"/>
      <c r="P285" s="11"/>
      <c r="Q285" s="11"/>
    </row>
    <row r="286" spans="15:17" x14ac:dyDescent="0.3">
      <c r="O286" s="11"/>
      <c r="P286" s="11"/>
      <c r="Q286" s="11"/>
    </row>
    <row r="287" spans="15:17" x14ac:dyDescent="0.3">
      <c r="O287" s="11"/>
      <c r="P287" s="11"/>
      <c r="Q287" s="11"/>
    </row>
    <row r="288" spans="15:17" x14ac:dyDescent="0.3">
      <c r="O288" s="11"/>
      <c r="P288" s="11"/>
      <c r="Q288" s="11"/>
    </row>
    <row r="289" spans="10:17" x14ac:dyDescent="0.3">
      <c r="O289" s="11"/>
      <c r="P289" s="11"/>
      <c r="Q289" s="11"/>
    </row>
    <row r="290" spans="10:17" x14ac:dyDescent="0.3">
      <c r="O290" s="11"/>
      <c r="P290" s="11"/>
      <c r="Q290" s="11"/>
    </row>
    <row r="291" spans="10:17" x14ac:dyDescent="0.3">
      <c r="O291" s="11"/>
      <c r="P291" s="11"/>
      <c r="Q291" s="11"/>
    </row>
    <row r="292" spans="10:17" x14ac:dyDescent="0.3">
      <c r="O292" s="11"/>
      <c r="P292" s="11"/>
      <c r="Q292" s="11"/>
    </row>
    <row r="293" spans="10:17" x14ac:dyDescent="0.3">
      <c r="O293" s="11"/>
      <c r="P293" s="11"/>
      <c r="Q293" s="11"/>
    </row>
    <row r="294" spans="10:17" x14ac:dyDescent="0.3">
      <c r="O294" s="11"/>
      <c r="P294" s="11"/>
      <c r="Q294" s="11"/>
    </row>
    <row r="295" spans="10:17" x14ac:dyDescent="0.3">
      <c r="O295" s="11"/>
      <c r="P295" s="11"/>
      <c r="Q295" s="11"/>
    </row>
    <row r="296" spans="10:17" x14ac:dyDescent="0.3">
      <c r="J296" s="8"/>
      <c r="O296" s="11"/>
      <c r="P296" s="11"/>
      <c r="Q296" s="11"/>
    </row>
    <row r="297" spans="10:17" x14ac:dyDescent="0.3">
      <c r="J297" s="8"/>
      <c r="O297" s="11"/>
      <c r="P297" s="11"/>
      <c r="Q297" s="11"/>
    </row>
    <row r="298" spans="10:17" x14ac:dyDescent="0.3">
      <c r="O298" s="11"/>
      <c r="P298" s="11"/>
      <c r="Q298" s="11"/>
    </row>
    <row r="299" spans="10:17" x14ac:dyDescent="0.3">
      <c r="O299" s="11"/>
      <c r="P299" s="11"/>
      <c r="Q299" s="11"/>
    </row>
    <row r="300" spans="10:17" x14ac:dyDescent="0.3">
      <c r="O300" s="11"/>
      <c r="P300" s="11"/>
      <c r="Q300" s="11"/>
    </row>
    <row r="301" spans="10:17" x14ac:dyDescent="0.3">
      <c r="O301" s="11"/>
      <c r="P301" s="11"/>
      <c r="Q301" s="11"/>
    </row>
    <row r="302" spans="10:17" x14ac:dyDescent="0.3">
      <c r="O302" s="11"/>
      <c r="P302" s="11"/>
      <c r="Q302" s="11"/>
    </row>
    <row r="303" spans="10:17" x14ac:dyDescent="0.3">
      <c r="J303" s="8"/>
      <c r="O303" s="11"/>
      <c r="P303" s="11"/>
      <c r="Q303" s="11"/>
    </row>
    <row r="304" spans="10:17" x14ac:dyDescent="0.3">
      <c r="J304" s="8"/>
      <c r="O304" s="11"/>
      <c r="P304" s="11"/>
      <c r="Q304" s="11"/>
    </row>
    <row r="305" spans="15:17" x14ac:dyDescent="0.3">
      <c r="O305" s="11"/>
      <c r="P305" s="11"/>
      <c r="Q305" s="11"/>
    </row>
    <row r="306" spans="15:17" x14ac:dyDescent="0.3">
      <c r="O306" s="11"/>
      <c r="P306" s="11"/>
      <c r="Q306" s="11"/>
    </row>
    <row r="307" spans="15:17" x14ac:dyDescent="0.3">
      <c r="O307" s="11"/>
      <c r="P307" s="11"/>
      <c r="Q307" s="11"/>
    </row>
    <row r="308" spans="15:17" x14ac:dyDescent="0.3">
      <c r="O308" s="11"/>
      <c r="P308" s="11"/>
      <c r="Q308" s="11"/>
    </row>
    <row r="309" spans="15:17" x14ac:dyDescent="0.3">
      <c r="O309" s="11"/>
      <c r="P309" s="11"/>
      <c r="Q309" s="11"/>
    </row>
    <row r="310" spans="15:17" x14ac:dyDescent="0.3">
      <c r="O310" s="11"/>
      <c r="P310" s="11"/>
      <c r="Q310" s="11"/>
    </row>
    <row r="311" spans="15:17" x14ac:dyDescent="0.3">
      <c r="O311" s="11"/>
      <c r="P311" s="11"/>
      <c r="Q311" s="11"/>
    </row>
    <row r="312" spans="15:17" x14ac:dyDescent="0.3">
      <c r="O312" s="11"/>
      <c r="P312" s="11"/>
      <c r="Q312" s="11"/>
    </row>
    <row r="313" spans="15:17" x14ac:dyDescent="0.3">
      <c r="O313" s="11"/>
      <c r="P313" s="11"/>
      <c r="Q313" s="11"/>
    </row>
    <row r="314" spans="15:17" x14ac:dyDescent="0.3">
      <c r="O314" s="11"/>
      <c r="P314" s="11"/>
      <c r="Q314" s="11"/>
    </row>
    <row r="315" spans="15:17" x14ac:dyDescent="0.3">
      <c r="O315" s="11"/>
      <c r="P315" s="11"/>
      <c r="Q315" s="11"/>
    </row>
    <row r="316" spans="15:17" x14ac:dyDescent="0.3">
      <c r="O316" s="11"/>
      <c r="P316" s="11"/>
      <c r="Q316" s="11"/>
    </row>
    <row r="317" spans="15:17" x14ac:dyDescent="0.3">
      <c r="O317" s="11"/>
      <c r="P317" s="11"/>
      <c r="Q317" s="11"/>
    </row>
    <row r="318" spans="15:17" x14ac:dyDescent="0.3">
      <c r="O318" s="11"/>
      <c r="P318" s="11"/>
      <c r="Q318" s="11"/>
    </row>
    <row r="319" spans="15:17" x14ac:dyDescent="0.3">
      <c r="O319" s="11"/>
      <c r="P319" s="11"/>
      <c r="Q319" s="11"/>
    </row>
    <row r="320" spans="15:17" x14ac:dyDescent="0.3">
      <c r="O320" s="11"/>
      <c r="P320" s="11"/>
      <c r="Q320" s="11"/>
    </row>
    <row r="321" spans="10:17" x14ac:dyDescent="0.3">
      <c r="O321" s="11"/>
      <c r="P321" s="11"/>
      <c r="Q321" s="11"/>
    </row>
    <row r="322" spans="10:17" x14ac:dyDescent="0.3">
      <c r="O322" s="11"/>
      <c r="P322" s="11"/>
      <c r="Q322" s="11"/>
    </row>
    <row r="323" spans="10:17" x14ac:dyDescent="0.3">
      <c r="O323" s="11"/>
      <c r="P323" s="11"/>
      <c r="Q323" s="11"/>
    </row>
    <row r="324" spans="10:17" x14ac:dyDescent="0.3">
      <c r="J324" s="8"/>
      <c r="O324" s="11"/>
      <c r="P324" s="11"/>
      <c r="Q324" s="11"/>
    </row>
    <row r="325" spans="10:17" x14ac:dyDescent="0.3">
      <c r="J325" s="8"/>
      <c r="O325" s="11"/>
      <c r="P325" s="11"/>
      <c r="Q325" s="11"/>
    </row>
    <row r="326" spans="10:17" x14ac:dyDescent="0.3">
      <c r="O326" s="11"/>
      <c r="P326" s="11"/>
      <c r="Q326" s="11"/>
    </row>
    <row r="327" spans="10:17" x14ac:dyDescent="0.3">
      <c r="O327" s="11"/>
      <c r="P327" s="11"/>
      <c r="Q327" s="11"/>
    </row>
    <row r="328" spans="10:17" x14ac:dyDescent="0.3">
      <c r="O328" s="11"/>
      <c r="P328" s="11"/>
      <c r="Q328" s="11"/>
    </row>
    <row r="329" spans="10:17" x14ac:dyDescent="0.3">
      <c r="O329" s="11"/>
      <c r="P329" s="11"/>
      <c r="Q329" s="11"/>
    </row>
    <row r="330" spans="10:17" x14ac:dyDescent="0.3">
      <c r="O330" s="11"/>
      <c r="P330" s="11"/>
      <c r="Q330" s="11"/>
    </row>
    <row r="331" spans="10:17" x14ac:dyDescent="0.3">
      <c r="J331" s="8"/>
      <c r="O331" s="11"/>
      <c r="P331" s="11"/>
      <c r="Q331" s="11"/>
    </row>
    <row r="332" spans="10:17" x14ac:dyDescent="0.3">
      <c r="J332" s="8"/>
      <c r="O332" s="11"/>
      <c r="P332" s="11"/>
      <c r="Q332" s="11"/>
    </row>
    <row r="333" spans="10:17" x14ac:dyDescent="0.3">
      <c r="O333" s="11"/>
      <c r="P333" s="11"/>
      <c r="Q333" s="11"/>
    </row>
    <row r="334" spans="10:17" x14ac:dyDescent="0.3">
      <c r="O334" s="11"/>
      <c r="P334" s="11"/>
      <c r="Q334" s="11"/>
    </row>
    <row r="335" spans="10:17" x14ac:dyDescent="0.3">
      <c r="O335" s="11"/>
      <c r="P335" s="11"/>
      <c r="Q335" s="11"/>
    </row>
    <row r="336" spans="10:17" x14ac:dyDescent="0.3">
      <c r="O336" s="11"/>
      <c r="P336" s="11"/>
      <c r="Q336" s="11"/>
    </row>
    <row r="337" spans="15:17" x14ac:dyDescent="0.3">
      <c r="O337" s="11"/>
      <c r="P337" s="11"/>
      <c r="Q337" s="11"/>
    </row>
    <row r="338" spans="15:17" x14ac:dyDescent="0.3">
      <c r="O338" s="11"/>
      <c r="P338" s="11"/>
      <c r="Q338" s="11"/>
    </row>
    <row r="339" spans="15:17" x14ac:dyDescent="0.3">
      <c r="O339" s="11"/>
      <c r="P339" s="11"/>
      <c r="Q339" s="11"/>
    </row>
    <row r="340" spans="15:17" x14ac:dyDescent="0.3">
      <c r="O340" s="11"/>
      <c r="P340" s="11"/>
      <c r="Q340" s="11"/>
    </row>
    <row r="341" spans="15:17" x14ac:dyDescent="0.3">
      <c r="O341" s="11"/>
      <c r="P341" s="11"/>
      <c r="Q341" s="11"/>
    </row>
    <row r="342" spans="15:17" x14ac:dyDescent="0.3">
      <c r="O342" s="11"/>
      <c r="P342" s="11"/>
      <c r="Q342" s="11"/>
    </row>
    <row r="343" spans="15:17" x14ac:dyDescent="0.3">
      <c r="O343" s="11"/>
      <c r="P343" s="11"/>
      <c r="Q343" s="11"/>
    </row>
    <row r="344" spans="15:17" x14ac:dyDescent="0.3">
      <c r="O344" s="11"/>
      <c r="P344" s="11"/>
      <c r="Q344" s="11"/>
    </row>
    <row r="345" spans="15:17" x14ac:dyDescent="0.3">
      <c r="O345" s="11"/>
      <c r="P345" s="11"/>
      <c r="Q345" s="11"/>
    </row>
    <row r="346" spans="15:17" x14ac:dyDescent="0.3">
      <c r="O346" s="11"/>
      <c r="P346" s="11"/>
      <c r="Q346" s="11"/>
    </row>
    <row r="347" spans="15:17" x14ac:dyDescent="0.3">
      <c r="O347" s="11"/>
      <c r="P347" s="11"/>
      <c r="Q347" s="11"/>
    </row>
    <row r="348" spans="15:17" x14ac:dyDescent="0.3">
      <c r="O348" s="11"/>
      <c r="P348" s="11"/>
      <c r="Q348" s="11"/>
    </row>
    <row r="349" spans="15:17" x14ac:dyDescent="0.3">
      <c r="O349" s="11"/>
      <c r="P349" s="11"/>
      <c r="Q349" s="11"/>
    </row>
    <row r="350" spans="15:17" x14ac:dyDescent="0.3">
      <c r="O350" s="11"/>
      <c r="P350" s="11"/>
      <c r="Q350" s="11"/>
    </row>
    <row r="351" spans="15:17" x14ac:dyDescent="0.3">
      <c r="O351" s="11"/>
      <c r="P351" s="11"/>
      <c r="Q351" s="11"/>
    </row>
    <row r="352" spans="15:17" x14ac:dyDescent="0.3">
      <c r="O352" s="11"/>
      <c r="P352" s="11"/>
      <c r="Q352" s="11"/>
    </row>
    <row r="353" spans="10:17" x14ac:dyDescent="0.3">
      <c r="O353" s="11"/>
      <c r="P353" s="11"/>
      <c r="Q353" s="11"/>
    </row>
    <row r="354" spans="10:17" x14ac:dyDescent="0.3">
      <c r="O354" s="11"/>
      <c r="P354" s="11"/>
      <c r="Q354" s="11"/>
    </row>
    <row r="355" spans="10:17" x14ac:dyDescent="0.3">
      <c r="O355" s="11"/>
      <c r="P355" s="11"/>
      <c r="Q355" s="11"/>
    </row>
    <row r="356" spans="10:17" x14ac:dyDescent="0.3">
      <c r="O356" s="11"/>
      <c r="P356" s="11"/>
      <c r="Q356" s="11"/>
    </row>
    <row r="357" spans="10:17" x14ac:dyDescent="0.3">
      <c r="O357" s="11"/>
      <c r="P357" s="11"/>
      <c r="Q357" s="11"/>
    </row>
    <row r="358" spans="10:17" x14ac:dyDescent="0.3">
      <c r="O358" s="11"/>
      <c r="P358" s="11"/>
      <c r="Q358" s="11"/>
    </row>
    <row r="359" spans="10:17" x14ac:dyDescent="0.3">
      <c r="J359" s="8"/>
      <c r="O359" s="11"/>
      <c r="P359" s="11"/>
      <c r="Q359" s="11"/>
    </row>
    <row r="360" spans="10:17" x14ac:dyDescent="0.3">
      <c r="J360" s="8"/>
      <c r="O360" s="11"/>
      <c r="P360" s="11"/>
      <c r="Q360" s="11"/>
    </row>
    <row r="361" spans="10:17" x14ac:dyDescent="0.3">
      <c r="O361" s="11"/>
      <c r="P361" s="11"/>
      <c r="Q361" s="11"/>
    </row>
    <row r="362" spans="10:17" x14ac:dyDescent="0.3">
      <c r="O362" s="11"/>
      <c r="P362" s="11"/>
      <c r="Q362" s="11"/>
    </row>
    <row r="363" spans="10:17" x14ac:dyDescent="0.3">
      <c r="O363" s="11"/>
      <c r="P363" s="11"/>
      <c r="Q363" s="11"/>
    </row>
    <row r="364" spans="10:17" x14ac:dyDescent="0.3">
      <c r="O364" s="11"/>
      <c r="P364" s="11"/>
      <c r="Q364" s="11"/>
    </row>
    <row r="365" spans="10:17" x14ac:dyDescent="0.3">
      <c r="O365" s="11"/>
      <c r="P365" s="11"/>
      <c r="Q365" s="11"/>
    </row>
    <row r="366" spans="10:17" x14ac:dyDescent="0.3">
      <c r="O366" s="11"/>
      <c r="P366" s="11"/>
      <c r="Q366" s="11"/>
    </row>
    <row r="367" spans="10:17" x14ac:dyDescent="0.3">
      <c r="O367" s="11"/>
      <c r="P367" s="11"/>
      <c r="Q367" s="11"/>
    </row>
    <row r="368" spans="10:17" x14ac:dyDescent="0.3">
      <c r="O368" s="11"/>
      <c r="P368" s="11"/>
      <c r="Q368" s="11"/>
    </row>
    <row r="369" spans="15:17" x14ac:dyDescent="0.3">
      <c r="O369" s="11"/>
      <c r="P369" s="11"/>
      <c r="Q369" s="11"/>
    </row>
    <row r="370" spans="15:17" x14ac:dyDescent="0.3">
      <c r="O370" s="11"/>
      <c r="P370" s="11"/>
      <c r="Q370" s="11"/>
    </row>
    <row r="371" spans="15:17" x14ac:dyDescent="0.3">
      <c r="O371" s="11"/>
      <c r="P371" s="11"/>
      <c r="Q371" s="11"/>
    </row>
    <row r="372" spans="15:17" x14ac:dyDescent="0.3">
      <c r="O372" s="11"/>
      <c r="P372" s="11"/>
      <c r="Q372" s="11"/>
    </row>
    <row r="373" spans="15:17" x14ac:dyDescent="0.3">
      <c r="O373" s="11"/>
      <c r="P373" s="11"/>
      <c r="Q373" s="11"/>
    </row>
    <row r="374" spans="15:17" x14ac:dyDescent="0.3">
      <c r="O374" s="11"/>
      <c r="P374" s="11"/>
      <c r="Q374" s="11"/>
    </row>
    <row r="375" spans="15:17" x14ac:dyDescent="0.3">
      <c r="O375" s="11"/>
      <c r="P375" s="11"/>
      <c r="Q375" s="11"/>
    </row>
    <row r="376" spans="15:17" x14ac:dyDescent="0.3">
      <c r="O376" s="11"/>
      <c r="P376" s="11"/>
      <c r="Q376" s="11"/>
    </row>
    <row r="377" spans="15:17" x14ac:dyDescent="0.3">
      <c r="O377" s="11"/>
      <c r="P377" s="11"/>
      <c r="Q377" s="11"/>
    </row>
    <row r="378" spans="15:17" x14ac:dyDescent="0.3">
      <c r="O378" s="11"/>
      <c r="P378" s="11"/>
      <c r="Q378" s="11"/>
    </row>
    <row r="379" spans="15:17" x14ac:dyDescent="0.3">
      <c r="O379" s="11"/>
      <c r="P379" s="11"/>
      <c r="Q379" s="11"/>
    </row>
    <row r="380" spans="15:17" x14ac:dyDescent="0.3">
      <c r="O380" s="11"/>
      <c r="P380" s="11"/>
      <c r="Q380" s="11"/>
    </row>
    <row r="381" spans="15:17" x14ac:dyDescent="0.3">
      <c r="O381" s="11"/>
      <c r="P381" s="11"/>
      <c r="Q381" s="11"/>
    </row>
    <row r="382" spans="15:17" x14ac:dyDescent="0.3">
      <c r="O382" s="11"/>
      <c r="P382" s="11"/>
      <c r="Q382" s="11"/>
    </row>
    <row r="383" spans="15:17" x14ac:dyDescent="0.3">
      <c r="O383" s="11"/>
      <c r="P383" s="11"/>
      <c r="Q383" s="11"/>
    </row>
    <row r="384" spans="15:17" x14ac:dyDescent="0.3">
      <c r="O384" s="11"/>
      <c r="P384" s="11"/>
      <c r="Q384" s="11"/>
    </row>
    <row r="385" spans="10:17" x14ac:dyDescent="0.3">
      <c r="J385" s="8"/>
      <c r="O385" s="11"/>
      <c r="P385" s="11"/>
      <c r="Q385" s="11"/>
    </row>
    <row r="386" spans="10:17" x14ac:dyDescent="0.3">
      <c r="O386" s="11"/>
      <c r="P386" s="11"/>
      <c r="Q386" s="11"/>
    </row>
    <row r="387" spans="10:17" x14ac:dyDescent="0.3">
      <c r="J387" s="8"/>
      <c r="O387" s="11"/>
      <c r="P387" s="11"/>
      <c r="Q387" s="11"/>
    </row>
    <row r="388" spans="10:17" x14ac:dyDescent="0.3">
      <c r="J388" s="8"/>
      <c r="O388" s="11"/>
      <c r="P388" s="11"/>
      <c r="Q388" s="11"/>
    </row>
    <row r="389" spans="10:17" x14ac:dyDescent="0.3">
      <c r="O389" s="11"/>
      <c r="P389" s="11"/>
      <c r="Q389" s="11"/>
    </row>
    <row r="390" spans="10:17" x14ac:dyDescent="0.3">
      <c r="O390" s="11"/>
      <c r="P390" s="11"/>
      <c r="Q390" s="11"/>
    </row>
    <row r="391" spans="10:17" x14ac:dyDescent="0.3">
      <c r="O391" s="11"/>
      <c r="P391" s="11"/>
      <c r="Q391" s="11"/>
    </row>
    <row r="392" spans="10:17" x14ac:dyDescent="0.3">
      <c r="O392" s="11"/>
      <c r="P392" s="11"/>
      <c r="Q392" s="11"/>
    </row>
    <row r="393" spans="10:17" x14ac:dyDescent="0.3">
      <c r="O393" s="11"/>
      <c r="P393" s="11"/>
      <c r="Q393" s="11"/>
    </row>
    <row r="394" spans="10:17" x14ac:dyDescent="0.3">
      <c r="J394" s="8"/>
      <c r="O394" s="11"/>
      <c r="P394" s="11"/>
      <c r="Q394" s="11"/>
    </row>
    <row r="395" spans="10:17" x14ac:dyDescent="0.3">
      <c r="J395" s="8"/>
      <c r="O395" s="11"/>
      <c r="P395" s="11"/>
      <c r="Q395" s="11"/>
    </row>
    <row r="396" spans="10:17" x14ac:dyDescent="0.3">
      <c r="O396" s="11"/>
      <c r="P396" s="11"/>
      <c r="Q396" s="11"/>
    </row>
    <row r="397" spans="10:17" x14ac:dyDescent="0.3">
      <c r="O397" s="11"/>
      <c r="P397" s="11"/>
      <c r="Q397" s="11"/>
    </row>
    <row r="398" spans="10:17" x14ac:dyDescent="0.3">
      <c r="O398" s="11"/>
      <c r="P398" s="11"/>
      <c r="Q398" s="11"/>
    </row>
    <row r="399" spans="10:17" x14ac:dyDescent="0.3">
      <c r="O399" s="11"/>
      <c r="P399" s="11"/>
      <c r="Q399" s="11"/>
    </row>
    <row r="400" spans="10:17" x14ac:dyDescent="0.3">
      <c r="O400" s="11"/>
      <c r="P400" s="11"/>
      <c r="Q400" s="11"/>
    </row>
    <row r="401" spans="10:17" x14ac:dyDescent="0.3">
      <c r="O401" s="11"/>
      <c r="P401" s="11"/>
      <c r="Q401" s="11"/>
    </row>
    <row r="402" spans="10:17" x14ac:dyDescent="0.3">
      <c r="O402" s="11"/>
      <c r="P402" s="11"/>
      <c r="Q402" s="11"/>
    </row>
    <row r="403" spans="10:17" x14ac:dyDescent="0.3">
      <c r="O403" s="11"/>
      <c r="P403" s="11"/>
      <c r="Q403" s="11"/>
    </row>
    <row r="404" spans="10:17" x14ac:dyDescent="0.3">
      <c r="O404" s="11"/>
      <c r="P404" s="11"/>
      <c r="Q404" s="11"/>
    </row>
    <row r="405" spans="10:17" x14ac:dyDescent="0.3">
      <c r="O405" s="11"/>
      <c r="P405" s="11"/>
      <c r="Q405" s="11"/>
    </row>
    <row r="406" spans="10:17" x14ac:dyDescent="0.3">
      <c r="O406" s="11"/>
      <c r="P406" s="11"/>
      <c r="Q406" s="11"/>
    </row>
    <row r="407" spans="10:17" x14ac:dyDescent="0.3">
      <c r="O407" s="11"/>
      <c r="P407" s="11"/>
      <c r="Q407" s="11"/>
    </row>
    <row r="408" spans="10:17" x14ac:dyDescent="0.3">
      <c r="O408" s="11"/>
      <c r="P408" s="11"/>
      <c r="Q408" s="11"/>
    </row>
    <row r="409" spans="10:17" x14ac:dyDescent="0.3">
      <c r="O409" s="11"/>
      <c r="P409" s="11"/>
      <c r="Q409" s="11"/>
    </row>
    <row r="410" spans="10:17" x14ac:dyDescent="0.3">
      <c r="O410" s="11"/>
      <c r="P410" s="11"/>
      <c r="Q410" s="11"/>
    </row>
    <row r="411" spans="10:17" x14ac:dyDescent="0.3">
      <c r="O411" s="11"/>
      <c r="P411" s="11"/>
      <c r="Q411" s="11"/>
    </row>
    <row r="412" spans="10:17" x14ac:dyDescent="0.3">
      <c r="O412" s="11"/>
      <c r="P412" s="11"/>
      <c r="Q412" s="11"/>
    </row>
    <row r="413" spans="10:17" x14ac:dyDescent="0.3">
      <c r="O413" s="11"/>
      <c r="P413" s="11"/>
      <c r="Q413" s="11"/>
    </row>
    <row r="414" spans="10:17" x14ac:dyDescent="0.3">
      <c r="O414" s="11"/>
      <c r="P414" s="11"/>
      <c r="Q414" s="11"/>
    </row>
    <row r="415" spans="10:17" x14ac:dyDescent="0.3">
      <c r="O415" s="11"/>
      <c r="P415" s="11"/>
      <c r="Q415" s="11"/>
    </row>
    <row r="416" spans="10:17" x14ac:dyDescent="0.3">
      <c r="J416" s="8"/>
      <c r="O416" s="11"/>
      <c r="P416" s="11"/>
      <c r="Q416" s="11"/>
    </row>
    <row r="417" spans="10:17" x14ac:dyDescent="0.3">
      <c r="O417" s="11"/>
      <c r="P417" s="11"/>
      <c r="Q417" s="11"/>
    </row>
    <row r="418" spans="10:17" x14ac:dyDescent="0.3">
      <c r="O418" s="11"/>
      <c r="P418" s="11"/>
      <c r="Q418" s="11"/>
    </row>
    <row r="419" spans="10:17" x14ac:dyDescent="0.3">
      <c r="O419" s="11"/>
      <c r="P419" s="11"/>
      <c r="Q419" s="11"/>
    </row>
    <row r="420" spans="10:17" x14ac:dyDescent="0.3">
      <c r="O420" s="11"/>
      <c r="P420" s="11"/>
      <c r="Q420" s="11"/>
    </row>
    <row r="421" spans="10:17" x14ac:dyDescent="0.3">
      <c r="O421" s="11"/>
      <c r="P421" s="11"/>
      <c r="Q421" s="11"/>
    </row>
    <row r="422" spans="10:17" x14ac:dyDescent="0.3">
      <c r="J422" s="8"/>
      <c r="O422" s="11"/>
      <c r="P422" s="11"/>
      <c r="Q422" s="11"/>
    </row>
    <row r="423" spans="10:17" x14ac:dyDescent="0.3">
      <c r="J423" s="8"/>
      <c r="O423" s="11"/>
      <c r="P423" s="11"/>
      <c r="Q423" s="11"/>
    </row>
    <row r="424" spans="10:17" x14ac:dyDescent="0.3">
      <c r="O424" s="11"/>
      <c r="P424" s="11"/>
      <c r="Q424" s="11"/>
    </row>
    <row r="425" spans="10:17" x14ac:dyDescent="0.3">
      <c r="O425" s="11"/>
      <c r="P425" s="11"/>
      <c r="Q425" s="11"/>
    </row>
    <row r="426" spans="10:17" x14ac:dyDescent="0.3">
      <c r="O426" s="11"/>
      <c r="P426" s="11"/>
      <c r="Q426" s="11"/>
    </row>
    <row r="427" spans="10:17" x14ac:dyDescent="0.3">
      <c r="O427" s="11"/>
      <c r="P427" s="11"/>
      <c r="Q427" s="11"/>
    </row>
    <row r="428" spans="10:17" x14ac:dyDescent="0.3">
      <c r="O428" s="11"/>
      <c r="P428" s="11"/>
      <c r="Q428" s="11"/>
    </row>
    <row r="429" spans="10:17" x14ac:dyDescent="0.3">
      <c r="O429" s="11"/>
      <c r="P429" s="11"/>
      <c r="Q429" s="11"/>
    </row>
    <row r="430" spans="10:17" x14ac:dyDescent="0.3">
      <c r="O430" s="11"/>
      <c r="P430" s="11"/>
      <c r="Q430" s="11"/>
    </row>
    <row r="431" spans="10:17" x14ac:dyDescent="0.3">
      <c r="O431" s="11"/>
      <c r="P431" s="11"/>
      <c r="Q431" s="11"/>
    </row>
    <row r="432" spans="10:17" x14ac:dyDescent="0.3">
      <c r="O432" s="11"/>
      <c r="P432" s="11"/>
      <c r="Q432" s="11"/>
    </row>
    <row r="433" spans="10:17" x14ac:dyDescent="0.3">
      <c r="O433" s="11"/>
      <c r="P433" s="11"/>
      <c r="Q433" s="11"/>
    </row>
    <row r="434" spans="10:17" x14ac:dyDescent="0.3">
      <c r="O434" s="11"/>
      <c r="P434" s="11"/>
      <c r="Q434" s="11"/>
    </row>
    <row r="435" spans="10:17" x14ac:dyDescent="0.3">
      <c r="O435" s="11"/>
      <c r="P435" s="11"/>
      <c r="Q435" s="11"/>
    </row>
    <row r="436" spans="10:17" x14ac:dyDescent="0.3">
      <c r="O436" s="11"/>
      <c r="P436" s="11"/>
      <c r="Q436" s="11"/>
    </row>
    <row r="437" spans="10:17" x14ac:dyDescent="0.3">
      <c r="O437" s="11"/>
      <c r="P437" s="11"/>
      <c r="Q437" s="11"/>
    </row>
    <row r="438" spans="10:17" x14ac:dyDescent="0.3">
      <c r="O438" s="11"/>
      <c r="P438" s="11"/>
      <c r="Q438" s="11"/>
    </row>
    <row r="439" spans="10:17" x14ac:dyDescent="0.3">
      <c r="O439" s="11"/>
      <c r="P439" s="11"/>
      <c r="Q439" s="11"/>
    </row>
    <row r="440" spans="10:17" x14ac:dyDescent="0.3">
      <c r="O440" s="11"/>
      <c r="P440" s="11"/>
      <c r="Q440" s="11"/>
    </row>
    <row r="441" spans="10:17" x14ac:dyDescent="0.3">
      <c r="O441" s="11"/>
      <c r="P441" s="11"/>
      <c r="Q441" s="11"/>
    </row>
    <row r="442" spans="10:17" x14ac:dyDescent="0.3">
      <c r="O442" s="11"/>
      <c r="P442" s="11"/>
      <c r="Q442" s="11"/>
    </row>
    <row r="443" spans="10:17" x14ac:dyDescent="0.3">
      <c r="O443" s="11"/>
      <c r="P443" s="11"/>
      <c r="Q443" s="11"/>
    </row>
    <row r="444" spans="10:17" x14ac:dyDescent="0.3">
      <c r="J444" s="8"/>
      <c r="O444" s="11"/>
      <c r="P444" s="11"/>
      <c r="Q444" s="11"/>
    </row>
    <row r="445" spans="10:17" x14ac:dyDescent="0.3">
      <c r="O445" s="11"/>
      <c r="P445" s="11"/>
      <c r="Q445" s="11"/>
    </row>
    <row r="446" spans="10:17" x14ac:dyDescent="0.3">
      <c r="O446" s="11"/>
      <c r="P446" s="11"/>
      <c r="Q446" s="11"/>
    </row>
    <row r="447" spans="10:17" x14ac:dyDescent="0.3">
      <c r="O447" s="11"/>
      <c r="P447" s="11"/>
      <c r="Q447" s="11"/>
    </row>
    <row r="448" spans="10:17" x14ac:dyDescent="0.3">
      <c r="O448" s="11"/>
      <c r="P448" s="11"/>
      <c r="Q448" s="11"/>
    </row>
    <row r="449" spans="10:17" x14ac:dyDescent="0.3">
      <c r="O449" s="11"/>
      <c r="P449" s="11"/>
      <c r="Q449" s="11"/>
    </row>
    <row r="450" spans="10:17" x14ac:dyDescent="0.3">
      <c r="J450" s="8"/>
      <c r="O450" s="11"/>
      <c r="P450" s="11"/>
      <c r="Q450" s="11"/>
    </row>
    <row r="451" spans="10:17" x14ac:dyDescent="0.3">
      <c r="J451" s="8"/>
      <c r="O451" s="11"/>
      <c r="P451" s="11"/>
      <c r="Q451" s="11"/>
    </row>
    <row r="452" spans="10:17" x14ac:dyDescent="0.3">
      <c r="O452" s="11"/>
      <c r="P452" s="11"/>
      <c r="Q452" s="11"/>
    </row>
    <row r="453" spans="10:17" x14ac:dyDescent="0.3">
      <c r="O453" s="11"/>
      <c r="P453" s="11"/>
      <c r="Q453" s="11"/>
    </row>
    <row r="454" spans="10:17" x14ac:dyDescent="0.3">
      <c r="O454" s="11"/>
      <c r="P454" s="11"/>
      <c r="Q454" s="11"/>
    </row>
    <row r="455" spans="10:17" x14ac:dyDescent="0.3">
      <c r="O455" s="11"/>
      <c r="P455" s="11"/>
      <c r="Q455" s="11"/>
    </row>
    <row r="456" spans="10:17" x14ac:dyDescent="0.3">
      <c r="O456" s="11"/>
      <c r="P456" s="11"/>
      <c r="Q456" s="11"/>
    </row>
    <row r="457" spans="10:17" x14ac:dyDescent="0.3">
      <c r="O457" s="11"/>
      <c r="P457" s="11"/>
      <c r="Q457" s="11"/>
    </row>
    <row r="458" spans="10:17" x14ac:dyDescent="0.3">
      <c r="O458" s="11"/>
      <c r="P458" s="11"/>
      <c r="Q458" s="11"/>
    </row>
    <row r="459" spans="10:17" x14ac:dyDescent="0.3">
      <c r="O459" s="11"/>
      <c r="P459" s="11"/>
      <c r="Q459" s="11"/>
    </row>
    <row r="460" spans="10:17" x14ac:dyDescent="0.3">
      <c r="O460" s="11"/>
      <c r="P460" s="11"/>
      <c r="Q460" s="11"/>
    </row>
    <row r="461" spans="10:17" x14ac:dyDescent="0.3">
      <c r="O461" s="11"/>
      <c r="P461" s="11"/>
      <c r="Q461" s="11"/>
    </row>
    <row r="462" spans="10:17" x14ac:dyDescent="0.3">
      <c r="O462" s="11"/>
      <c r="P462" s="11"/>
      <c r="Q462" s="11"/>
    </row>
    <row r="463" spans="10:17" x14ac:dyDescent="0.3">
      <c r="O463" s="11"/>
      <c r="P463" s="11"/>
      <c r="Q463" s="11"/>
    </row>
    <row r="464" spans="10:17" x14ac:dyDescent="0.3">
      <c r="O464" s="11"/>
      <c r="P464" s="11"/>
      <c r="Q464" s="11"/>
    </row>
    <row r="465" spans="10:17" x14ac:dyDescent="0.3">
      <c r="O465" s="11"/>
      <c r="P465" s="11"/>
      <c r="Q465" s="11"/>
    </row>
    <row r="466" spans="10:17" x14ac:dyDescent="0.3">
      <c r="O466" s="11"/>
      <c r="P466" s="11"/>
      <c r="Q466" s="11"/>
    </row>
    <row r="467" spans="10:17" x14ac:dyDescent="0.3">
      <c r="O467" s="11"/>
      <c r="P467" s="11"/>
      <c r="Q467" s="11"/>
    </row>
    <row r="468" spans="10:17" x14ac:dyDescent="0.3">
      <c r="O468" s="11"/>
      <c r="P468" s="11"/>
      <c r="Q468" s="11"/>
    </row>
    <row r="469" spans="10:17" x14ac:dyDescent="0.3">
      <c r="O469" s="11"/>
      <c r="P469" s="11"/>
      <c r="Q469" s="11"/>
    </row>
    <row r="470" spans="10:17" x14ac:dyDescent="0.3">
      <c r="O470" s="11"/>
      <c r="P470" s="11"/>
      <c r="Q470" s="11"/>
    </row>
    <row r="471" spans="10:17" x14ac:dyDescent="0.3">
      <c r="O471" s="11"/>
      <c r="P471" s="11"/>
      <c r="Q471" s="11"/>
    </row>
    <row r="472" spans="10:17" x14ac:dyDescent="0.3">
      <c r="O472" s="11"/>
      <c r="P472" s="11"/>
      <c r="Q472" s="11"/>
    </row>
    <row r="473" spans="10:17" x14ac:dyDescent="0.3">
      <c r="O473" s="11"/>
      <c r="P473" s="11"/>
      <c r="Q473" s="11"/>
    </row>
    <row r="474" spans="10:17" x14ac:dyDescent="0.3">
      <c r="O474" s="11"/>
      <c r="P474" s="11"/>
      <c r="Q474" s="11"/>
    </row>
    <row r="475" spans="10:17" x14ac:dyDescent="0.3">
      <c r="O475" s="11"/>
      <c r="P475" s="11"/>
      <c r="Q475" s="11"/>
    </row>
    <row r="476" spans="10:17" x14ac:dyDescent="0.3">
      <c r="O476" s="11"/>
      <c r="P476" s="11"/>
      <c r="Q476" s="11"/>
    </row>
    <row r="477" spans="10:17" x14ac:dyDescent="0.3">
      <c r="J477" s="8"/>
      <c r="O477" s="11"/>
      <c r="P477" s="11"/>
      <c r="Q477" s="11"/>
    </row>
    <row r="478" spans="10:17" x14ac:dyDescent="0.3">
      <c r="J478" s="8"/>
      <c r="O478" s="11"/>
      <c r="P478" s="11"/>
      <c r="Q478" s="11"/>
    </row>
    <row r="479" spans="10:17" x14ac:dyDescent="0.3">
      <c r="J479" s="8"/>
      <c r="O479" s="11"/>
      <c r="P479" s="11"/>
      <c r="Q479" s="11"/>
    </row>
    <row r="480" spans="10:17" x14ac:dyDescent="0.3">
      <c r="O480" s="11"/>
      <c r="P480" s="11"/>
      <c r="Q480" s="11"/>
    </row>
    <row r="481" spans="10:17" x14ac:dyDescent="0.3">
      <c r="O481" s="11"/>
      <c r="P481" s="11"/>
      <c r="Q481" s="11"/>
    </row>
    <row r="482" spans="10:17" x14ac:dyDescent="0.3">
      <c r="O482" s="11"/>
      <c r="P482" s="11"/>
      <c r="Q482" s="11"/>
    </row>
    <row r="483" spans="10:17" x14ac:dyDescent="0.3">
      <c r="O483" s="11"/>
      <c r="P483" s="11"/>
      <c r="Q483" s="11"/>
    </row>
    <row r="484" spans="10:17" x14ac:dyDescent="0.3">
      <c r="O484" s="11"/>
      <c r="P484" s="11"/>
      <c r="Q484" s="11"/>
    </row>
    <row r="485" spans="10:17" x14ac:dyDescent="0.3">
      <c r="J485" s="8"/>
      <c r="O485" s="11"/>
      <c r="P485" s="11"/>
      <c r="Q485" s="11"/>
    </row>
    <row r="486" spans="10:17" x14ac:dyDescent="0.3">
      <c r="J486" s="8"/>
      <c r="O486" s="11"/>
      <c r="P486" s="11"/>
      <c r="Q486" s="11"/>
    </row>
    <row r="487" spans="10:17" x14ac:dyDescent="0.3">
      <c r="O487" s="11"/>
      <c r="P487" s="11"/>
      <c r="Q487" s="11"/>
    </row>
    <row r="488" spans="10:17" x14ac:dyDescent="0.3">
      <c r="O488" s="11"/>
      <c r="P488" s="11"/>
      <c r="Q488" s="11"/>
    </row>
    <row r="489" spans="10:17" x14ac:dyDescent="0.3">
      <c r="O489" s="11"/>
      <c r="P489" s="11"/>
      <c r="Q489" s="11"/>
    </row>
    <row r="490" spans="10:17" x14ac:dyDescent="0.3">
      <c r="O490" s="11"/>
      <c r="P490" s="11"/>
      <c r="Q490" s="11"/>
    </row>
    <row r="491" spans="10:17" x14ac:dyDescent="0.3">
      <c r="O491" s="11"/>
      <c r="P491" s="11"/>
      <c r="Q491" s="11"/>
    </row>
    <row r="492" spans="10:17" x14ac:dyDescent="0.3">
      <c r="O492" s="11"/>
      <c r="P492" s="11"/>
      <c r="Q492" s="11"/>
    </row>
    <row r="493" spans="10:17" x14ac:dyDescent="0.3">
      <c r="O493" s="11"/>
      <c r="P493" s="11"/>
      <c r="Q493" s="11"/>
    </row>
    <row r="494" spans="10:17" x14ac:dyDescent="0.3">
      <c r="O494" s="11"/>
      <c r="P494" s="11"/>
      <c r="Q494" s="11"/>
    </row>
    <row r="495" spans="10:17" x14ac:dyDescent="0.3">
      <c r="O495" s="11"/>
      <c r="P495" s="11"/>
      <c r="Q495" s="11"/>
    </row>
    <row r="496" spans="10:17" x14ac:dyDescent="0.3">
      <c r="O496" s="11"/>
      <c r="P496" s="11"/>
      <c r="Q496" s="11"/>
    </row>
    <row r="497" spans="10:17" x14ac:dyDescent="0.3">
      <c r="O497" s="11"/>
      <c r="P497" s="11"/>
      <c r="Q497" s="11"/>
    </row>
    <row r="498" spans="10:17" x14ac:dyDescent="0.3">
      <c r="O498" s="11"/>
      <c r="P498" s="11"/>
      <c r="Q498" s="11"/>
    </row>
    <row r="499" spans="10:17" x14ac:dyDescent="0.3">
      <c r="O499" s="11"/>
      <c r="P499" s="11"/>
      <c r="Q499" s="11"/>
    </row>
    <row r="500" spans="10:17" x14ac:dyDescent="0.3">
      <c r="O500" s="11"/>
      <c r="P500" s="11"/>
      <c r="Q500" s="11"/>
    </row>
    <row r="501" spans="10:17" x14ac:dyDescent="0.3">
      <c r="O501" s="11"/>
      <c r="P501" s="11"/>
      <c r="Q501" s="11"/>
    </row>
    <row r="502" spans="10:17" x14ac:dyDescent="0.3">
      <c r="O502" s="11"/>
      <c r="P502" s="11"/>
      <c r="Q502" s="11"/>
    </row>
    <row r="503" spans="10:17" x14ac:dyDescent="0.3">
      <c r="O503" s="11"/>
      <c r="P503" s="11"/>
      <c r="Q503" s="11"/>
    </row>
    <row r="504" spans="10:17" x14ac:dyDescent="0.3">
      <c r="O504" s="11"/>
      <c r="P504" s="11"/>
      <c r="Q504" s="11"/>
    </row>
    <row r="505" spans="10:17" x14ac:dyDescent="0.3">
      <c r="J505" s="8"/>
      <c r="O505" s="11"/>
      <c r="P505" s="11"/>
      <c r="Q505" s="11"/>
    </row>
    <row r="506" spans="10:17" x14ac:dyDescent="0.3">
      <c r="J506" s="8"/>
      <c r="O506" s="11"/>
      <c r="P506" s="11"/>
      <c r="Q506" s="11"/>
    </row>
    <row r="507" spans="10:17" x14ac:dyDescent="0.3">
      <c r="J507" s="8"/>
      <c r="O507" s="11"/>
      <c r="P507" s="11"/>
      <c r="Q507" s="11"/>
    </row>
    <row r="508" spans="10:17" x14ac:dyDescent="0.3">
      <c r="O508" s="11"/>
      <c r="P508" s="11"/>
      <c r="Q508" s="11"/>
    </row>
    <row r="509" spans="10:17" x14ac:dyDescent="0.3">
      <c r="O509" s="11"/>
      <c r="P509" s="11"/>
      <c r="Q509" s="11"/>
    </row>
    <row r="510" spans="10:17" x14ac:dyDescent="0.3">
      <c r="O510" s="11"/>
      <c r="P510" s="11"/>
      <c r="Q510" s="11"/>
    </row>
    <row r="511" spans="10:17" x14ac:dyDescent="0.3">
      <c r="O511" s="11"/>
      <c r="P511" s="11"/>
      <c r="Q511" s="11"/>
    </row>
    <row r="512" spans="10:17" x14ac:dyDescent="0.3">
      <c r="O512" s="11"/>
      <c r="P512" s="11"/>
      <c r="Q512" s="11"/>
    </row>
    <row r="513" spans="10:17" x14ac:dyDescent="0.3">
      <c r="J513" s="8"/>
      <c r="O513" s="11"/>
      <c r="P513" s="11"/>
      <c r="Q513" s="11"/>
    </row>
    <row r="514" spans="10:17" x14ac:dyDescent="0.3">
      <c r="J514" s="8"/>
      <c r="O514" s="11"/>
      <c r="P514" s="11"/>
      <c r="Q514" s="11"/>
    </row>
    <row r="515" spans="10:17" x14ac:dyDescent="0.3">
      <c r="O515" s="11"/>
      <c r="P515" s="11"/>
      <c r="Q515" s="11"/>
    </row>
    <row r="516" spans="10:17" x14ac:dyDescent="0.3">
      <c r="O516" s="11"/>
      <c r="P516" s="11"/>
      <c r="Q516" s="11"/>
    </row>
    <row r="517" spans="10:17" x14ac:dyDescent="0.3">
      <c r="O517" s="11"/>
      <c r="P517" s="11"/>
      <c r="Q517" s="11"/>
    </row>
    <row r="518" spans="10:17" x14ac:dyDescent="0.3">
      <c r="O518" s="11"/>
      <c r="P518" s="11"/>
      <c r="Q518" s="11"/>
    </row>
    <row r="519" spans="10:17" x14ac:dyDescent="0.3">
      <c r="O519" s="11"/>
      <c r="P519" s="11"/>
      <c r="Q519" s="11"/>
    </row>
    <row r="520" spans="10:17" x14ac:dyDescent="0.3">
      <c r="O520" s="11"/>
      <c r="P520" s="11"/>
      <c r="Q520" s="11"/>
    </row>
    <row r="521" spans="10:17" x14ac:dyDescent="0.3">
      <c r="O521" s="11"/>
      <c r="P521" s="11"/>
      <c r="Q521" s="11"/>
    </row>
    <row r="522" spans="10:17" x14ac:dyDescent="0.3">
      <c r="O522" s="11"/>
      <c r="P522" s="11"/>
      <c r="Q522" s="11"/>
    </row>
    <row r="523" spans="10:17" x14ac:dyDescent="0.3">
      <c r="O523" s="11"/>
      <c r="P523" s="11"/>
      <c r="Q523" s="11"/>
    </row>
    <row r="524" spans="10:17" x14ac:dyDescent="0.3">
      <c r="O524" s="11"/>
      <c r="P524" s="11"/>
      <c r="Q524" s="11"/>
    </row>
    <row r="525" spans="10:17" x14ac:dyDescent="0.3">
      <c r="O525" s="11"/>
      <c r="P525" s="11"/>
      <c r="Q525" s="11"/>
    </row>
    <row r="526" spans="10:17" x14ac:dyDescent="0.3">
      <c r="O526" s="11"/>
      <c r="P526" s="11"/>
      <c r="Q526" s="11"/>
    </row>
    <row r="527" spans="10:17" x14ac:dyDescent="0.3">
      <c r="O527" s="11"/>
      <c r="P527" s="11"/>
      <c r="Q527" s="11"/>
    </row>
    <row r="528" spans="10:17" x14ac:dyDescent="0.3">
      <c r="O528" s="11"/>
      <c r="P528" s="11"/>
      <c r="Q528" s="11"/>
    </row>
    <row r="529" spans="10:17" x14ac:dyDescent="0.3">
      <c r="O529" s="11"/>
      <c r="P529" s="11"/>
      <c r="Q529" s="11"/>
    </row>
    <row r="530" spans="10:17" x14ac:dyDescent="0.3">
      <c r="O530" s="11"/>
      <c r="P530" s="11"/>
      <c r="Q530" s="11"/>
    </row>
    <row r="531" spans="10:17" x14ac:dyDescent="0.3">
      <c r="O531" s="11"/>
      <c r="P531" s="11"/>
      <c r="Q531" s="11"/>
    </row>
    <row r="532" spans="10:17" x14ac:dyDescent="0.3">
      <c r="O532" s="11"/>
      <c r="P532" s="11"/>
      <c r="Q532" s="11"/>
    </row>
    <row r="533" spans="10:17" x14ac:dyDescent="0.3">
      <c r="O533" s="11"/>
      <c r="P533" s="11"/>
      <c r="Q533" s="11"/>
    </row>
    <row r="534" spans="10:17" x14ac:dyDescent="0.3">
      <c r="O534" s="11"/>
      <c r="P534" s="11"/>
      <c r="Q534" s="11"/>
    </row>
    <row r="535" spans="10:17" x14ac:dyDescent="0.3">
      <c r="O535" s="11"/>
      <c r="P535" s="11"/>
      <c r="Q535" s="11"/>
    </row>
    <row r="536" spans="10:17" x14ac:dyDescent="0.3">
      <c r="O536" s="11"/>
      <c r="P536" s="11"/>
      <c r="Q536" s="11"/>
    </row>
    <row r="537" spans="10:17" x14ac:dyDescent="0.3">
      <c r="J537" s="8"/>
      <c r="O537" s="11"/>
      <c r="P537" s="11"/>
      <c r="Q537" s="11"/>
    </row>
    <row r="538" spans="10:17" x14ac:dyDescent="0.3">
      <c r="O538" s="11"/>
      <c r="P538" s="11"/>
      <c r="Q538" s="11"/>
    </row>
    <row r="539" spans="10:17" x14ac:dyDescent="0.3">
      <c r="O539" s="11"/>
      <c r="P539" s="11"/>
      <c r="Q539" s="11"/>
    </row>
    <row r="540" spans="10:17" x14ac:dyDescent="0.3">
      <c r="O540" s="11"/>
      <c r="P540" s="11"/>
      <c r="Q540" s="11"/>
    </row>
    <row r="541" spans="10:17" x14ac:dyDescent="0.3">
      <c r="J541" s="8"/>
      <c r="O541" s="11"/>
      <c r="P541" s="11"/>
      <c r="Q541" s="11"/>
    </row>
    <row r="542" spans="10:17" x14ac:dyDescent="0.3">
      <c r="J542" s="8"/>
      <c r="O542" s="11"/>
      <c r="P542" s="11"/>
      <c r="Q542" s="11"/>
    </row>
    <row r="543" spans="10:17" x14ac:dyDescent="0.3">
      <c r="O543" s="11"/>
      <c r="P543" s="11"/>
      <c r="Q543" s="11"/>
    </row>
    <row r="544" spans="10:17" x14ac:dyDescent="0.3">
      <c r="O544" s="11"/>
      <c r="P544" s="11"/>
      <c r="Q544" s="11"/>
    </row>
    <row r="545" spans="15:17" x14ac:dyDescent="0.3">
      <c r="O545" s="11"/>
      <c r="P545" s="11"/>
      <c r="Q545" s="11"/>
    </row>
    <row r="546" spans="15:17" x14ac:dyDescent="0.3">
      <c r="O546" s="11"/>
      <c r="P546" s="11"/>
      <c r="Q546" s="11"/>
    </row>
    <row r="547" spans="15:17" x14ac:dyDescent="0.3">
      <c r="O547" s="11"/>
      <c r="P547" s="11"/>
      <c r="Q547" s="11"/>
    </row>
    <row r="548" spans="15:17" x14ac:dyDescent="0.3">
      <c r="O548" s="11"/>
      <c r="P548" s="11"/>
      <c r="Q548" s="11"/>
    </row>
    <row r="549" spans="15:17" x14ac:dyDescent="0.3">
      <c r="O549" s="11"/>
      <c r="P549" s="11"/>
      <c r="Q549" s="11"/>
    </row>
    <row r="550" spans="15:17" x14ac:dyDescent="0.3">
      <c r="O550" s="11"/>
      <c r="P550" s="11"/>
      <c r="Q550" s="11"/>
    </row>
    <row r="551" spans="15:17" x14ac:dyDescent="0.3">
      <c r="O551" s="11"/>
      <c r="P551" s="11"/>
      <c r="Q551" s="11"/>
    </row>
    <row r="552" spans="15:17" x14ac:dyDescent="0.3">
      <c r="O552" s="11"/>
      <c r="P552" s="11"/>
      <c r="Q552" s="11"/>
    </row>
    <row r="553" spans="15:17" x14ac:dyDescent="0.3">
      <c r="O553" s="11"/>
      <c r="P553" s="11"/>
      <c r="Q553" s="11"/>
    </row>
    <row r="554" spans="15:17" x14ac:dyDescent="0.3">
      <c r="O554" s="11"/>
      <c r="P554" s="11"/>
      <c r="Q554" s="11"/>
    </row>
    <row r="555" spans="15:17" x14ac:dyDescent="0.3">
      <c r="O555" s="11"/>
      <c r="P555" s="11"/>
      <c r="Q555" s="11"/>
    </row>
    <row r="556" spans="15:17" x14ac:dyDescent="0.3">
      <c r="O556" s="11"/>
      <c r="P556" s="11"/>
      <c r="Q556" s="11"/>
    </row>
    <row r="557" spans="15:17" x14ac:dyDescent="0.3">
      <c r="O557" s="11"/>
      <c r="P557" s="11"/>
      <c r="Q557" s="11"/>
    </row>
    <row r="558" spans="15:17" x14ac:dyDescent="0.3">
      <c r="O558" s="11"/>
      <c r="P558" s="11"/>
      <c r="Q558" s="11"/>
    </row>
    <row r="559" spans="15:17" x14ac:dyDescent="0.3">
      <c r="O559" s="11"/>
      <c r="P559" s="11"/>
      <c r="Q559" s="11"/>
    </row>
    <row r="560" spans="15:17" x14ac:dyDescent="0.3">
      <c r="O560" s="11"/>
      <c r="P560" s="11"/>
      <c r="Q560" s="11"/>
    </row>
    <row r="561" spans="10:17" x14ac:dyDescent="0.3">
      <c r="O561" s="11"/>
      <c r="P561" s="11"/>
      <c r="Q561" s="11"/>
    </row>
    <row r="562" spans="10:17" x14ac:dyDescent="0.3">
      <c r="O562" s="11"/>
      <c r="P562" s="11"/>
      <c r="Q562" s="11"/>
    </row>
    <row r="563" spans="10:17" x14ac:dyDescent="0.3">
      <c r="O563" s="11"/>
      <c r="P563" s="11"/>
      <c r="Q563" s="11"/>
    </row>
    <row r="564" spans="10:17" x14ac:dyDescent="0.3">
      <c r="O564" s="11"/>
      <c r="P564" s="11"/>
      <c r="Q564" s="11"/>
    </row>
    <row r="565" spans="10:17" x14ac:dyDescent="0.3">
      <c r="O565" s="11"/>
      <c r="P565" s="11"/>
      <c r="Q565" s="11"/>
    </row>
    <row r="566" spans="10:17" x14ac:dyDescent="0.3">
      <c r="O566" s="11"/>
      <c r="P566" s="11"/>
      <c r="Q566" s="11"/>
    </row>
    <row r="567" spans="10:17" x14ac:dyDescent="0.3">
      <c r="O567" s="11"/>
      <c r="P567" s="11"/>
      <c r="Q567" s="11"/>
    </row>
    <row r="568" spans="10:17" x14ac:dyDescent="0.3">
      <c r="O568" s="11"/>
      <c r="P568" s="11"/>
      <c r="Q568" s="11"/>
    </row>
    <row r="569" spans="10:17" x14ac:dyDescent="0.3">
      <c r="J569" s="8"/>
      <c r="O569" s="11"/>
      <c r="P569" s="11"/>
      <c r="Q569" s="11"/>
    </row>
    <row r="570" spans="10:17" x14ac:dyDescent="0.3">
      <c r="J570" s="8"/>
      <c r="O570" s="11"/>
      <c r="P570" s="11"/>
      <c r="Q570" s="11"/>
    </row>
    <row r="571" spans="10:17" x14ac:dyDescent="0.3">
      <c r="O571" s="11"/>
      <c r="P571" s="11"/>
      <c r="Q571" s="11"/>
    </row>
    <row r="572" spans="10:17" x14ac:dyDescent="0.3">
      <c r="O572" s="11"/>
      <c r="P572" s="11"/>
      <c r="Q572" s="11"/>
    </row>
    <row r="573" spans="10:17" x14ac:dyDescent="0.3">
      <c r="O573" s="11"/>
      <c r="P573" s="11"/>
      <c r="Q573" s="11"/>
    </row>
    <row r="574" spans="10:17" x14ac:dyDescent="0.3">
      <c r="O574" s="11"/>
      <c r="P574" s="11"/>
      <c r="Q574" s="11"/>
    </row>
    <row r="575" spans="10:17" x14ac:dyDescent="0.3">
      <c r="O575" s="11"/>
      <c r="P575" s="11"/>
      <c r="Q575" s="11"/>
    </row>
    <row r="576" spans="10:17" x14ac:dyDescent="0.3">
      <c r="J576" s="8"/>
      <c r="O576" s="11"/>
      <c r="P576" s="11"/>
      <c r="Q576" s="11"/>
    </row>
    <row r="577" spans="10:17" x14ac:dyDescent="0.3">
      <c r="J577" s="8"/>
      <c r="O577" s="11"/>
      <c r="P577" s="11"/>
      <c r="Q577" s="11"/>
    </row>
    <row r="578" spans="10:17" x14ac:dyDescent="0.3">
      <c r="O578" s="11"/>
      <c r="P578" s="11"/>
      <c r="Q578" s="11"/>
    </row>
    <row r="579" spans="10:17" x14ac:dyDescent="0.3">
      <c r="O579" s="11"/>
      <c r="P579" s="11"/>
      <c r="Q579" s="11"/>
    </row>
    <row r="580" spans="10:17" x14ac:dyDescent="0.3">
      <c r="O580" s="11"/>
      <c r="P580" s="11"/>
      <c r="Q580" s="11"/>
    </row>
    <row r="581" spans="10:17" x14ac:dyDescent="0.3">
      <c r="O581" s="11"/>
      <c r="P581" s="11"/>
      <c r="Q581" s="11"/>
    </row>
    <row r="582" spans="10:17" x14ac:dyDescent="0.3">
      <c r="O582" s="11"/>
      <c r="P582" s="11"/>
      <c r="Q582" s="11"/>
    </row>
    <row r="583" spans="10:17" x14ac:dyDescent="0.3">
      <c r="O583" s="11"/>
      <c r="P583" s="11"/>
      <c r="Q583" s="11"/>
    </row>
    <row r="584" spans="10:17" x14ac:dyDescent="0.3">
      <c r="O584" s="11"/>
      <c r="P584" s="11"/>
      <c r="Q584" s="11"/>
    </row>
    <row r="585" spans="10:17" x14ac:dyDescent="0.3">
      <c r="O585" s="11"/>
      <c r="P585" s="11"/>
      <c r="Q585" s="11"/>
    </row>
    <row r="586" spans="10:17" x14ac:dyDescent="0.3">
      <c r="O586" s="11"/>
      <c r="P586" s="11"/>
      <c r="Q586" s="11"/>
    </row>
    <row r="587" spans="10:17" x14ac:dyDescent="0.3">
      <c r="O587" s="11"/>
      <c r="P587" s="11"/>
      <c r="Q587" s="11"/>
    </row>
    <row r="588" spans="10:17" x14ac:dyDescent="0.3">
      <c r="O588" s="11"/>
      <c r="P588" s="11"/>
      <c r="Q588" s="11"/>
    </row>
    <row r="589" spans="10:17" x14ac:dyDescent="0.3">
      <c r="O589" s="11"/>
      <c r="P589" s="11"/>
      <c r="Q589" s="11"/>
    </row>
    <row r="590" spans="10:17" x14ac:dyDescent="0.3">
      <c r="O590" s="11"/>
      <c r="P590" s="11"/>
      <c r="Q590" s="11"/>
    </row>
    <row r="591" spans="10:17" x14ac:dyDescent="0.3">
      <c r="O591" s="11"/>
      <c r="P591" s="11"/>
      <c r="Q591" s="11"/>
    </row>
    <row r="592" spans="10:17" x14ac:dyDescent="0.3">
      <c r="O592" s="11"/>
      <c r="P592" s="11"/>
      <c r="Q592" s="11"/>
    </row>
    <row r="593" spans="10:17" x14ac:dyDescent="0.3">
      <c r="O593" s="11"/>
      <c r="P593" s="11"/>
      <c r="Q593" s="11"/>
    </row>
    <row r="594" spans="10:17" x14ac:dyDescent="0.3">
      <c r="O594" s="11"/>
      <c r="P594" s="11"/>
      <c r="Q594" s="11"/>
    </row>
    <row r="595" spans="10:17" x14ac:dyDescent="0.3">
      <c r="O595" s="11"/>
      <c r="P595" s="11"/>
      <c r="Q595" s="11"/>
    </row>
    <row r="596" spans="10:17" x14ac:dyDescent="0.3">
      <c r="O596" s="11"/>
      <c r="P596" s="11"/>
      <c r="Q596" s="11"/>
    </row>
    <row r="597" spans="10:17" x14ac:dyDescent="0.3">
      <c r="J597" s="8"/>
      <c r="O597" s="11"/>
      <c r="P597" s="11"/>
      <c r="Q597" s="11"/>
    </row>
    <row r="598" spans="10:17" x14ac:dyDescent="0.3">
      <c r="J598" s="8"/>
      <c r="O598" s="11"/>
      <c r="P598" s="11"/>
      <c r="Q598" s="11"/>
    </row>
    <row r="599" spans="10:17" x14ac:dyDescent="0.3">
      <c r="O599" s="11"/>
      <c r="P599" s="11"/>
      <c r="Q599" s="11"/>
    </row>
    <row r="600" spans="10:17" x14ac:dyDescent="0.3">
      <c r="O600" s="11"/>
      <c r="P600" s="11"/>
      <c r="Q600" s="11"/>
    </row>
    <row r="601" spans="10:17" x14ac:dyDescent="0.3">
      <c r="O601" s="11"/>
      <c r="P601" s="11"/>
      <c r="Q601" s="11"/>
    </row>
    <row r="602" spans="10:17" x14ac:dyDescent="0.3">
      <c r="O602" s="11"/>
      <c r="P602" s="11"/>
      <c r="Q602" s="11"/>
    </row>
    <row r="603" spans="10:17" x14ac:dyDescent="0.3">
      <c r="O603" s="11"/>
      <c r="P603" s="11"/>
      <c r="Q603" s="11"/>
    </row>
    <row r="604" spans="10:17" x14ac:dyDescent="0.3">
      <c r="J604" s="8"/>
      <c r="O604" s="11"/>
      <c r="P604" s="11"/>
      <c r="Q604" s="11"/>
    </row>
    <row r="605" spans="10:17" x14ac:dyDescent="0.3">
      <c r="J605" s="8"/>
      <c r="O605" s="11"/>
      <c r="P605" s="11"/>
      <c r="Q605" s="11"/>
    </row>
    <row r="606" spans="10:17" x14ac:dyDescent="0.3">
      <c r="O606" s="11"/>
      <c r="P606" s="11"/>
      <c r="Q606" s="11"/>
    </row>
    <row r="607" spans="10:17" x14ac:dyDescent="0.3">
      <c r="O607" s="11"/>
      <c r="P607" s="11"/>
      <c r="Q607" s="11"/>
    </row>
    <row r="608" spans="10:17" x14ac:dyDescent="0.3">
      <c r="O608" s="11"/>
      <c r="P608" s="11"/>
      <c r="Q608" s="11"/>
    </row>
    <row r="609" spans="15:17" x14ac:dyDescent="0.3">
      <c r="O609" s="11"/>
      <c r="P609" s="11"/>
      <c r="Q609" s="11"/>
    </row>
    <row r="610" spans="15:17" x14ac:dyDescent="0.3">
      <c r="O610" s="11"/>
      <c r="P610" s="11"/>
      <c r="Q610" s="11"/>
    </row>
    <row r="611" spans="15:17" x14ac:dyDescent="0.3">
      <c r="O611" s="11"/>
      <c r="P611" s="11"/>
      <c r="Q611" s="11"/>
    </row>
    <row r="612" spans="15:17" x14ac:dyDescent="0.3">
      <c r="O612" s="11"/>
      <c r="P612" s="11"/>
      <c r="Q612" s="11"/>
    </row>
    <row r="613" spans="15:17" x14ac:dyDescent="0.3">
      <c r="O613" s="11"/>
      <c r="P613" s="11"/>
      <c r="Q613" s="11"/>
    </row>
    <row r="614" spans="15:17" x14ac:dyDescent="0.3">
      <c r="O614" s="11"/>
      <c r="P614" s="11"/>
      <c r="Q614" s="11"/>
    </row>
    <row r="615" spans="15:17" x14ac:dyDescent="0.3">
      <c r="O615" s="11"/>
      <c r="P615" s="11"/>
      <c r="Q615" s="11"/>
    </row>
    <row r="616" spans="15:17" x14ac:dyDescent="0.3">
      <c r="O616" s="11"/>
      <c r="P616" s="11"/>
      <c r="Q616" s="11"/>
    </row>
    <row r="617" spans="15:17" x14ac:dyDescent="0.3">
      <c r="O617" s="11"/>
      <c r="P617" s="11"/>
      <c r="Q617" s="11"/>
    </row>
    <row r="618" spans="15:17" x14ac:dyDescent="0.3">
      <c r="O618" s="11"/>
      <c r="P618" s="11"/>
      <c r="Q618" s="11"/>
    </row>
    <row r="619" spans="15:17" x14ac:dyDescent="0.3">
      <c r="O619" s="11"/>
      <c r="P619" s="11"/>
      <c r="Q619" s="11"/>
    </row>
    <row r="620" spans="15:17" x14ac:dyDescent="0.3">
      <c r="O620" s="11"/>
      <c r="P620" s="11"/>
      <c r="Q620" s="11"/>
    </row>
    <row r="621" spans="15:17" x14ac:dyDescent="0.3">
      <c r="O621" s="11"/>
      <c r="P621" s="11"/>
      <c r="Q621" s="11"/>
    </row>
    <row r="622" spans="15:17" x14ac:dyDescent="0.3">
      <c r="O622" s="11"/>
      <c r="P622" s="11"/>
      <c r="Q622" s="11"/>
    </row>
    <row r="623" spans="15:17" x14ac:dyDescent="0.3">
      <c r="O623" s="11"/>
      <c r="P623" s="11"/>
      <c r="Q623" s="11"/>
    </row>
    <row r="624" spans="15:17" x14ac:dyDescent="0.3">
      <c r="O624" s="11"/>
      <c r="P624" s="11"/>
      <c r="Q624" s="11"/>
    </row>
    <row r="625" spans="10:17" x14ac:dyDescent="0.3">
      <c r="O625" s="11"/>
      <c r="P625" s="11"/>
      <c r="Q625" s="11"/>
    </row>
    <row r="626" spans="10:17" x14ac:dyDescent="0.3">
      <c r="O626" s="11"/>
      <c r="P626" s="11"/>
      <c r="Q626" s="11"/>
    </row>
    <row r="627" spans="10:17" x14ac:dyDescent="0.3">
      <c r="O627" s="11"/>
      <c r="P627" s="11"/>
      <c r="Q627" s="11"/>
    </row>
    <row r="628" spans="10:17" x14ac:dyDescent="0.3">
      <c r="O628" s="11"/>
      <c r="P628" s="11"/>
      <c r="Q628" s="11"/>
    </row>
    <row r="629" spans="10:17" x14ac:dyDescent="0.3">
      <c r="O629" s="11"/>
      <c r="P629" s="11"/>
      <c r="Q629" s="11"/>
    </row>
    <row r="630" spans="10:17" x14ac:dyDescent="0.3">
      <c r="O630" s="11"/>
      <c r="P630" s="11"/>
      <c r="Q630" s="11"/>
    </row>
    <row r="631" spans="10:17" x14ac:dyDescent="0.3">
      <c r="O631" s="11"/>
      <c r="P631" s="11"/>
      <c r="Q631" s="11"/>
    </row>
    <row r="632" spans="10:17" x14ac:dyDescent="0.3">
      <c r="J632" s="8"/>
      <c r="O632" s="11"/>
      <c r="P632" s="11"/>
      <c r="Q632" s="11"/>
    </row>
    <row r="633" spans="10:17" x14ac:dyDescent="0.3">
      <c r="J633" s="8"/>
      <c r="O633" s="11"/>
      <c r="P633" s="11"/>
      <c r="Q633" s="11"/>
    </row>
    <row r="634" spans="10:17" x14ac:dyDescent="0.3">
      <c r="O634" s="11"/>
      <c r="P634" s="11"/>
      <c r="Q634" s="11"/>
    </row>
    <row r="635" spans="10:17" x14ac:dyDescent="0.3">
      <c r="O635" s="11"/>
      <c r="P635" s="11"/>
      <c r="Q635" s="11"/>
    </row>
    <row r="636" spans="10:17" x14ac:dyDescent="0.3">
      <c r="O636" s="11"/>
      <c r="P636" s="11"/>
      <c r="Q636" s="11"/>
    </row>
    <row r="637" spans="10:17" x14ac:dyDescent="0.3">
      <c r="O637" s="11"/>
      <c r="P637" s="11"/>
      <c r="Q637" s="11"/>
    </row>
    <row r="638" spans="10:17" x14ac:dyDescent="0.3">
      <c r="O638" s="11"/>
      <c r="P638" s="11"/>
      <c r="Q638" s="11"/>
    </row>
    <row r="639" spans="10:17" x14ac:dyDescent="0.3">
      <c r="J639" s="8"/>
      <c r="O639" s="11"/>
      <c r="P639" s="11"/>
      <c r="Q639" s="11"/>
    </row>
    <row r="640" spans="10:17" x14ac:dyDescent="0.3">
      <c r="O640" s="11"/>
      <c r="P640" s="11"/>
      <c r="Q640" s="11"/>
    </row>
    <row r="641" spans="15:17" x14ac:dyDescent="0.3">
      <c r="O641" s="11"/>
      <c r="P641" s="11"/>
      <c r="Q641" s="11"/>
    </row>
    <row r="642" spans="15:17" x14ac:dyDescent="0.3">
      <c r="O642" s="11"/>
      <c r="P642" s="11"/>
      <c r="Q642" s="11"/>
    </row>
    <row r="643" spans="15:17" x14ac:dyDescent="0.3">
      <c r="O643" s="11"/>
      <c r="P643" s="11"/>
      <c r="Q643" s="11"/>
    </row>
    <row r="644" spans="15:17" x14ac:dyDescent="0.3">
      <c r="O644" s="11"/>
      <c r="P644" s="11"/>
      <c r="Q644" s="11"/>
    </row>
    <row r="645" spans="15:17" x14ac:dyDescent="0.3">
      <c r="O645" s="11"/>
      <c r="P645" s="11"/>
      <c r="Q645" s="11"/>
    </row>
    <row r="646" spans="15:17" x14ac:dyDescent="0.3">
      <c r="O646" s="11"/>
      <c r="P646" s="11"/>
      <c r="Q646" s="11"/>
    </row>
    <row r="647" spans="15:17" x14ac:dyDescent="0.3">
      <c r="O647" s="11"/>
      <c r="P647" s="11"/>
      <c r="Q647" s="11"/>
    </row>
    <row r="648" spans="15:17" x14ac:dyDescent="0.3">
      <c r="O648" s="11"/>
      <c r="P648" s="11"/>
      <c r="Q648" s="11"/>
    </row>
    <row r="649" spans="15:17" x14ac:dyDescent="0.3">
      <c r="O649" s="11"/>
      <c r="P649" s="11"/>
      <c r="Q649" s="11"/>
    </row>
    <row r="650" spans="15:17" x14ac:dyDescent="0.3">
      <c r="O650" s="11"/>
      <c r="P650" s="11"/>
      <c r="Q650" s="11"/>
    </row>
    <row r="651" spans="15:17" x14ac:dyDescent="0.3">
      <c r="O651" s="11"/>
      <c r="P651" s="11"/>
      <c r="Q651" s="11"/>
    </row>
    <row r="652" spans="15:17" x14ac:dyDescent="0.3">
      <c r="O652" s="11"/>
      <c r="P652" s="11"/>
      <c r="Q652" s="11"/>
    </row>
    <row r="653" spans="15:17" x14ac:dyDescent="0.3">
      <c r="O653" s="11"/>
      <c r="P653" s="11"/>
      <c r="Q653" s="11"/>
    </row>
    <row r="654" spans="15:17" x14ac:dyDescent="0.3">
      <c r="O654" s="11"/>
      <c r="P654" s="11"/>
      <c r="Q654" s="11"/>
    </row>
    <row r="655" spans="15:17" x14ac:dyDescent="0.3">
      <c r="O655" s="11"/>
      <c r="P655" s="11"/>
      <c r="Q655" s="11"/>
    </row>
    <row r="656" spans="15:17" x14ac:dyDescent="0.3">
      <c r="O656" s="11"/>
      <c r="P656" s="11"/>
      <c r="Q656" s="11"/>
    </row>
    <row r="657" spans="10:17" x14ac:dyDescent="0.3">
      <c r="O657" s="11"/>
      <c r="P657" s="11"/>
      <c r="Q657" s="11"/>
    </row>
    <row r="658" spans="10:17" x14ac:dyDescent="0.3">
      <c r="O658" s="11"/>
      <c r="P658" s="11"/>
      <c r="Q658" s="11"/>
    </row>
    <row r="659" spans="10:17" x14ac:dyDescent="0.3">
      <c r="O659" s="11"/>
      <c r="P659" s="11"/>
      <c r="Q659" s="11"/>
    </row>
    <row r="660" spans="10:17" x14ac:dyDescent="0.3">
      <c r="J660" s="8"/>
      <c r="O660" s="11"/>
      <c r="P660" s="11"/>
      <c r="Q660" s="11"/>
    </row>
    <row r="661" spans="10:17" x14ac:dyDescent="0.3">
      <c r="J661" s="8"/>
      <c r="O661" s="11"/>
      <c r="P661" s="11"/>
      <c r="Q661" s="11"/>
    </row>
    <row r="662" spans="10:17" x14ac:dyDescent="0.3">
      <c r="O662" s="11"/>
      <c r="P662" s="11"/>
      <c r="Q662" s="11"/>
    </row>
    <row r="663" spans="10:17" x14ac:dyDescent="0.3">
      <c r="O663" s="11"/>
      <c r="P663" s="11"/>
      <c r="Q663" s="11"/>
    </row>
    <row r="664" spans="10:17" x14ac:dyDescent="0.3">
      <c r="O664" s="11"/>
      <c r="P664" s="11"/>
      <c r="Q664" s="11"/>
    </row>
    <row r="665" spans="10:17" x14ac:dyDescent="0.3">
      <c r="O665" s="11"/>
      <c r="P665" s="11"/>
      <c r="Q665" s="11"/>
    </row>
    <row r="666" spans="10:17" x14ac:dyDescent="0.3">
      <c r="O666" s="11"/>
      <c r="P666" s="11"/>
      <c r="Q666" s="11"/>
    </row>
    <row r="667" spans="10:17" x14ac:dyDescent="0.3">
      <c r="J667" s="8"/>
      <c r="O667" s="11"/>
      <c r="P667" s="11"/>
      <c r="Q667" s="11"/>
    </row>
    <row r="668" spans="10:17" x14ac:dyDescent="0.3">
      <c r="J668" s="8"/>
      <c r="O668" s="11"/>
      <c r="P668" s="11"/>
      <c r="Q668" s="11"/>
    </row>
    <row r="669" spans="10:17" x14ac:dyDescent="0.3">
      <c r="O669" s="11"/>
      <c r="P669" s="11"/>
      <c r="Q669" s="11"/>
    </row>
    <row r="670" spans="10:17" x14ac:dyDescent="0.3">
      <c r="O670" s="11"/>
      <c r="P670" s="11"/>
      <c r="Q670" s="11"/>
    </row>
    <row r="671" spans="10:17" x14ac:dyDescent="0.3">
      <c r="O671" s="11"/>
      <c r="P671" s="11"/>
      <c r="Q671" s="11"/>
    </row>
    <row r="672" spans="10:17" x14ac:dyDescent="0.3">
      <c r="O672" s="11"/>
      <c r="P672" s="11"/>
      <c r="Q672" s="11"/>
    </row>
    <row r="673" spans="15:17" x14ac:dyDescent="0.3">
      <c r="O673" s="11"/>
      <c r="P673" s="11"/>
      <c r="Q673" s="11"/>
    </row>
    <row r="674" spans="15:17" x14ac:dyDescent="0.3">
      <c r="O674" s="11"/>
      <c r="P674" s="11"/>
      <c r="Q674" s="11"/>
    </row>
    <row r="675" spans="15:17" x14ac:dyDescent="0.3">
      <c r="O675" s="11"/>
      <c r="P675" s="11"/>
      <c r="Q675" s="11"/>
    </row>
    <row r="676" spans="15:17" x14ac:dyDescent="0.3">
      <c r="O676" s="11"/>
      <c r="P676" s="11"/>
      <c r="Q676" s="11"/>
    </row>
    <row r="677" spans="15:17" x14ac:dyDescent="0.3">
      <c r="O677" s="11"/>
      <c r="P677" s="11"/>
      <c r="Q677" s="11"/>
    </row>
    <row r="678" spans="15:17" x14ac:dyDescent="0.3">
      <c r="O678" s="11"/>
      <c r="P678" s="11"/>
      <c r="Q678" s="11"/>
    </row>
    <row r="679" spans="15:17" x14ac:dyDescent="0.3">
      <c r="O679" s="11"/>
      <c r="P679" s="11"/>
      <c r="Q679" s="11"/>
    </row>
    <row r="680" spans="15:17" x14ac:dyDescent="0.3">
      <c r="O680" s="11"/>
      <c r="P680" s="11"/>
      <c r="Q680" s="11"/>
    </row>
    <row r="681" spans="15:17" x14ac:dyDescent="0.3">
      <c r="O681" s="11"/>
      <c r="P681" s="11"/>
      <c r="Q681" s="11"/>
    </row>
    <row r="682" spans="15:17" x14ac:dyDescent="0.3">
      <c r="O682" s="11"/>
      <c r="P682" s="11"/>
      <c r="Q682" s="11"/>
    </row>
    <row r="683" spans="15:17" x14ac:dyDescent="0.3">
      <c r="O683" s="11"/>
      <c r="P683" s="11"/>
      <c r="Q683" s="11"/>
    </row>
    <row r="684" spans="15:17" x14ac:dyDescent="0.3">
      <c r="O684" s="11"/>
      <c r="P684" s="11"/>
      <c r="Q684" s="11"/>
    </row>
    <row r="685" spans="15:17" x14ac:dyDescent="0.3">
      <c r="O685" s="11"/>
      <c r="P685" s="11"/>
      <c r="Q685" s="11"/>
    </row>
    <row r="686" spans="15:17" x14ac:dyDescent="0.3">
      <c r="O686" s="11"/>
      <c r="P686" s="11"/>
      <c r="Q686" s="11"/>
    </row>
    <row r="687" spans="15:17" x14ac:dyDescent="0.3">
      <c r="O687" s="11"/>
      <c r="P687" s="11"/>
      <c r="Q687" s="11"/>
    </row>
    <row r="688" spans="15:17" x14ac:dyDescent="0.3">
      <c r="O688" s="11"/>
      <c r="P688" s="11"/>
      <c r="Q688" s="11"/>
    </row>
    <row r="689" spans="10:17" x14ac:dyDescent="0.3">
      <c r="J689" s="8"/>
      <c r="O689" s="11"/>
      <c r="P689" s="11"/>
      <c r="Q689" s="11"/>
    </row>
    <row r="690" spans="10:17" x14ac:dyDescent="0.3">
      <c r="O690" s="11"/>
      <c r="P690" s="11"/>
      <c r="Q690" s="11"/>
    </row>
    <row r="691" spans="10:17" x14ac:dyDescent="0.3">
      <c r="O691" s="11"/>
      <c r="P691" s="11"/>
      <c r="Q691" s="11"/>
    </row>
    <row r="692" spans="10:17" x14ac:dyDescent="0.3">
      <c r="O692" s="11"/>
      <c r="P692" s="11"/>
      <c r="Q692" s="11"/>
    </row>
    <row r="693" spans="10:17" x14ac:dyDescent="0.3">
      <c r="O693" s="11"/>
      <c r="P693" s="11"/>
      <c r="Q693" s="11"/>
    </row>
    <row r="694" spans="10:17" x14ac:dyDescent="0.3">
      <c r="O694" s="11"/>
      <c r="P694" s="11"/>
      <c r="Q694" s="11"/>
    </row>
    <row r="695" spans="10:17" x14ac:dyDescent="0.3">
      <c r="J695" s="8"/>
      <c r="O695" s="11"/>
      <c r="P695" s="11"/>
      <c r="Q695" s="11"/>
    </row>
    <row r="696" spans="10:17" x14ac:dyDescent="0.3">
      <c r="J696" s="8"/>
      <c r="O696" s="11"/>
      <c r="P696" s="11"/>
      <c r="Q696" s="11"/>
    </row>
    <row r="697" spans="10:17" x14ac:dyDescent="0.3">
      <c r="O697" s="11"/>
      <c r="P697" s="11"/>
      <c r="Q697" s="11"/>
    </row>
    <row r="698" spans="10:17" x14ac:dyDescent="0.3">
      <c r="O698" s="11"/>
      <c r="P698" s="11"/>
      <c r="Q698" s="11"/>
    </row>
    <row r="699" spans="10:17" x14ac:dyDescent="0.3">
      <c r="O699" s="11"/>
      <c r="P699" s="11"/>
      <c r="Q699" s="11"/>
    </row>
    <row r="700" spans="10:17" x14ac:dyDescent="0.3">
      <c r="O700" s="11"/>
      <c r="P700" s="11"/>
      <c r="Q700" s="11"/>
    </row>
    <row r="701" spans="10:17" x14ac:dyDescent="0.3">
      <c r="O701" s="11"/>
      <c r="P701" s="11"/>
      <c r="Q701" s="11"/>
    </row>
    <row r="702" spans="10:17" x14ac:dyDescent="0.3">
      <c r="O702" s="11"/>
      <c r="P702" s="11"/>
      <c r="Q702" s="11"/>
    </row>
    <row r="703" spans="10:17" x14ac:dyDescent="0.3">
      <c r="O703" s="11"/>
      <c r="P703" s="11"/>
      <c r="Q703" s="11"/>
    </row>
    <row r="704" spans="10:17" x14ac:dyDescent="0.3">
      <c r="O704" s="11"/>
      <c r="P704" s="11"/>
      <c r="Q704" s="11"/>
    </row>
    <row r="705" spans="15:17" x14ac:dyDescent="0.3">
      <c r="O705" s="11"/>
      <c r="P705" s="11"/>
      <c r="Q705" s="11"/>
    </row>
    <row r="706" spans="15:17" x14ac:dyDescent="0.3">
      <c r="O706" s="11"/>
      <c r="P706" s="11"/>
      <c r="Q706" s="11"/>
    </row>
    <row r="707" spans="15:17" x14ac:dyDescent="0.3">
      <c r="O707" s="11"/>
      <c r="P707" s="11"/>
      <c r="Q707" s="11"/>
    </row>
    <row r="708" spans="15:17" x14ac:dyDescent="0.3">
      <c r="O708" s="11"/>
      <c r="P708" s="11"/>
      <c r="Q708" s="11"/>
    </row>
    <row r="709" spans="15:17" x14ac:dyDescent="0.3">
      <c r="O709" s="11"/>
      <c r="P709" s="11"/>
      <c r="Q709" s="11"/>
    </row>
    <row r="710" spans="15:17" x14ac:dyDescent="0.3">
      <c r="O710" s="11"/>
      <c r="P710" s="11"/>
      <c r="Q710" s="11"/>
    </row>
    <row r="711" spans="15:17" x14ac:dyDescent="0.3">
      <c r="O711" s="11"/>
      <c r="P711" s="11"/>
      <c r="Q711" s="11"/>
    </row>
    <row r="712" spans="15:17" x14ac:dyDescent="0.3">
      <c r="O712" s="11"/>
      <c r="P712" s="11"/>
      <c r="Q712" s="11"/>
    </row>
    <row r="713" spans="15:17" x14ac:dyDescent="0.3">
      <c r="O713" s="11"/>
      <c r="P713" s="11"/>
      <c r="Q713" s="11"/>
    </row>
    <row r="714" spans="15:17" x14ac:dyDescent="0.3">
      <c r="O714" s="11"/>
      <c r="P714" s="11"/>
      <c r="Q714" s="11"/>
    </row>
    <row r="715" spans="15:17" x14ac:dyDescent="0.3">
      <c r="O715" s="11"/>
      <c r="P715" s="11"/>
      <c r="Q715" s="11"/>
    </row>
    <row r="716" spans="15:17" x14ac:dyDescent="0.3">
      <c r="O716" s="11"/>
      <c r="P716" s="11"/>
      <c r="Q716" s="11"/>
    </row>
    <row r="717" spans="15:17" x14ac:dyDescent="0.3">
      <c r="O717" s="11"/>
      <c r="P717" s="11"/>
      <c r="Q717" s="11"/>
    </row>
    <row r="718" spans="15:17" x14ac:dyDescent="0.3">
      <c r="O718" s="11"/>
      <c r="P718" s="11"/>
      <c r="Q718" s="11"/>
    </row>
    <row r="719" spans="15:17" x14ac:dyDescent="0.3">
      <c r="O719" s="11"/>
      <c r="P719" s="11"/>
      <c r="Q719" s="11"/>
    </row>
    <row r="720" spans="15:17" x14ac:dyDescent="0.3">
      <c r="O720" s="11"/>
      <c r="P720" s="11"/>
      <c r="Q720" s="11"/>
    </row>
    <row r="721" spans="10:17" x14ac:dyDescent="0.3">
      <c r="O721" s="11"/>
      <c r="P721" s="11"/>
      <c r="Q721" s="11"/>
    </row>
    <row r="722" spans="10:17" x14ac:dyDescent="0.3">
      <c r="O722" s="11"/>
      <c r="P722" s="11"/>
      <c r="Q722" s="11"/>
    </row>
    <row r="723" spans="10:17" x14ac:dyDescent="0.3">
      <c r="J723" s="8"/>
      <c r="O723" s="11"/>
      <c r="P723" s="11"/>
      <c r="Q723" s="11"/>
    </row>
    <row r="724" spans="10:17" x14ac:dyDescent="0.3">
      <c r="J724" s="8"/>
      <c r="O724" s="11"/>
      <c r="P724" s="11"/>
      <c r="Q724" s="11"/>
    </row>
    <row r="725" spans="10:17" x14ac:dyDescent="0.3">
      <c r="O725" s="11"/>
      <c r="P725" s="11"/>
      <c r="Q725" s="11"/>
    </row>
    <row r="726" spans="10:17" x14ac:dyDescent="0.3">
      <c r="O726" s="11"/>
      <c r="P726" s="11"/>
      <c r="Q726" s="11"/>
    </row>
    <row r="727" spans="10:17" x14ac:dyDescent="0.3">
      <c r="J727" s="8"/>
      <c r="O727" s="11"/>
      <c r="P727" s="11"/>
      <c r="Q727" s="11"/>
    </row>
    <row r="728" spans="10:17" x14ac:dyDescent="0.3">
      <c r="O728" s="11"/>
      <c r="P728" s="11"/>
      <c r="Q728" s="11"/>
    </row>
    <row r="729" spans="10:17" x14ac:dyDescent="0.3">
      <c r="O729" s="11"/>
      <c r="P729" s="11"/>
      <c r="Q729" s="11"/>
    </row>
    <row r="730" spans="10:17" x14ac:dyDescent="0.3">
      <c r="J730" s="8"/>
      <c r="O730" s="11"/>
      <c r="P730" s="11"/>
      <c r="Q730" s="11"/>
    </row>
    <row r="731" spans="10:17" x14ac:dyDescent="0.3">
      <c r="O731" s="11"/>
      <c r="P731" s="11"/>
      <c r="Q731" s="11"/>
    </row>
    <row r="732" spans="10:17" x14ac:dyDescent="0.3">
      <c r="O732" s="11"/>
      <c r="P732" s="11"/>
      <c r="Q732" s="11"/>
    </row>
    <row r="733" spans="10:17" x14ac:dyDescent="0.3">
      <c r="O733" s="11"/>
      <c r="P733" s="11"/>
      <c r="Q733" s="11"/>
    </row>
    <row r="734" spans="10:17" x14ac:dyDescent="0.3">
      <c r="O734" s="11"/>
      <c r="P734" s="11"/>
      <c r="Q734" s="11"/>
    </row>
    <row r="735" spans="10:17" x14ac:dyDescent="0.3">
      <c r="O735" s="11"/>
      <c r="P735" s="11"/>
      <c r="Q735" s="11"/>
    </row>
    <row r="736" spans="10:17" x14ac:dyDescent="0.3">
      <c r="O736" s="11"/>
      <c r="P736" s="11"/>
      <c r="Q736" s="11"/>
    </row>
    <row r="737" spans="10:17" x14ac:dyDescent="0.3">
      <c r="O737" s="11"/>
      <c r="P737" s="11"/>
      <c r="Q737" s="11"/>
    </row>
    <row r="738" spans="10:17" x14ac:dyDescent="0.3">
      <c r="O738" s="11"/>
      <c r="P738" s="11"/>
      <c r="Q738" s="11"/>
    </row>
    <row r="739" spans="10:17" x14ac:dyDescent="0.3">
      <c r="O739" s="11"/>
      <c r="P739" s="11"/>
      <c r="Q739" s="11"/>
    </row>
    <row r="740" spans="10:17" x14ac:dyDescent="0.3">
      <c r="O740" s="11"/>
      <c r="P740" s="11"/>
      <c r="Q740" s="11"/>
    </row>
    <row r="741" spans="10:17" x14ac:dyDescent="0.3">
      <c r="O741" s="11"/>
      <c r="P741" s="11"/>
      <c r="Q741" s="11"/>
    </row>
    <row r="742" spans="10:17" x14ac:dyDescent="0.3">
      <c r="O742" s="11"/>
      <c r="P742" s="11"/>
      <c r="Q742" s="11"/>
    </row>
    <row r="743" spans="10:17" x14ac:dyDescent="0.3">
      <c r="O743" s="11"/>
      <c r="P743" s="11"/>
      <c r="Q743" s="11"/>
    </row>
    <row r="744" spans="10:17" x14ac:dyDescent="0.3">
      <c r="O744" s="11"/>
      <c r="P744" s="11"/>
      <c r="Q744" s="11"/>
    </row>
    <row r="745" spans="10:17" x14ac:dyDescent="0.3">
      <c r="O745" s="11"/>
      <c r="P745" s="11"/>
      <c r="Q745" s="11"/>
    </row>
    <row r="746" spans="10:17" x14ac:dyDescent="0.3">
      <c r="O746" s="11"/>
      <c r="P746" s="11"/>
      <c r="Q746" s="11"/>
    </row>
    <row r="747" spans="10:17" x14ac:dyDescent="0.3">
      <c r="O747" s="11"/>
      <c r="P747" s="11"/>
      <c r="Q747" s="11"/>
    </row>
    <row r="748" spans="10:17" x14ac:dyDescent="0.3">
      <c r="O748" s="11"/>
      <c r="P748" s="11"/>
      <c r="Q748" s="11"/>
    </row>
    <row r="749" spans="10:17" x14ac:dyDescent="0.3">
      <c r="O749" s="11"/>
      <c r="P749" s="11"/>
      <c r="Q749" s="11"/>
    </row>
    <row r="750" spans="10:17" x14ac:dyDescent="0.3">
      <c r="J750" s="8"/>
      <c r="O750" s="11"/>
      <c r="P750" s="11"/>
      <c r="Q750" s="11"/>
    </row>
    <row r="751" spans="10:17" x14ac:dyDescent="0.3">
      <c r="J751" s="8"/>
      <c r="O751" s="11"/>
      <c r="P751" s="11"/>
      <c r="Q751" s="11"/>
    </row>
    <row r="752" spans="10:17" x14ac:dyDescent="0.3">
      <c r="J752" s="8"/>
      <c r="O752" s="11"/>
      <c r="P752" s="11"/>
      <c r="Q752" s="11"/>
    </row>
    <row r="753" spans="10:17" x14ac:dyDescent="0.3">
      <c r="O753" s="11"/>
      <c r="P753" s="11"/>
      <c r="Q753" s="11"/>
    </row>
    <row r="754" spans="10:17" x14ac:dyDescent="0.3">
      <c r="O754" s="11"/>
      <c r="P754" s="11"/>
      <c r="Q754" s="11"/>
    </row>
    <row r="755" spans="10:17" x14ac:dyDescent="0.3">
      <c r="O755" s="11"/>
      <c r="P755" s="11"/>
      <c r="Q755" s="11"/>
    </row>
    <row r="756" spans="10:17" x14ac:dyDescent="0.3">
      <c r="O756" s="11"/>
      <c r="P756" s="11"/>
      <c r="Q756" s="11"/>
    </row>
    <row r="757" spans="10:17" x14ac:dyDescent="0.3">
      <c r="O757" s="11"/>
      <c r="P757" s="11"/>
      <c r="Q757" s="11"/>
    </row>
    <row r="758" spans="10:17" x14ac:dyDescent="0.3">
      <c r="J758" s="8"/>
      <c r="O758" s="11"/>
      <c r="P758" s="11"/>
      <c r="Q758" s="11"/>
    </row>
    <row r="759" spans="10:17" x14ac:dyDescent="0.3">
      <c r="J759" s="8"/>
      <c r="O759" s="11"/>
      <c r="P759" s="11"/>
      <c r="Q759" s="11"/>
    </row>
    <row r="760" spans="10:17" x14ac:dyDescent="0.3">
      <c r="O760" s="11"/>
      <c r="P760" s="11"/>
      <c r="Q760" s="11"/>
    </row>
    <row r="761" spans="10:17" x14ac:dyDescent="0.3">
      <c r="O761" s="11"/>
      <c r="P761" s="11"/>
      <c r="Q761" s="11"/>
    </row>
    <row r="762" spans="10:17" x14ac:dyDescent="0.3">
      <c r="O762" s="11"/>
      <c r="P762" s="11"/>
      <c r="Q762" s="11"/>
    </row>
    <row r="763" spans="10:17" x14ac:dyDescent="0.3">
      <c r="O763" s="11"/>
      <c r="P763" s="11"/>
      <c r="Q763" s="11"/>
    </row>
    <row r="764" spans="10:17" x14ac:dyDescent="0.3">
      <c r="O764" s="11"/>
      <c r="P764" s="11"/>
      <c r="Q764" s="11"/>
    </row>
    <row r="765" spans="10:17" x14ac:dyDescent="0.3">
      <c r="O765" s="11"/>
      <c r="P765" s="11"/>
      <c r="Q765" s="11"/>
    </row>
    <row r="766" spans="10:17" x14ac:dyDescent="0.3">
      <c r="O766" s="11"/>
      <c r="P766" s="11"/>
      <c r="Q766" s="11"/>
    </row>
    <row r="767" spans="10:17" x14ac:dyDescent="0.3">
      <c r="O767" s="11"/>
      <c r="P767" s="11"/>
      <c r="Q767" s="11"/>
    </row>
    <row r="768" spans="10:17" x14ac:dyDescent="0.3">
      <c r="O768" s="11"/>
      <c r="P768" s="11"/>
      <c r="Q768" s="11"/>
    </row>
    <row r="769" spans="15:17" x14ac:dyDescent="0.3">
      <c r="O769" s="11"/>
      <c r="P769" s="11"/>
      <c r="Q769" s="11"/>
    </row>
    <row r="770" spans="15:17" x14ac:dyDescent="0.3">
      <c r="O770" s="11"/>
      <c r="P770" s="11"/>
      <c r="Q770" s="11"/>
    </row>
    <row r="771" spans="15:17" x14ac:dyDescent="0.3">
      <c r="O771" s="11"/>
      <c r="P771" s="11"/>
      <c r="Q771" s="11"/>
    </row>
    <row r="772" spans="15:17" x14ac:dyDescent="0.3">
      <c r="O772" s="11"/>
      <c r="P772" s="11"/>
      <c r="Q772" s="11"/>
    </row>
    <row r="773" spans="15:17" x14ac:dyDescent="0.3">
      <c r="O773" s="11"/>
      <c r="P773" s="11"/>
      <c r="Q773" s="11"/>
    </row>
    <row r="774" spans="15:17" x14ac:dyDescent="0.3">
      <c r="O774" s="11"/>
      <c r="P774" s="11"/>
      <c r="Q774" s="11"/>
    </row>
    <row r="775" spans="15:17" x14ac:dyDescent="0.3">
      <c r="O775" s="11"/>
      <c r="P775" s="11"/>
      <c r="Q775" s="11"/>
    </row>
    <row r="776" spans="15:17" x14ac:dyDescent="0.3">
      <c r="O776" s="11"/>
      <c r="P776" s="11"/>
      <c r="Q776" s="11"/>
    </row>
    <row r="777" spans="15:17" x14ac:dyDescent="0.3">
      <c r="O777" s="11"/>
      <c r="P777" s="11"/>
      <c r="Q777" s="11"/>
    </row>
    <row r="778" spans="15:17" x14ac:dyDescent="0.3">
      <c r="O778" s="11"/>
      <c r="P778" s="11"/>
      <c r="Q778" s="11"/>
    </row>
    <row r="779" spans="15:17" x14ac:dyDescent="0.3">
      <c r="O779" s="11"/>
      <c r="P779" s="11"/>
      <c r="Q779" s="11"/>
    </row>
    <row r="780" spans="15:17" x14ac:dyDescent="0.3">
      <c r="O780" s="11"/>
      <c r="P780" s="11"/>
      <c r="Q780" s="11"/>
    </row>
    <row r="781" spans="15:17" x14ac:dyDescent="0.3">
      <c r="O781" s="11"/>
      <c r="P781" s="11"/>
      <c r="Q781" s="11"/>
    </row>
    <row r="782" spans="15:17" x14ac:dyDescent="0.3">
      <c r="O782" s="11"/>
      <c r="P782" s="11"/>
      <c r="Q782" s="11"/>
    </row>
    <row r="783" spans="15:17" x14ac:dyDescent="0.3">
      <c r="O783" s="11"/>
      <c r="P783" s="11"/>
      <c r="Q783" s="11"/>
    </row>
    <row r="784" spans="15:17" x14ac:dyDescent="0.3">
      <c r="O784" s="11"/>
      <c r="P784" s="11"/>
      <c r="Q784" s="11"/>
    </row>
    <row r="785" spans="10:17" x14ac:dyDescent="0.3">
      <c r="O785" s="11"/>
      <c r="P785" s="11"/>
      <c r="Q785" s="11"/>
    </row>
    <row r="786" spans="10:17" x14ac:dyDescent="0.3">
      <c r="J786" s="8"/>
      <c r="O786" s="11"/>
      <c r="P786" s="11"/>
      <c r="Q786" s="11"/>
    </row>
    <row r="787" spans="10:17" x14ac:dyDescent="0.3">
      <c r="J787" s="8"/>
      <c r="O787" s="11"/>
      <c r="P787" s="11"/>
      <c r="Q787" s="11"/>
    </row>
    <row r="788" spans="10:17" x14ac:dyDescent="0.3">
      <c r="J788" s="8"/>
      <c r="O788" s="11"/>
      <c r="P788" s="11"/>
      <c r="Q788" s="11"/>
    </row>
    <row r="789" spans="10:17" x14ac:dyDescent="0.3">
      <c r="O789" s="11"/>
      <c r="P789" s="11"/>
      <c r="Q789" s="11"/>
    </row>
    <row r="790" spans="10:17" x14ac:dyDescent="0.3">
      <c r="O790" s="11"/>
      <c r="P790" s="11"/>
      <c r="Q790" s="11"/>
    </row>
    <row r="791" spans="10:17" x14ac:dyDescent="0.3">
      <c r="O791" s="11"/>
      <c r="P791" s="11"/>
      <c r="Q791" s="11"/>
    </row>
    <row r="792" spans="10:17" x14ac:dyDescent="0.3">
      <c r="O792" s="11"/>
      <c r="P792" s="11"/>
      <c r="Q792" s="11"/>
    </row>
    <row r="793" spans="10:17" x14ac:dyDescent="0.3">
      <c r="O793" s="11"/>
      <c r="P793" s="11"/>
      <c r="Q793" s="11"/>
    </row>
    <row r="794" spans="10:17" x14ac:dyDescent="0.3">
      <c r="O794" s="11"/>
      <c r="P794" s="11"/>
      <c r="Q794" s="11"/>
    </row>
    <row r="795" spans="10:17" x14ac:dyDescent="0.3">
      <c r="O795" s="11"/>
      <c r="P795" s="11"/>
      <c r="Q795" s="11"/>
    </row>
    <row r="796" spans="10:17" x14ac:dyDescent="0.3">
      <c r="O796" s="11"/>
      <c r="P796" s="11"/>
      <c r="Q796" s="11"/>
    </row>
    <row r="797" spans="10:17" x14ac:dyDescent="0.3">
      <c r="O797" s="11"/>
      <c r="P797" s="11"/>
      <c r="Q797" s="11"/>
    </row>
    <row r="798" spans="10:17" x14ac:dyDescent="0.3">
      <c r="O798" s="11"/>
      <c r="P798" s="11"/>
      <c r="Q798" s="11"/>
    </row>
    <row r="799" spans="10:17" x14ac:dyDescent="0.3">
      <c r="O799" s="11"/>
      <c r="P799" s="11"/>
      <c r="Q799" s="11"/>
    </row>
    <row r="800" spans="10:17" x14ac:dyDescent="0.3">
      <c r="O800" s="11"/>
      <c r="P800" s="11"/>
      <c r="Q800" s="11"/>
    </row>
    <row r="801" spans="10:17" x14ac:dyDescent="0.3">
      <c r="O801" s="11"/>
      <c r="P801" s="11"/>
      <c r="Q801" s="11"/>
    </row>
    <row r="802" spans="10:17" x14ac:dyDescent="0.3">
      <c r="O802" s="11"/>
      <c r="P802" s="11"/>
      <c r="Q802" s="11"/>
    </row>
    <row r="803" spans="10:17" x14ac:dyDescent="0.3">
      <c r="O803" s="11"/>
      <c r="P803" s="11"/>
      <c r="Q803" s="11"/>
    </row>
    <row r="804" spans="10:17" x14ac:dyDescent="0.3">
      <c r="O804" s="11"/>
      <c r="P804" s="11"/>
      <c r="Q804" s="11"/>
    </row>
    <row r="805" spans="10:17" x14ac:dyDescent="0.3">
      <c r="O805" s="11"/>
      <c r="P805" s="11"/>
      <c r="Q805" s="11"/>
    </row>
    <row r="806" spans="10:17" x14ac:dyDescent="0.3">
      <c r="O806" s="11"/>
      <c r="P806" s="11"/>
      <c r="Q806" s="11"/>
    </row>
    <row r="807" spans="10:17" x14ac:dyDescent="0.3">
      <c r="O807" s="11"/>
      <c r="P807" s="11"/>
      <c r="Q807" s="11"/>
    </row>
    <row r="808" spans="10:17" x14ac:dyDescent="0.3">
      <c r="O808" s="11"/>
      <c r="P808" s="11"/>
      <c r="Q808" s="11"/>
    </row>
    <row r="809" spans="10:17" x14ac:dyDescent="0.3">
      <c r="O809" s="11"/>
      <c r="P809" s="11"/>
      <c r="Q809" s="11"/>
    </row>
    <row r="810" spans="10:17" x14ac:dyDescent="0.3">
      <c r="O810" s="11"/>
      <c r="P810" s="11"/>
      <c r="Q810" s="11"/>
    </row>
    <row r="811" spans="10:17" x14ac:dyDescent="0.3">
      <c r="O811" s="11"/>
      <c r="P811" s="11"/>
      <c r="Q811" s="11"/>
    </row>
    <row r="812" spans="10:17" x14ac:dyDescent="0.3">
      <c r="O812" s="11"/>
      <c r="P812" s="11"/>
      <c r="Q812" s="11"/>
    </row>
    <row r="813" spans="10:17" x14ac:dyDescent="0.3">
      <c r="O813" s="11"/>
      <c r="P813" s="11"/>
      <c r="Q813" s="11"/>
    </row>
    <row r="814" spans="10:17" x14ac:dyDescent="0.3">
      <c r="J814" s="8"/>
      <c r="O814" s="11"/>
      <c r="P814" s="11"/>
      <c r="Q814" s="11"/>
    </row>
    <row r="815" spans="10:17" x14ac:dyDescent="0.3">
      <c r="J815" s="8"/>
      <c r="O815" s="11"/>
      <c r="P815" s="11"/>
      <c r="Q815" s="11"/>
    </row>
    <row r="816" spans="10:17" x14ac:dyDescent="0.3">
      <c r="O816" s="11"/>
      <c r="P816" s="11"/>
      <c r="Q816" s="11"/>
    </row>
    <row r="817" spans="10:17" x14ac:dyDescent="0.3">
      <c r="O817" s="11"/>
      <c r="P817" s="11"/>
      <c r="Q817" s="11"/>
    </row>
    <row r="818" spans="10:17" x14ac:dyDescent="0.3">
      <c r="J818" s="8"/>
      <c r="O818" s="11"/>
      <c r="P818" s="11"/>
      <c r="Q818" s="11"/>
    </row>
    <row r="819" spans="10:17" x14ac:dyDescent="0.3">
      <c r="O819" s="11"/>
      <c r="P819" s="11"/>
      <c r="Q819" s="11"/>
    </row>
    <row r="820" spans="10:17" x14ac:dyDescent="0.3">
      <c r="O820" s="11"/>
      <c r="P820" s="11"/>
      <c r="Q820" s="11"/>
    </row>
    <row r="821" spans="10:17" x14ac:dyDescent="0.3">
      <c r="J821" s="8"/>
      <c r="O821" s="11"/>
      <c r="P821" s="11"/>
      <c r="Q821" s="11"/>
    </row>
    <row r="822" spans="10:17" x14ac:dyDescent="0.3">
      <c r="O822" s="11"/>
      <c r="P822" s="11"/>
      <c r="Q822" s="11"/>
    </row>
    <row r="823" spans="10:17" x14ac:dyDescent="0.3">
      <c r="O823" s="11"/>
      <c r="P823" s="11"/>
      <c r="Q823" s="11"/>
    </row>
    <row r="824" spans="10:17" x14ac:dyDescent="0.3">
      <c r="O824" s="11"/>
      <c r="P824" s="11"/>
      <c r="Q824" s="11"/>
    </row>
    <row r="825" spans="10:17" x14ac:dyDescent="0.3">
      <c r="O825" s="11"/>
      <c r="P825" s="11"/>
      <c r="Q825" s="11"/>
    </row>
    <row r="826" spans="10:17" x14ac:dyDescent="0.3">
      <c r="O826" s="11"/>
      <c r="P826" s="11"/>
      <c r="Q826" s="11"/>
    </row>
    <row r="827" spans="10:17" x14ac:dyDescent="0.3">
      <c r="O827" s="11"/>
      <c r="P827" s="11"/>
      <c r="Q827" s="11"/>
    </row>
    <row r="828" spans="10:17" x14ac:dyDescent="0.3">
      <c r="O828" s="11"/>
      <c r="P828" s="11"/>
      <c r="Q828" s="11"/>
    </row>
    <row r="829" spans="10:17" x14ac:dyDescent="0.3">
      <c r="O829" s="11"/>
      <c r="P829" s="11"/>
      <c r="Q829" s="11"/>
    </row>
    <row r="830" spans="10:17" x14ac:dyDescent="0.3">
      <c r="O830" s="11"/>
      <c r="P830" s="11"/>
      <c r="Q830" s="11"/>
    </row>
    <row r="831" spans="10:17" x14ac:dyDescent="0.3">
      <c r="O831" s="11"/>
      <c r="P831" s="11"/>
      <c r="Q831" s="11"/>
    </row>
    <row r="832" spans="10:17" x14ac:dyDescent="0.3">
      <c r="O832" s="11"/>
      <c r="P832" s="11"/>
      <c r="Q832" s="11"/>
    </row>
    <row r="833" spans="10:17" x14ac:dyDescent="0.3">
      <c r="O833" s="11"/>
      <c r="P833" s="11"/>
      <c r="Q833" s="11"/>
    </row>
    <row r="834" spans="10:17" x14ac:dyDescent="0.3">
      <c r="O834" s="11"/>
      <c r="P834" s="11"/>
      <c r="Q834" s="11"/>
    </row>
    <row r="835" spans="10:17" x14ac:dyDescent="0.3">
      <c r="O835" s="11"/>
      <c r="P835" s="11"/>
      <c r="Q835" s="11"/>
    </row>
    <row r="836" spans="10:17" x14ac:dyDescent="0.3">
      <c r="O836" s="11"/>
      <c r="P836" s="11"/>
      <c r="Q836" s="11"/>
    </row>
    <row r="837" spans="10:17" x14ac:dyDescent="0.3">
      <c r="O837" s="11"/>
      <c r="P837" s="11"/>
      <c r="Q837" s="11"/>
    </row>
    <row r="838" spans="10:17" x14ac:dyDescent="0.3">
      <c r="O838" s="11"/>
      <c r="P838" s="11"/>
      <c r="Q838" s="11"/>
    </row>
    <row r="839" spans="10:17" x14ac:dyDescent="0.3">
      <c r="O839" s="11"/>
      <c r="P839" s="11"/>
      <c r="Q839" s="11"/>
    </row>
    <row r="840" spans="10:17" x14ac:dyDescent="0.3">
      <c r="O840" s="11"/>
      <c r="P840" s="11"/>
      <c r="Q840" s="11"/>
    </row>
    <row r="841" spans="10:17" x14ac:dyDescent="0.3">
      <c r="O841" s="11"/>
      <c r="P841" s="11"/>
      <c r="Q841" s="11"/>
    </row>
    <row r="842" spans="10:17" x14ac:dyDescent="0.3">
      <c r="J842" s="8"/>
      <c r="O842" s="11"/>
      <c r="P842" s="11"/>
      <c r="Q842" s="11"/>
    </row>
    <row r="843" spans="10:17" x14ac:dyDescent="0.3">
      <c r="J843" s="8"/>
      <c r="O843" s="11"/>
      <c r="P843" s="11"/>
      <c r="Q843" s="11"/>
    </row>
    <row r="844" spans="10:17" x14ac:dyDescent="0.3">
      <c r="O844" s="11"/>
      <c r="P844" s="11"/>
      <c r="Q844" s="11"/>
    </row>
    <row r="845" spans="10:17" x14ac:dyDescent="0.3">
      <c r="O845" s="11"/>
      <c r="P845" s="11"/>
      <c r="Q845" s="11"/>
    </row>
    <row r="846" spans="10:17" x14ac:dyDescent="0.3">
      <c r="O846" s="11"/>
      <c r="P846" s="11"/>
      <c r="Q846" s="11"/>
    </row>
    <row r="847" spans="10:17" x14ac:dyDescent="0.3">
      <c r="O847" s="11"/>
      <c r="P847" s="11"/>
      <c r="Q847" s="11"/>
    </row>
    <row r="848" spans="10:17" x14ac:dyDescent="0.3">
      <c r="O848" s="11"/>
      <c r="P848" s="11"/>
      <c r="Q848" s="11"/>
    </row>
    <row r="849" spans="10:17" x14ac:dyDescent="0.3">
      <c r="J849" s="8"/>
      <c r="O849" s="11"/>
      <c r="P849" s="11"/>
      <c r="Q849" s="11"/>
    </row>
    <row r="850" spans="10:17" x14ac:dyDescent="0.3">
      <c r="J850" s="8"/>
      <c r="O850" s="11"/>
      <c r="P850" s="11"/>
      <c r="Q850" s="11"/>
    </row>
    <row r="851" spans="10:17" x14ac:dyDescent="0.3">
      <c r="O851" s="11"/>
      <c r="P851" s="11"/>
      <c r="Q851" s="11"/>
    </row>
    <row r="852" spans="10:17" x14ac:dyDescent="0.3">
      <c r="O852" s="11"/>
      <c r="P852" s="11"/>
      <c r="Q852" s="11"/>
    </row>
    <row r="853" spans="10:17" x14ac:dyDescent="0.3">
      <c r="O853" s="11"/>
      <c r="P853" s="11"/>
      <c r="Q853" s="11"/>
    </row>
    <row r="854" spans="10:17" x14ac:dyDescent="0.3">
      <c r="O854" s="11"/>
      <c r="P854" s="11"/>
      <c r="Q854" s="11"/>
    </row>
    <row r="855" spans="10:17" x14ac:dyDescent="0.3">
      <c r="O855" s="11"/>
      <c r="P855" s="11"/>
      <c r="Q855" s="11"/>
    </row>
    <row r="856" spans="10:17" x14ac:dyDescent="0.3">
      <c r="O856" s="11"/>
      <c r="P856" s="11"/>
      <c r="Q856" s="11"/>
    </row>
    <row r="857" spans="10:17" x14ac:dyDescent="0.3">
      <c r="O857" s="11"/>
      <c r="P857" s="11"/>
      <c r="Q857" s="11"/>
    </row>
    <row r="858" spans="10:17" x14ac:dyDescent="0.3">
      <c r="O858" s="11"/>
      <c r="P858" s="11"/>
      <c r="Q858" s="11"/>
    </row>
    <row r="859" spans="10:17" x14ac:dyDescent="0.3">
      <c r="O859" s="11"/>
      <c r="P859" s="11"/>
      <c r="Q859" s="11"/>
    </row>
    <row r="860" spans="10:17" x14ac:dyDescent="0.3">
      <c r="O860" s="11"/>
      <c r="P860" s="11"/>
      <c r="Q860" s="11"/>
    </row>
    <row r="861" spans="10:17" x14ac:dyDescent="0.3">
      <c r="O861" s="11"/>
      <c r="P861" s="11"/>
      <c r="Q861" s="11"/>
    </row>
    <row r="862" spans="10:17" x14ac:dyDescent="0.3">
      <c r="O862" s="11"/>
      <c r="P862" s="11"/>
      <c r="Q862" s="11"/>
    </row>
    <row r="863" spans="10:17" x14ac:dyDescent="0.3">
      <c r="O863" s="11"/>
      <c r="P863" s="11"/>
      <c r="Q863" s="11"/>
    </row>
    <row r="864" spans="10:17" x14ac:dyDescent="0.3">
      <c r="O864" s="11"/>
      <c r="P864" s="11"/>
      <c r="Q864" s="11"/>
    </row>
    <row r="865" spans="10:17" x14ac:dyDescent="0.3">
      <c r="O865" s="11"/>
      <c r="P865" s="11"/>
      <c r="Q865" s="11"/>
    </row>
    <row r="866" spans="10:17" x14ac:dyDescent="0.3">
      <c r="O866" s="11"/>
      <c r="P866" s="11"/>
      <c r="Q866" s="11"/>
    </row>
    <row r="867" spans="10:17" x14ac:dyDescent="0.3">
      <c r="O867" s="11"/>
      <c r="P867" s="11"/>
      <c r="Q867" s="11"/>
    </row>
    <row r="868" spans="10:17" x14ac:dyDescent="0.3">
      <c r="O868" s="11"/>
      <c r="P868" s="11"/>
      <c r="Q868" s="11"/>
    </row>
    <row r="869" spans="10:17" x14ac:dyDescent="0.3">
      <c r="O869" s="11"/>
      <c r="P869" s="11"/>
      <c r="Q869" s="11"/>
    </row>
    <row r="870" spans="10:17" x14ac:dyDescent="0.3">
      <c r="O870" s="11"/>
      <c r="P870" s="11"/>
      <c r="Q870" s="11"/>
    </row>
    <row r="871" spans="10:17" x14ac:dyDescent="0.3">
      <c r="J871" s="8"/>
      <c r="O871" s="11"/>
      <c r="P871" s="11"/>
      <c r="Q871" s="11"/>
    </row>
    <row r="872" spans="10:17" x14ac:dyDescent="0.3">
      <c r="O872" s="11"/>
      <c r="P872" s="11"/>
      <c r="Q872" s="11"/>
    </row>
    <row r="873" spans="10:17" x14ac:dyDescent="0.3">
      <c r="O873" s="11"/>
      <c r="P873" s="11"/>
      <c r="Q873" s="11"/>
    </row>
    <row r="874" spans="10:17" x14ac:dyDescent="0.3">
      <c r="O874" s="11"/>
      <c r="P874" s="11"/>
      <c r="Q874" s="11"/>
    </row>
    <row r="875" spans="10:17" x14ac:dyDescent="0.3">
      <c r="J875" s="8"/>
      <c r="O875" s="11"/>
      <c r="P875" s="11"/>
      <c r="Q875" s="11"/>
    </row>
    <row r="876" spans="10:17" x14ac:dyDescent="0.3">
      <c r="J876" s="8"/>
      <c r="O876" s="11"/>
      <c r="P876" s="11"/>
      <c r="Q876" s="11"/>
    </row>
    <row r="877" spans="10:17" x14ac:dyDescent="0.3">
      <c r="J877" s="8"/>
      <c r="O877" s="11"/>
      <c r="P877" s="11"/>
      <c r="Q877" s="11"/>
    </row>
    <row r="878" spans="10:17" x14ac:dyDescent="0.3">
      <c r="J878" s="8"/>
      <c r="O878" s="11"/>
      <c r="P878" s="11"/>
      <c r="Q878" s="11"/>
    </row>
    <row r="879" spans="10:17" x14ac:dyDescent="0.3">
      <c r="O879" s="11"/>
      <c r="P879" s="11"/>
      <c r="Q879" s="11"/>
    </row>
    <row r="880" spans="10:17" x14ac:dyDescent="0.3">
      <c r="O880" s="11"/>
      <c r="P880" s="11"/>
      <c r="Q880" s="11"/>
    </row>
    <row r="881" spans="15:17" x14ac:dyDescent="0.3">
      <c r="O881" s="11"/>
      <c r="P881" s="11"/>
      <c r="Q881" s="11"/>
    </row>
    <row r="882" spans="15:17" x14ac:dyDescent="0.3">
      <c r="O882" s="11"/>
      <c r="P882" s="11"/>
      <c r="Q882" s="11"/>
    </row>
    <row r="883" spans="15:17" x14ac:dyDescent="0.3">
      <c r="O883" s="11"/>
      <c r="P883" s="11"/>
      <c r="Q883" s="11"/>
    </row>
    <row r="884" spans="15:17" x14ac:dyDescent="0.3">
      <c r="O884" s="11"/>
      <c r="P884" s="11"/>
      <c r="Q884" s="11"/>
    </row>
    <row r="885" spans="15:17" x14ac:dyDescent="0.3">
      <c r="O885" s="11"/>
      <c r="P885" s="11"/>
      <c r="Q885" s="11"/>
    </row>
    <row r="886" spans="15:17" x14ac:dyDescent="0.3">
      <c r="O886" s="11"/>
      <c r="P886" s="11"/>
      <c r="Q886" s="11"/>
    </row>
    <row r="887" spans="15:17" x14ac:dyDescent="0.3">
      <c r="O887" s="11"/>
      <c r="P887" s="11"/>
      <c r="Q887" s="11"/>
    </row>
    <row r="888" spans="15:17" x14ac:dyDescent="0.3">
      <c r="O888" s="11"/>
      <c r="P888" s="11"/>
      <c r="Q888" s="11"/>
    </row>
    <row r="889" spans="15:17" x14ac:dyDescent="0.3">
      <c r="O889" s="11"/>
      <c r="P889" s="11"/>
      <c r="Q889" s="11"/>
    </row>
    <row r="890" spans="15:17" x14ac:dyDescent="0.3">
      <c r="O890" s="11"/>
      <c r="P890" s="11"/>
      <c r="Q890" s="11"/>
    </row>
    <row r="891" spans="15:17" x14ac:dyDescent="0.3">
      <c r="O891" s="11"/>
      <c r="P891" s="11"/>
      <c r="Q891" s="11"/>
    </row>
    <row r="892" spans="15:17" x14ac:dyDescent="0.3">
      <c r="O892" s="11"/>
      <c r="P892" s="11"/>
      <c r="Q892" s="11"/>
    </row>
    <row r="893" spans="15:17" x14ac:dyDescent="0.3">
      <c r="O893" s="11"/>
      <c r="P893" s="11"/>
      <c r="Q893" s="11"/>
    </row>
    <row r="894" spans="15:17" x14ac:dyDescent="0.3">
      <c r="O894" s="11"/>
      <c r="P894" s="11"/>
      <c r="Q894" s="11"/>
    </row>
    <row r="895" spans="15:17" x14ac:dyDescent="0.3">
      <c r="O895" s="11"/>
      <c r="P895" s="11"/>
      <c r="Q895" s="11"/>
    </row>
    <row r="896" spans="15:17" x14ac:dyDescent="0.3">
      <c r="O896" s="11"/>
      <c r="P896" s="11"/>
      <c r="Q896" s="11"/>
    </row>
    <row r="897" spans="10:17" x14ac:dyDescent="0.3">
      <c r="O897" s="11"/>
      <c r="P897" s="11"/>
      <c r="Q897" s="11"/>
    </row>
    <row r="898" spans="10:17" x14ac:dyDescent="0.3">
      <c r="O898" s="11"/>
      <c r="P898" s="11"/>
      <c r="Q898" s="11"/>
    </row>
    <row r="899" spans="10:17" x14ac:dyDescent="0.3">
      <c r="O899" s="11"/>
      <c r="P899" s="11"/>
      <c r="Q899" s="11"/>
    </row>
    <row r="900" spans="10:17" x14ac:dyDescent="0.3">
      <c r="O900" s="11"/>
      <c r="P900" s="11"/>
      <c r="Q900" s="11"/>
    </row>
    <row r="901" spans="10:17" x14ac:dyDescent="0.3">
      <c r="O901" s="11"/>
      <c r="P901" s="11"/>
      <c r="Q901" s="11"/>
    </row>
    <row r="902" spans="10:17" x14ac:dyDescent="0.3">
      <c r="O902" s="11"/>
      <c r="P902" s="11"/>
      <c r="Q902" s="11"/>
    </row>
    <row r="903" spans="10:17" x14ac:dyDescent="0.3">
      <c r="O903" s="11"/>
      <c r="P903" s="11"/>
      <c r="Q903" s="11"/>
    </row>
    <row r="904" spans="10:17" x14ac:dyDescent="0.3">
      <c r="O904" s="11"/>
      <c r="P904" s="11"/>
      <c r="Q904" s="11"/>
    </row>
    <row r="905" spans="10:17" x14ac:dyDescent="0.3">
      <c r="J905" s="8"/>
      <c r="O905" s="11"/>
      <c r="P905" s="11"/>
      <c r="Q905" s="11"/>
    </row>
    <row r="906" spans="10:17" x14ac:dyDescent="0.3">
      <c r="J906" s="8"/>
      <c r="O906" s="11"/>
      <c r="P906" s="11"/>
      <c r="Q906" s="11"/>
    </row>
    <row r="907" spans="10:17" x14ac:dyDescent="0.3">
      <c r="O907" s="11"/>
      <c r="P907" s="11"/>
      <c r="Q907" s="11"/>
    </row>
    <row r="908" spans="10:17" x14ac:dyDescent="0.3">
      <c r="O908" s="11"/>
      <c r="P908" s="11"/>
      <c r="Q908" s="11"/>
    </row>
    <row r="909" spans="10:17" x14ac:dyDescent="0.3">
      <c r="O909" s="11"/>
      <c r="P909" s="11"/>
      <c r="Q909" s="11"/>
    </row>
    <row r="910" spans="10:17" x14ac:dyDescent="0.3">
      <c r="O910" s="11"/>
      <c r="P910" s="11"/>
      <c r="Q910" s="11"/>
    </row>
    <row r="911" spans="10:17" x14ac:dyDescent="0.3">
      <c r="O911" s="11"/>
      <c r="P911" s="11"/>
      <c r="Q911" s="11"/>
    </row>
    <row r="912" spans="10:17" x14ac:dyDescent="0.3">
      <c r="J912" s="8"/>
      <c r="O912" s="11"/>
      <c r="P912" s="11"/>
      <c r="Q912" s="11"/>
    </row>
    <row r="913" spans="10:17" x14ac:dyDescent="0.3">
      <c r="J913" s="8"/>
      <c r="O913" s="11"/>
      <c r="P913" s="11"/>
      <c r="Q913" s="11"/>
    </row>
    <row r="914" spans="10:17" x14ac:dyDescent="0.3">
      <c r="O914" s="11"/>
      <c r="P914" s="11"/>
      <c r="Q914" s="11"/>
    </row>
    <row r="915" spans="10:17" x14ac:dyDescent="0.3">
      <c r="O915" s="11"/>
      <c r="P915" s="11"/>
      <c r="Q915" s="11"/>
    </row>
    <row r="916" spans="10:17" x14ac:dyDescent="0.3">
      <c r="O916" s="11"/>
      <c r="P916" s="11"/>
      <c r="Q916" s="11"/>
    </row>
    <row r="917" spans="10:17" x14ac:dyDescent="0.3">
      <c r="O917" s="11"/>
      <c r="P917" s="11"/>
      <c r="Q917" s="11"/>
    </row>
    <row r="918" spans="10:17" x14ac:dyDescent="0.3">
      <c r="O918" s="11"/>
      <c r="P918" s="11"/>
      <c r="Q918" s="11"/>
    </row>
    <row r="919" spans="10:17" x14ac:dyDescent="0.3">
      <c r="O919" s="11"/>
      <c r="P919" s="11"/>
      <c r="Q919" s="11"/>
    </row>
    <row r="920" spans="10:17" x14ac:dyDescent="0.3">
      <c r="O920" s="11"/>
      <c r="P920" s="11"/>
      <c r="Q920" s="11"/>
    </row>
    <row r="921" spans="10:17" x14ac:dyDescent="0.3">
      <c r="O921" s="11"/>
      <c r="P921" s="11"/>
      <c r="Q921" s="11"/>
    </row>
    <row r="922" spans="10:17" x14ac:dyDescent="0.3">
      <c r="O922" s="11"/>
      <c r="P922" s="11"/>
      <c r="Q922" s="11"/>
    </row>
    <row r="923" spans="10:17" x14ac:dyDescent="0.3">
      <c r="O923" s="11"/>
      <c r="P923" s="11"/>
      <c r="Q923" s="11"/>
    </row>
    <row r="924" spans="10:17" x14ac:dyDescent="0.3">
      <c r="O924" s="11"/>
      <c r="P924" s="11"/>
      <c r="Q924" s="11"/>
    </row>
    <row r="925" spans="10:17" x14ac:dyDescent="0.3">
      <c r="O925" s="11"/>
      <c r="P925" s="11"/>
      <c r="Q925" s="11"/>
    </row>
    <row r="926" spans="10:17" x14ac:dyDescent="0.3">
      <c r="O926" s="11"/>
      <c r="P926" s="11"/>
      <c r="Q926" s="11"/>
    </row>
    <row r="927" spans="10:17" x14ac:dyDescent="0.3">
      <c r="O927" s="11"/>
      <c r="P927" s="11"/>
      <c r="Q927" s="11"/>
    </row>
    <row r="928" spans="10:17" x14ac:dyDescent="0.3">
      <c r="O928" s="11"/>
      <c r="P928" s="11"/>
      <c r="Q928" s="11"/>
    </row>
    <row r="929" spans="10:17" x14ac:dyDescent="0.3">
      <c r="O929" s="11"/>
      <c r="P929" s="11"/>
      <c r="Q929" s="11"/>
    </row>
    <row r="930" spans="10:17" x14ac:dyDescent="0.3">
      <c r="O930" s="11"/>
      <c r="P930" s="11"/>
      <c r="Q930" s="11"/>
    </row>
    <row r="931" spans="10:17" x14ac:dyDescent="0.3">
      <c r="O931" s="11"/>
      <c r="P931" s="11"/>
      <c r="Q931" s="11"/>
    </row>
    <row r="932" spans="10:17" x14ac:dyDescent="0.3">
      <c r="O932" s="11"/>
      <c r="P932" s="11"/>
      <c r="Q932" s="11"/>
    </row>
    <row r="933" spans="10:17" x14ac:dyDescent="0.3">
      <c r="J933" s="8"/>
      <c r="O933" s="11"/>
      <c r="P933" s="11"/>
      <c r="Q933" s="11"/>
    </row>
    <row r="934" spans="10:17" x14ac:dyDescent="0.3">
      <c r="J934" s="8"/>
      <c r="O934" s="11"/>
      <c r="P934" s="11"/>
      <c r="Q934" s="11"/>
    </row>
    <row r="935" spans="10:17" x14ac:dyDescent="0.3">
      <c r="J935" s="8"/>
      <c r="O935" s="11"/>
      <c r="P935" s="11"/>
      <c r="Q935" s="11"/>
    </row>
    <row r="936" spans="10:17" x14ac:dyDescent="0.3">
      <c r="J936" s="8"/>
      <c r="O936" s="11"/>
      <c r="P936" s="11"/>
      <c r="Q936" s="11"/>
    </row>
    <row r="937" spans="10:17" x14ac:dyDescent="0.3">
      <c r="J937" s="8"/>
      <c r="O937" s="11"/>
      <c r="P937" s="11"/>
      <c r="Q937" s="11"/>
    </row>
    <row r="938" spans="10:17" x14ac:dyDescent="0.3">
      <c r="J938" s="8"/>
      <c r="O938" s="11"/>
      <c r="P938" s="11"/>
      <c r="Q938" s="11"/>
    </row>
    <row r="939" spans="10:17" x14ac:dyDescent="0.3">
      <c r="J939" s="8"/>
      <c r="O939" s="11"/>
      <c r="P939" s="11"/>
      <c r="Q939" s="11"/>
    </row>
    <row r="940" spans="10:17" x14ac:dyDescent="0.3">
      <c r="J940" s="8"/>
      <c r="O940" s="11"/>
      <c r="P940" s="11"/>
      <c r="Q940" s="11"/>
    </row>
    <row r="941" spans="10:17" x14ac:dyDescent="0.3">
      <c r="J941" s="8"/>
      <c r="O941" s="11"/>
      <c r="P941" s="11"/>
      <c r="Q941" s="11"/>
    </row>
    <row r="942" spans="10:17" x14ac:dyDescent="0.3">
      <c r="O942" s="11"/>
      <c r="P942" s="11"/>
      <c r="Q942" s="11"/>
    </row>
    <row r="943" spans="10:17" x14ac:dyDescent="0.3">
      <c r="O943" s="11"/>
      <c r="P943" s="11"/>
      <c r="Q943" s="11"/>
    </row>
    <row r="944" spans="10:17" x14ac:dyDescent="0.3">
      <c r="O944" s="11"/>
      <c r="P944" s="11"/>
      <c r="Q944" s="11"/>
    </row>
    <row r="945" spans="15:17" x14ac:dyDescent="0.3">
      <c r="O945" s="11"/>
      <c r="P945" s="11"/>
      <c r="Q945" s="11"/>
    </row>
    <row r="946" spans="15:17" x14ac:dyDescent="0.3">
      <c r="O946" s="11"/>
      <c r="P946" s="11"/>
      <c r="Q946" s="11"/>
    </row>
    <row r="947" spans="15:17" x14ac:dyDescent="0.3">
      <c r="O947" s="11"/>
      <c r="P947" s="11"/>
      <c r="Q947" s="11"/>
    </row>
    <row r="948" spans="15:17" x14ac:dyDescent="0.3">
      <c r="O948" s="11"/>
      <c r="P948" s="11"/>
      <c r="Q948" s="11"/>
    </row>
    <row r="949" spans="15:17" x14ac:dyDescent="0.3">
      <c r="O949" s="11"/>
      <c r="P949" s="11"/>
      <c r="Q949" s="11"/>
    </row>
    <row r="950" spans="15:17" x14ac:dyDescent="0.3">
      <c r="O950" s="11"/>
      <c r="P950" s="11"/>
      <c r="Q950" s="11"/>
    </row>
    <row r="951" spans="15:17" x14ac:dyDescent="0.3">
      <c r="O951" s="11"/>
      <c r="P951" s="11"/>
      <c r="Q951" s="11"/>
    </row>
    <row r="952" spans="15:17" x14ac:dyDescent="0.3">
      <c r="O952" s="11"/>
      <c r="P952" s="11"/>
      <c r="Q952" s="11"/>
    </row>
    <row r="953" spans="15:17" x14ac:dyDescent="0.3">
      <c r="O953" s="11"/>
      <c r="P953" s="11"/>
      <c r="Q953" s="11"/>
    </row>
    <row r="954" spans="15:17" x14ac:dyDescent="0.3">
      <c r="O954" s="11"/>
      <c r="P954" s="11"/>
      <c r="Q954" s="11"/>
    </row>
    <row r="955" spans="15:17" x14ac:dyDescent="0.3">
      <c r="O955" s="11"/>
      <c r="P955" s="11"/>
      <c r="Q955" s="11"/>
    </row>
    <row r="956" spans="15:17" x14ac:dyDescent="0.3">
      <c r="O956" s="11"/>
      <c r="P956" s="11"/>
      <c r="Q956" s="11"/>
    </row>
    <row r="957" spans="15:17" x14ac:dyDescent="0.3">
      <c r="O957" s="11"/>
      <c r="P957" s="11"/>
      <c r="Q957" s="11"/>
    </row>
    <row r="958" spans="15:17" x14ac:dyDescent="0.3">
      <c r="O958" s="11"/>
      <c r="P958" s="11"/>
      <c r="Q958" s="11"/>
    </row>
    <row r="959" spans="15:17" x14ac:dyDescent="0.3">
      <c r="O959" s="11"/>
      <c r="P959" s="11"/>
      <c r="Q959" s="11"/>
    </row>
    <row r="960" spans="15:17" x14ac:dyDescent="0.3">
      <c r="O960" s="11"/>
      <c r="P960" s="11"/>
      <c r="Q960" s="11"/>
    </row>
    <row r="961" spans="10:17" x14ac:dyDescent="0.3">
      <c r="O961" s="11"/>
      <c r="P961" s="11"/>
      <c r="Q961" s="11"/>
    </row>
    <row r="962" spans="10:17" x14ac:dyDescent="0.3">
      <c r="O962" s="11"/>
      <c r="P962" s="11"/>
      <c r="Q962" s="11"/>
    </row>
    <row r="963" spans="10:17" x14ac:dyDescent="0.3">
      <c r="O963" s="11"/>
      <c r="P963" s="11"/>
      <c r="Q963" s="11"/>
    </row>
    <row r="964" spans="10:17" x14ac:dyDescent="0.3">
      <c r="O964" s="11"/>
      <c r="P964" s="11"/>
      <c r="Q964" s="11"/>
    </row>
    <row r="965" spans="10:17" x14ac:dyDescent="0.3">
      <c r="O965" s="11"/>
      <c r="P965" s="11"/>
      <c r="Q965" s="11"/>
    </row>
    <row r="966" spans="10:17" x14ac:dyDescent="0.3">
      <c r="O966" s="11"/>
      <c r="P966" s="11"/>
      <c r="Q966" s="11"/>
    </row>
    <row r="967" spans="10:17" x14ac:dyDescent="0.3">
      <c r="O967" s="11"/>
      <c r="P967" s="11"/>
      <c r="Q967" s="11"/>
    </row>
    <row r="968" spans="10:17" x14ac:dyDescent="0.3">
      <c r="J968" s="8"/>
      <c r="O968" s="11"/>
      <c r="P968" s="11"/>
      <c r="Q968" s="11"/>
    </row>
    <row r="969" spans="10:17" x14ac:dyDescent="0.3">
      <c r="J969" s="8"/>
      <c r="O969" s="11"/>
      <c r="P969" s="11"/>
      <c r="Q969" s="11"/>
    </row>
    <row r="970" spans="10:17" x14ac:dyDescent="0.3">
      <c r="O970" s="11"/>
      <c r="P970" s="11"/>
      <c r="Q970" s="11"/>
    </row>
    <row r="971" spans="10:17" x14ac:dyDescent="0.3">
      <c r="O971" s="11"/>
      <c r="P971" s="11"/>
      <c r="Q971" s="11"/>
    </row>
    <row r="972" spans="10:17" x14ac:dyDescent="0.3">
      <c r="O972" s="11"/>
      <c r="P972" s="11"/>
      <c r="Q972" s="11"/>
    </row>
    <row r="973" spans="10:17" x14ac:dyDescent="0.3">
      <c r="O973" s="11"/>
      <c r="P973" s="11"/>
      <c r="Q973" s="11"/>
    </row>
    <row r="974" spans="10:17" x14ac:dyDescent="0.3">
      <c r="O974" s="11"/>
      <c r="P974" s="11"/>
      <c r="Q974" s="11"/>
    </row>
    <row r="975" spans="10:17" x14ac:dyDescent="0.3">
      <c r="O975" s="11"/>
      <c r="P975" s="11"/>
      <c r="Q975" s="11"/>
    </row>
    <row r="976" spans="10:17" x14ac:dyDescent="0.3">
      <c r="O976" s="11"/>
      <c r="P976" s="11"/>
      <c r="Q976" s="11"/>
    </row>
    <row r="977" spans="15:17" x14ac:dyDescent="0.3">
      <c r="O977" s="11"/>
      <c r="P977" s="11"/>
      <c r="Q977" s="11"/>
    </row>
    <row r="978" spans="15:17" x14ac:dyDescent="0.3">
      <c r="O978" s="11"/>
      <c r="P978" s="11"/>
      <c r="Q978" s="11"/>
    </row>
    <row r="979" spans="15:17" x14ac:dyDescent="0.3">
      <c r="O979" s="11"/>
      <c r="P979" s="11"/>
      <c r="Q979" s="11"/>
    </row>
    <row r="980" spans="15:17" x14ac:dyDescent="0.3">
      <c r="O980" s="11"/>
      <c r="P980" s="11"/>
      <c r="Q980" s="11"/>
    </row>
    <row r="981" spans="15:17" x14ac:dyDescent="0.3">
      <c r="O981" s="11"/>
      <c r="P981" s="11"/>
      <c r="Q981" s="11"/>
    </row>
    <row r="982" spans="15:17" x14ac:dyDescent="0.3">
      <c r="O982" s="11"/>
      <c r="P982" s="11"/>
      <c r="Q982" s="11"/>
    </row>
    <row r="983" spans="15:17" x14ac:dyDescent="0.3">
      <c r="O983" s="11"/>
      <c r="P983" s="11"/>
      <c r="Q983" s="11"/>
    </row>
    <row r="984" spans="15:17" x14ac:dyDescent="0.3">
      <c r="O984" s="11"/>
      <c r="P984" s="11"/>
      <c r="Q984" s="11"/>
    </row>
    <row r="985" spans="15:17" x14ac:dyDescent="0.3">
      <c r="O985" s="11"/>
      <c r="P985" s="11"/>
      <c r="Q985" s="11"/>
    </row>
    <row r="986" spans="15:17" x14ac:dyDescent="0.3">
      <c r="O986" s="11"/>
      <c r="P986" s="11"/>
      <c r="Q986" s="11"/>
    </row>
    <row r="987" spans="15:17" x14ac:dyDescent="0.3">
      <c r="O987" s="11"/>
      <c r="P987" s="11"/>
      <c r="Q987" s="11"/>
    </row>
    <row r="988" spans="15:17" x14ac:dyDescent="0.3">
      <c r="O988" s="11"/>
      <c r="P988" s="11"/>
      <c r="Q988" s="11"/>
    </row>
    <row r="989" spans="15:17" x14ac:dyDescent="0.3">
      <c r="O989" s="11"/>
      <c r="P989" s="11"/>
      <c r="Q989" s="11"/>
    </row>
    <row r="990" spans="15:17" x14ac:dyDescent="0.3">
      <c r="O990" s="11"/>
      <c r="P990" s="11"/>
      <c r="Q990" s="11"/>
    </row>
    <row r="991" spans="15:17" x14ac:dyDescent="0.3">
      <c r="O991" s="11"/>
      <c r="P991" s="11"/>
      <c r="Q991" s="11"/>
    </row>
    <row r="992" spans="15:17" x14ac:dyDescent="0.3">
      <c r="O992" s="11"/>
      <c r="P992" s="11"/>
      <c r="Q992" s="11"/>
    </row>
    <row r="993" spans="10:17" x14ac:dyDescent="0.3">
      <c r="O993" s="11"/>
      <c r="P993" s="11"/>
      <c r="Q993" s="11"/>
    </row>
    <row r="994" spans="10:17" x14ac:dyDescent="0.3">
      <c r="O994" s="11"/>
      <c r="P994" s="11"/>
      <c r="Q994" s="11"/>
    </row>
    <row r="995" spans="10:17" x14ac:dyDescent="0.3">
      <c r="O995" s="11"/>
      <c r="P995" s="11"/>
      <c r="Q995" s="11"/>
    </row>
    <row r="996" spans="10:17" x14ac:dyDescent="0.3">
      <c r="J996" s="8"/>
      <c r="O996" s="11"/>
      <c r="P996" s="11"/>
      <c r="Q996" s="11"/>
    </row>
    <row r="997" spans="10:17" x14ac:dyDescent="0.3">
      <c r="J997" s="8"/>
      <c r="O997" s="11"/>
      <c r="P997" s="11"/>
      <c r="Q997" s="11"/>
    </row>
    <row r="998" spans="10:17" x14ac:dyDescent="0.3">
      <c r="O998" s="11"/>
      <c r="P998" s="11"/>
      <c r="Q998" s="11"/>
    </row>
    <row r="999" spans="10:17" x14ac:dyDescent="0.3">
      <c r="O999" s="11"/>
      <c r="P999" s="11"/>
      <c r="Q999" s="11"/>
    </row>
    <row r="1000" spans="10:17" x14ac:dyDescent="0.3">
      <c r="O1000" s="11"/>
      <c r="P1000" s="11"/>
      <c r="Q1000" s="11"/>
    </row>
    <row r="1001" spans="10:17" x14ac:dyDescent="0.3">
      <c r="O1001" s="11"/>
      <c r="P1001" s="11"/>
      <c r="Q1001" s="11"/>
    </row>
    <row r="1002" spans="10:17" x14ac:dyDescent="0.3">
      <c r="O1002" s="11"/>
      <c r="P1002" s="11"/>
      <c r="Q1002" s="11"/>
    </row>
    <row r="1003" spans="10:17" x14ac:dyDescent="0.3">
      <c r="J1003" s="8"/>
      <c r="O1003" s="11"/>
      <c r="P1003" s="11"/>
      <c r="Q1003" s="11"/>
    </row>
    <row r="1004" spans="10:17" x14ac:dyDescent="0.3">
      <c r="J1004" s="8"/>
      <c r="O1004" s="11"/>
      <c r="P1004" s="11"/>
      <c r="Q1004" s="11"/>
    </row>
    <row r="1005" spans="10:17" x14ac:dyDescent="0.3">
      <c r="J1005" s="8"/>
      <c r="O1005" s="11"/>
      <c r="P1005" s="11"/>
      <c r="Q1005" s="11"/>
    </row>
    <row r="1006" spans="10:17" x14ac:dyDescent="0.3">
      <c r="O1006" s="11"/>
      <c r="P1006" s="11"/>
      <c r="Q1006" s="11"/>
    </row>
    <row r="1007" spans="10:17" x14ac:dyDescent="0.3">
      <c r="O1007" s="11"/>
      <c r="P1007" s="11"/>
      <c r="Q1007" s="11"/>
    </row>
    <row r="1008" spans="10:17" x14ac:dyDescent="0.3">
      <c r="O1008" s="11"/>
      <c r="P1008" s="11"/>
      <c r="Q1008" s="11"/>
    </row>
    <row r="1009" spans="10:17" x14ac:dyDescent="0.3">
      <c r="O1009" s="11"/>
      <c r="P1009" s="11"/>
      <c r="Q1009" s="11"/>
    </row>
    <row r="1010" spans="10:17" x14ac:dyDescent="0.3">
      <c r="O1010" s="11"/>
      <c r="P1010" s="11"/>
      <c r="Q1010" s="11"/>
    </row>
    <row r="1011" spans="10:17" x14ac:dyDescent="0.3">
      <c r="O1011" s="11"/>
      <c r="P1011" s="11"/>
      <c r="Q1011" s="11"/>
    </row>
    <row r="1012" spans="10:17" x14ac:dyDescent="0.3">
      <c r="O1012" s="11"/>
      <c r="P1012" s="11"/>
      <c r="Q1012" s="11"/>
    </row>
    <row r="1013" spans="10:17" x14ac:dyDescent="0.3">
      <c r="O1013" s="11"/>
      <c r="P1013" s="11"/>
      <c r="Q1013" s="11"/>
    </row>
    <row r="1014" spans="10:17" x14ac:dyDescent="0.3">
      <c r="O1014" s="11"/>
      <c r="P1014" s="11"/>
      <c r="Q1014" s="11"/>
    </row>
    <row r="1015" spans="10:17" x14ac:dyDescent="0.3">
      <c r="O1015" s="11"/>
      <c r="P1015" s="11"/>
      <c r="Q1015" s="11"/>
    </row>
    <row r="1016" spans="10:17" x14ac:dyDescent="0.3">
      <c r="O1016" s="11"/>
      <c r="P1016" s="11"/>
      <c r="Q1016" s="11"/>
    </row>
    <row r="1017" spans="10:17" x14ac:dyDescent="0.3">
      <c r="O1017" s="11"/>
      <c r="P1017" s="11"/>
      <c r="Q1017" s="11"/>
    </row>
    <row r="1018" spans="10:17" x14ac:dyDescent="0.3">
      <c r="O1018" s="11"/>
      <c r="P1018" s="11"/>
      <c r="Q1018" s="11"/>
    </row>
    <row r="1019" spans="10:17" x14ac:dyDescent="0.3">
      <c r="O1019" s="11"/>
      <c r="P1019" s="11"/>
      <c r="Q1019" s="11"/>
    </row>
    <row r="1020" spans="10:17" x14ac:dyDescent="0.3">
      <c r="O1020" s="11"/>
      <c r="P1020" s="11"/>
      <c r="Q1020" s="11"/>
    </row>
    <row r="1021" spans="10:17" x14ac:dyDescent="0.3">
      <c r="O1021" s="11"/>
      <c r="P1021" s="11"/>
      <c r="Q1021" s="11"/>
    </row>
    <row r="1022" spans="10:17" x14ac:dyDescent="0.3">
      <c r="O1022" s="11"/>
      <c r="P1022" s="11"/>
      <c r="Q1022" s="11"/>
    </row>
    <row r="1023" spans="10:17" x14ac:dyDescent="0.3">
      <c r="O1023" s="11"/>
      <c r="P1023" s="11"/>
      <c r="Q1023" s="11"/>
    </row>
    <row r="1024" spans="10:17" x14ac:dyDescent="0.3">
      <c r="J1024" s="8"/>
      <c r="O1024" s="11"/>
      <c r="P1024" s="11"/>
      <c r="Q1024" s="11"/>
    </row>
    <row r="1025" spans="10:17" x14ac:dyDescent="0.3">
      <c r="J1025" s="8"/>
      <c r="O1025" s="11"/>
      <c r="P1025" s="11"/>
      <c r="Q1025" s="11"/>
    </row>
    <row r="1026" spans="10:17" x14ac:dyDescent="0.3">
      <c r="O1026" s="11"/>
      <c r="P1026" s="11"/>
      <c r="Q1026" s="11"/>
    </row>
    <row r="1027" spans="10:17" x14ac:dyDescent="0.3">
      <c r="O1027" s="11"/>
      <c r="P1027" s="11"/>
      <c r="Q1027" s="11"/>
    </row>
    <row r="1028" spans="10:17" x14ac:dyDescent="0.3">
      <c r="O1028" s="11"/>
      <c r="P1028" s="11"/>
      <c r="Q1028" s="11"/>
    </row>
    <row r="1029" spans="10:17" x14ac:dyDescent="0.3">
      <c r="O1029" s="11"/>
      <c r="P1029" s="11"/>
      <c r="Q1029" s="11"/>
    </row>
    <row r="1030" spans="10:17" x14ac:dyDescent="0.3">
      <c r="O1030" s="11"/>
      <c r="P1030" s="11"/>
      <c r="Q1030" s="11"/>
    </row>
    <row r="1031" spans="10:17" x14ac:dyDescent="0.3">
      <c r="J1031" s="8"/>
      <c r="O1031" s="11"/>
      <c r="P1031" s="11"/>
      <c r="Q1031" s="11"/>
    </row>
    <row r="1032" spans="10:17" x14ac:dyDescent="0.3">
      <c r="J1032" s="8"/>
      <c r="O1032" s="11"/>
      <c r="P1032" s="11"/>
      <c r="Q1032" s="11"/>
    </row>
    <row r="1033" spans="10:17" x14ac:dyDescent="0.3">
      <c r="O1033" s="11"/>
      <c r="P1033" s="11"/>
      <c r="Q1033" s="11"/>
    </row>
    <row r="1034" spans="10:17" x14ac:dyDescent="0.3">
      <c r="O1034" s="11"/>
      <c r="P1034" s="11"/>
      <c r="Q1034" s="11"/>
    </row>
    <row r="1035" spans="10:17" x14ac:dyDescent="0.3">
      <c r="O1035" s="11"/>
      <c r="P1035" s="11"/>
      <c r="Q1035" s="11"/>
    </row>
    <row r="1036" spans="10:17" x14ac:dyDescent="0.3">
      <c r="O1036" s="11"/>
      <c r="P1036" s="11"/>
      <c r="Q1036" s="11"/>
    </row>
    <row r="1037" spans="10:17" x14ac:dyDescent="0.3">
      <c r="O1037" s="11"/>
      <c r="P1037" s="11"/>
      <c r="Q1037" s="11"/>
    </row>
    <row r="1038" spans="10:17" x14ac:dyDescent="0.3">
      <c r="O1038" s="11"/>
      <c r="P1038" s="11"/>
      <c r="Q1038" s="11"/>
    </row>
    <row r="1039" spans="10:17" x14ac:dyDescent="0.3">
      <c r="O1039" s="11"/>
      <c r="P1039" s="11"/>
      <c r="Q1039" s="11"/>
    </row>
    <row r="1040" spans="10:17" x14ac:dyDescent="0.3">
      <c r="O1040" s="11"/>
      <c r="P1040" s="11"/>
      <c r="Q1040" s="11"/>
    </row>
    <row r="1041" spans="15:17" x14ac:dyDescent="0.3">
      <c r="O1041" s="11"/>
      <c r="P1041" s="11"/>
      <c r="Q1041" s="11"/>
    </row>
    <row r="1042" spans="15:17" x14ac:dyDescent="0.3">
      <c r="O1042" s="11"/>
      <c r="P1042" s="11"/>
      <c r="Q1042" s="11"/>
    </row>
    <row r="1043" spans="15:17" x14ac:dyDescent="0.3">
      <c r="O1043" s="11"/>
      <c r="P1043" s="11"/>
      <c r="Q1043" s="11"/>
    </row>
    <row r="1044" spans="15:17" x14ac:dyDescent="0.3">
      <c r="O1044" s="11"/>
      <c r="P1044" s="11"/>
      <c r="Q1044" s="11"/>
    </row>
    <row r="1045" spans="15:17" x14ac:dyDescent="0.3">
      <c r="O1045" s="11"/>
      <c r="P1045" s="11"/>
      <c r="Q1045" s="11"/>
    </row>
    <row r="1046" spans="15:17" x14ac:dyDescent="0.3">
      <c r="O1046" s="11"/>
      <c r="P1046" s="11"/>
      <c r="Q1046" s="11"/>
    </row>
    <row r="1047" spans="15:17" x14ac:dyDescent="0.3">
      <c r="O1047" s="11"/>
      <c r="P1047" s="11"/>
      <c r="Q1047" s="11"/>
    </row>
    <row r="1048" spans="15:17" x14ac:dyDescent="0.3">
      <c r="O1048" s="11"/>
      <c r="P1048" s="11"/>
      <c r="Q1048" s="11"/>
    </row>
    <row r="1049" spans="15:17" x14ac:dyDescent="0.3">
      <c r="O1049" s="11"/>
      <c r="P1049" s="11"/>
      <c r="Q1049" s="11"/>
    </row>
    <row r="1050" spans="15:17" x14ac:dyDescent="0.3">
      <c r="O1050" s="11"/>
      <c r="P1050" s="11"/>
      <c r="Q1050" s="11"/>
    </row>
    <row r="1051" spans="15:17" x14ac:dyDescent="0.3">
      <c r="O1051" s="11"/>
      <c r="P1051" s="11"/>
      <c r="Q1051" s="11"/>
    </row>
    <row r="1052" spans="15:17" x14ac:dyDescent="0.3">
      <c r="O1052" s="11"/>
      <c r="P1052" s="11"/>
      <c r="Q1052" s="11"/>
    </row>
    <row r="1053" spans="15:17" x14ac:dyDescent="0.3">
      <c r="O1053" s="11"/>
      <c r="P1053" s="11"/>
      <c r="Q1053" s="11"/>
    </row>
    <row r="1054" spans="15:17" x14ac:dyDescent="0.3">
      <c r="O1054" s="11"/>
      <c r="P1054" s="11"/>
      <c r="Q1054" s="11"/>
    </row>
    <row r="1055" spans="15:17" x14ac:dyDescent="0.3">
      <c r="O1055" s="11"/>
      <c r="P1055" s="11"/>
      <c r="Q1055" s="11"/>
    </row>
    <row r="1056" spans="15:17" x14ac:dyDescent="0.3">
      <c r="O1056" s="11"/>
      <c r="P1056" s="11"/>
      <c r="Q1056" s="11"/>
    </row>
    <row r="1057" spans="10:17" x14ac:dyDescent="0.3">
      <c r="O1057" s="11"/>
      <c r="P1057" s="11"/>
      <c r="Q1057" s="11"/>
    </row>
    <row r="1058" spans="10:17" x14ac:dyDescent="0.3">
      <c r="O1058" s="11"/>
      <c r="P1058" s="11"/>
      <c r="Q1058" s="11"/>
    </row>
    <row r="1059" spans="10:17" x14ac:dyDescent="0.3">
      <c r="J1059" s="8"/>
      <c r="O1059" s="11"/>
      <c r="P1059" s="11"/>
      <c r="Q1059" s="11"/>
    </row>
    <row r="1060" spans="10:17" x14ac:dyDescent="0.3">
      <c r="J1060" s="8"/>
      <c r="O1060" s="11"/>
      <c r="P1060" s="11"/>
      <c r="Q1060" s="11"/>
    </row>
    <row r="1061" spans="10:17" x14ac:dyDescent="0.3">
      <c r="O1061" s="11"/>
      <c r="P1061" s="11"/>
      <c r="Q1061" s="11"/>
    </row>
    <row r="1062" spans="10:17" x14ac:dyDescent="0.3">
      <c r="O1062" s="11"/>
      <c r="P1062" s="11"/>
      <c r="Q1062" s="11"/>
    </row>
    <row r="1063" spans="10:17" x14ac:dyDescent="0.3">
      <c r="O1063" s="11"/>
      <c r="P1063" s="11"/>
      <c r="Q1063" s="11"/>
    </row>
    <row r="1064" spans="10:17" x14ac:dyDescent="0.3">
      <c r="O1064" s="11"/>
      <c r="P1064" s="11"/>
      <c r="Q1064" s="11"/>
    </row>
    <row r="1065" spans="10:17" x14ac:dyDescent="0.3">
      <c r="O1065" s="11"/>
      <c r="P1065" s="11"/>
      <c r="Q1065" s="11"/>
    </row>
    <row r="1066" spans="10:17" x14ac:dyDescent="0.3">
      <c r="J1066" s="8"/>
      <c r="O1066" s="11"/>
      <c r="P1066" s="11"/>
      <c r="Q1066" s="11"/>
    </row>
    <row r="1067" spans="10:17" x14ac:dyDescent="0.3">
      <c r="O1067" s="11"/>
      <c r="P1067" s="11"/>
      <c r="Q1067" s="11"/>
    </row>
    <row r="1068" spans="10:17" x14ac:dyDescent="0.3">
      <c r="O1068" s="11"/>
      <c r="P1068" s="11"/>
      <c r="Q1068" s="11"/>
    </row>
    <row r="1069" spans="10:17" x14ac:dyDescent="0.3">
      <c r="O1069" s="11"/>
      <c r="P1069" s="11"/>
      <c r="Q1069" s="11"/>
    </row>
    <row r="1070" spans="10:17" x14ac:dyDescent="0.3">
      <c r="O1070" s="11"/>
      <c r="P1070" s="11"/>
      <c r="Q1070" s="11"/>
    </row>
    <row r="1071" spans="10:17" x14ac:dyDescent="0.3">
      <c r="O1071" s="11"/>
      <c r="P1071" s="11"/>
      <c r="Q1071" s="11"/>
    </row>
    <row r="1072" spans="10:17" x14ac:dyDescent="0.3">
      <c r="O1072" s="11"/>
      <c r="P1072" s="11"/>
      <c r="Q1072" s="11"/>
    </row>
    <row r="1073" spans="10:17" x14ac:dyDescent="0.3">
      <c r="O1073" s="11"/>
      <c r="P1073" s="11"/>
      <c r="Q1073" s="11"/>
    </row>
    <row r="1074" spans="10:17" x14ac:dyDescent="0.3">
      <c r="O1074" s="11"/>
      <c r="P1074" s="11"/>
      <c r="Q1074" s="11"/>
    </row>
    <row r="1075" spans="10:17" x14ac:dyDescent="0.3">
      <c r="O1075" s="11"/>
      <c r="P1075" s="11"/>
      <c r="Q1075" s="11"/>
    </row>
    <row r="1076" spans="10:17" x14ac:dyDescent="0.3">
      <c r="O1076" s="11"/>
      <c r="P1076" s="11"/>
      <c r="Q1076" s="11"/>
    </row>
    <row r="1077" spans="10:17" x14ac:dyDescent="0.3">
      <c r="O1077" s="11"/>
      <c r="P1077" s="11"/>
      <c r="Q1077" s="11"/>
    </row>
    <row r="1078" spans="10:17" x14ac:dyDescent="0.3">
      <c r="O1078" s="11"/>
      <c r="P1078" s="11"/>
      <c r="Q1078" s="11"/>
    </row>
    <row r="1079" spans="10:17" x14ac:dyDescent="0.3">
      <c r="O1079" s="11"/>
      <c r="P1079" s="11"/>
      <c r="Q1079" s="11"/>
    </row>
    <row r="1080" spans="10:17" x14ac:dyDescent="0.3">
      <c r="O1080" s="11"/>
      <c r="P1080" s="11"/>
      <c r="Q1080" s="11"/>
    </row>
    <row r="1081" spans="10:17" x14ac:dyDescent="0.3">
      <c r="O1081" s="11"/>
      <c r="P1081" s="11"/>
      <c r="Q1081" s="11"/>
    </row>
    <row r="1082" spans="10:17" x14ac:dyDescent="0.3">
      <c r="O1082" s="11"/>
      <c r="P1082" s="11"/>
      <c r="Q1082" s="11"/>
    </row>
    <row r="1083" spans="10:17" x14ac:dyDescent="0.3">
      <c r="O1083" s="11"/>
      <c r="P1083" s="11"/>
      <c r="Q1083" s="11"/>
    </row>
    <row r="1084" spans="10:17" x14ac:dyDescent="0.3">
      <c r="O1084" s="11"/>
      <c r="P1084" s="11"/>
      <c r="Q1084" s="11"/>
    </row>
    <row r="1085" spans="10:17" x14ac:dyDescent="0.3">
      <c r="O1085" s="11"/>
      <c r="P1085" s="11"/>
      <c r="Q1085" s="11"/>
    </row>
    <row r="1086" spans="10:17" x14ac:dyDescent="0.3">
      <c r="J1086" s="8"/>
      <c r="O1086" s="11"/>
      <c r="P1086" s="11"/>
      <c r="Q1086" s="11"/>
    </row>
    <row r="1087" spans="10:17" x14ac:dyDescent="0.3">
      <c r="J1087" s="8"/>
      <c r="O1087" s="11"/>
      <c r="P1087" s="11"/>
      <c r="Q1087" s="11"/>
    </row>
    <row r="1088" spans="10:17" x14ac:dyDescent="0.3">
      <c r="J1088" s="8"/>
      <c r="O1088" s="11"/>
      <c r="P1088" s="11"/>
      <c r="Q1088" s="11"/>
    </row>
    <row r="1089" spans="10:17" x14ac:dyDescent="0.3">
      <c r="O1089" s="11"/>
      <c r="P1089" s="11"/>
      <c r="Q1089" s="11"/>
    </row>
    <row r="1090" spans="10:17" x14ac:dyDescent="0.3">
      <c r="O1090" s="11"/>
      <c r="P1090" s="11"/>
      <c r="Q1090" s="11"/>
    </row>
    <row r="1091" spans="10:17" x14ac:dyDescent="0.3">
      <c r="O1091" s="11"/>
      <c r="P1091" s="11"/>
      <c r="Q1091" s="11"/>
    </row>
    <row r="1092" spans="10:17" x14ac:dyDescent="0.3">
      <c r="O1092" s="11"/>
      <c r="P1092" s="11"/>
      <c r="Q1092" s="11"/>
    </row>
    <row r="1093" spans="10:17" x14ac:dyDescent="0.3">
      <c r="O1093" s="11"/>
      <c r="P1093" s="11"/>
      <c r="Q1093" s="11"/>
    </row>
    <row r="1094" spans="10:17" x14ac:dyDescent="0.3">
      <c r="J1094" s="8"/>
      <c r="O1094" s="11"/>
      <c r="P1094" s="11"/>
      <c r="Q1094" s="11"/>
    </row>
    <row r="1095" spans="10:17" x14ac:dyDescent="0.3">
      <c r="J1095" s="8"/>
      <c r="O1095" s="11"/>
      <c r="P1095" s="11"/>
      <c r="Q1095" s="11"/>
    </row>
    <row r="1096" spans="10:17" x14ac:dyDescent="0.3">
      <c r="J1096" s="8"/>
      <c r="O1096" s="11"/>
      <c r="P1096" s="11"/>
      <c r="Q1096" s="11"/>
    </row>
    <row r="1097" spans="10:17" x14ac:dyDescent="0.3">
      <c r="O1097" s="11"/>
      <c r="P1097" s="11"/>
      <c r="Q1097" s="11"/>
    </row>
    <row r="1098" spans="10:17" x14ac:dyDescent="0.3">
      <c r="O1098" s="11"/>
      <c r="P1098" s="11"/>
      <c r="Q1098" s="11"/>
    </row>
    <row r="1099" spans="10:17" x14ac:dyDescent="0.3">
      <c r="O1099" s="11"/>
      <c r="P1099" s="11"/>
      <c r="Q1099" s="11"/>
    </row>
    <row r="1100" spans="10:17" x14ac:dyDescent="0.3">
      <c r="O1100" s="11"/>
      <c r="P1100" s="11"/>
      <c r="Q1100" s="11"/>
    </row>
    <row r="1101" spans="10:17" x14ac:dyDescent="0.3">
      <c r="O1101" s="11"/>
      <c r="P1101" s="11"/>
      <c r="Q1101" s="11"/>
    </row>
    <row r="1102" spans="10:17" x14ac:dyDescent="0.3">
      <c r="O1102" s="11"/>
      <c r="P1102" s="11"/>
      <c r="Q1102" s="11"/>
    </row>
    <row r="1103" spans="10:17" x14ac:dyDescent="0.3">
      <c r="O1103" s="11"/>
      <c r="P1103" s="11"/>
      <c r="Q1103" s="11"/>
    </row>
    <row r="1104" spans="10:17" x14ac:dyDescent="0.3">
      <c r="O1104" s="11"/>
      <c r="P1104" s="11"/>
      <c r="Q1104" s="11"/>
    </row>
    <row r="1105" spans="10:17" x14ac:dyDescent="0.3">
      <c r="O1105" s="11"/>
      <c r="P1105" s="11"/>
      <c r="Q1105" s="11"/>
    </row>
    <row r="1106" spans="10:17" x14ac:dyDescent="0.3">
      <c r="O1106" s="11"/>
      <c r="P1106" s="11"/>
      <c r="Q1106" s="11"/>
    </row>
    <row r="1107" spans="10:17" x14ac:dyDescent="0.3">
      <c r="O1107" s="11"/>
      <c r="P1107" s="11"/>
      <c r="Q1107" s="11"/>
    </row>
    <row r="1108" spans="10:17" x14ac:dyDescent="0.3">
      <c r="O1108" s="11"/>
      <c r="P1108" s="11"/>
      <c r="Q1108" s="11"/>
    </row>
    <row r="1109" spans="10:17" x14ac:dyDescent="0.3">
      <c r="O1109" s="11"/>
      <c r="P1109" s="11"/>
      <c r="Q1109" s="11"/>
    </row>
    <row r="1110" spans="10:17" x14ac:dyDescent="0.3">
      <c r="O1110" s="11"/>
      <c r="P1110" s="11"/>
      <c r="Q1110" s="11"/>
    </row>
    <row r="1111" spans="10:17" x14ac:dyDescent="0.3">
      <c r="O1111" s="11"/>
      <c r="P1111" s="11"/>
      <c r="Q1111" s="11"/>
    </row>
    <row r="1112" spans="10:17" x14ac:dyDescent="0.3">
      <c r="O1112" s="11"/>
      <c r="P1112" s="11"/>
      <c r="Q1112" s="11"/>
    </row>
    <row r="1113" spans="10:17" x14ac:dyDescent="0.3">
      <c r="O1113" s="11"/>
      <c r="P1113" s="11"/>
      <c r="Q1113" s="11"/>
    </row>
    <row r="1114" spans="10:17" x14ac:dyDescent="0.3">
      <c r="O1114" s="11"/>
      <c r="P1114" s="11"/>
      <c r="Q1114" s="11"/>
    </row>
    <row r="1115" spans="10:17" x14ac:dyDescent="0.3">
      <c r="O1115" s="11"/>
      <c r="P1115" s="11"/>
      <c r="Q1115" s="11"/>
    </row>
    <row r="1116" spans="10:17" x14ac:dyDescent="0.3">
      <c r="J1116" s="8"/>
      <c r="O1116" s="11"/>
      <c r="P1116" s="11"/>
      <c r="Q1116" s="11"/>
    </row>
    <row r="1117" spans="10:17" x14ac:dyDescent="0.3">
      <c r="J1117" s="8"/>
      <c r="O1117" s="11"/>
      <c r="P1117" s="11"/>
      <c r="Q1117" s="11"/>
    </row>
    <row r="1118" spans="10:17" x14ac:dyDescent="0.3">
      <c r="O1118" s="11"/>
      <c r="P1118" s="11"/>
      <c r="Q1118" s="11"/>
    </row>
    <row r="1119" spans="10:17" x14ac:dyDescent="0.3">
      <c r="O1119" s="11"/>
      <c r="P1119" s="11"/>
      <c r="Q1119" s="11"/>
    </row>
    <row r="1120" spans="10:17" x14ac:dyDescent="0.3">
      <c r="O1120" s="11"/>
      <c r="P1120" s="11"/>
      <c r="Q1120" s="11"/>
    </row>
    <row r="1121" spans="10:17" x14ac:dyDescent="0.3">
      <c r="O1121" s="11"/>
      <c r="P1121" s="11"/>
      <c r="Q1121" s="11"/>
    </row>
    <row r="1122" spans="10:17" x14ac:dyDescent="0.3">
      <c r="J1122" s="8"/>
      <c r="O1122" s="11"/>
      <c r="P1122" s="11"/>
      <c r="Q1122" s="11"/>
    </row>
    <row r="1123" spans="10:17" x14ac:dyDescent="0.3">
      <c r="J1123" s="8"/>
      <c r="O1123" s="11"/>
      <c r="P1123" s="11"/>
      <c r="Q1123" s="11"/>
    </row>
    <row r="1124" spans="10:17" x14ac:dyDescent="0.3">
      <c r="O1124" s="11"/>
      <c r="P1124" s="11"/>
      <c r="Q1124" s="11"/>
    </row>
    <row r="1125" spans="10:17" x14ac:dyDescent="0.3">
      <c r="O1125" s="11"/>
      <c r="P1125" s="11"/>
      <c r="Q1125" s="11"/>
    </row>
    <row r="1126" spans="10:17" x14ac:dyDescent="0.3">
      <c r="O1126" s="11"/>
      <c r="P1126" s="11"/>
      <c r="Q1126" s="11"/>
    </row>
    <row r="1127" spans="10:17" x14ac:dyDescent="0.3">
      <c r="O1127" s="11"/>
      <c r="P1127" s="11"/>
      <c r="Q1127" s="11"/>
    </row>
    <row r="1128" spans="10:17" x14ac:dyDescent="0.3">
      <c r="O1128" s="11"/>
      <c r="P1128" s="11"/>
      <c r="Q1128" s="11"/>
    </row>
    <row r="1129" spans="10:17" x14ac:dyDescent="0.3">
      <c r="O1129" s="11"/>
      <c r="P1129" s="11"/>
      <c r="Q1129" s="11"/>
    </row>
    <row r="1130" spans="10:17" x14ac:dyDescent="0.3">
      <c r="O1130" s="11"/>
      <c r="P1130" s="11"/>
      <c r="Q1130" s="11"/>
    </row>
    <row r="1131" spans="10:17" x14ac:dyDescent="0.3">
      <c r="O1131" s="11"/>
      <c r="P1131" s="11"/>
      <c r="Q1131" s="11"/>
    </row>
    <row r="1132" spans="10:17" x14ac:dyDescent="0.3">
      <c r="O1132" s="11"/>
      <c r="P1132" s="11"/>
      <c r="Q1132" s="11"/>
    </row>
    <row r="1133" spans="10:17" x14ac:dyDescent="0.3">
      <c r="O1133" s="11"/>
      <c r="P1133" s="11"/>
      <c r="Q1133" s="11"/>
    </row>
    <row r="1134" spans="10:17" x14ac:dyDescent="0.3">
      <c r="O1134" s="11"/>
      <c r="P1134" s="11"/>
      <c r="Q1134" s="11"/>
    </row>
    <row r="1135" spans="10:17" x14ac:dyDescent="0.3">
      <c r="O1135" s="11"/>
      <c r="P1135" s="11"/>
      <c r="Q1135" s="11"/>
    </row>
    <row r="1136" spans="10:17" x14ac:dyDescent="0.3">
      <c r="O1136" s="11"/>
      <c r="P1136" s="11"/>
      <c r="Q1136" s="11"/>
    </row>
    <row r="1137" spans="10:17" x14ac:dyDescent="0.3">
      <c r="O1137" s="11"/>
      <c r="P1137" s="11"/>
      <c r="Q1137" s="11"/>
    </row>
    <row r="1138" spans="10:17" x14ac:dyDescent="0.3">
      <c r="O1138" s="11"/>
      <c r="P1138" s="11"/>
      <c r="Q1138" s="11"/>
    </row>
    <row r="1139" spans="10:17" x14ac:dyDescent="0.3">
      <c r="O1139" s="11"/>
      <c r="P1139" s="11"/>
      <c r="Q1139" s="11"/>
    </row>
    <row r="1140" spans="10:17" x14ac:dyDescent="0.3">
      <c r="O1140" s="11"/>
      <c r="P1140" s="11"/>
      <c r="Q1140" s="11"/>
    </row>
    <row r="1141" spans="10:17" x14ac:dyDescent="0.3">
      <c r="O1141" s="11"/>
      <c r="P1141" s="11"/>
      <c r="Q1141" s="11"/>
    </row>
    <row r="1142" spans="10:17" x14ac:dyDescent="0.3">
      <c r="O1142" s="11"/>
      <c r="P1142" s="11"/>
      <c r="Q1142" s="11"/>
    </row>
    <row r="1143" spans="10:17" x14ac:dyDescent="0.3">
      <c r="O1143" s="11"/>
      <c r="P1143" s="11"/>
      <c r="Q1143" s="11"/>
    </row>
    <row r="1144" spans="10:17" x14ac:dyDescent="0.3">
      <c r="O1144" s="11"/>
      <c r="P1144" s="11"/>
      <c r="Q1144" s="11"/>
    </row>
    <row r="1145" spans="10:17" x14ac:dyDescent="0.3">
      <c r="O1145" s="11"/>
      <c r="P1145" s="11"/>
      <c r="Q1145" s="11"/>
    </row>
    <row r="1146" spans="10:17" x14ac:dyDescent="0.3">
      <c r="O1146" s="11"/>
      <c r="P1146" s="11"/>
      <c r="Q1146" s="11"/>
    </row>
    <row r="1147" spans="10:17" x14ac:dyDescent="0.3">
      <c r="O1147" s="11"/>
      <c r="P1147" s="11"/>
      <c r="Q1147" s="11"/>
    </row>
    <row r="1148" spans="10:17" x14ac:dyDescent="0.3">
      <c r="O1148" s="11"/>
      <c r="P1148" s="11"/>
      <c r="Q1148" s="11"/>
    </row>
    <row r="1149" spans="10:17" x14ac:dyDescent="0.3">
      <c r="O1149" s="11"/>
      <c r="P1149" s="11"/>
      <c r="Q1149" s="11"/>
    </row>
    <row r="1150" spans="10:17" x14ac:dyDescent="0.3">
      <c r="J1150" s="8"/>
      <c r="O1150" s="11"/>
      <c r="P1150" s="11"/>
      <c r="Q1150" s="11"/>
    </row>
    <row r="1151" spans="10:17" x14ac:dyDescent="0.3">
      <c r="J1151" s="8"/>
      <c r="O1151" s="11"/>
      <c r="P1151" s="11"/>
      <c r="Q1151" s="11"/>
    </row>
    <row r="1152" spans="10:17" x14ac:dyDescent="0.3">
      <c r="O1152" s="11"/>
      <c r="P1152" s="11"/>
      <c r="Q1152" s="11"/>
    </row>
    <row r="1153" spans="10:17" x14ac:dyDescent="0.3">
      <c r="O1153" s="11"/>
      <c r="P1153" s="11"/>
      <c r="Q1153" s="11"/>
    </row>
    <row r="1154" spans="10:17" x14ac:dyDescent="0.3">
      <c r="O1154" s="11"/>
      <c r="P1154" s="11"/>
      <c r="Q1154" s="11"/>
    </row>
    <row r="1155" spans="10:17" x14ac:dyDescent="0.3">
      <c r="O1155" s="11"/>
      <c r="P1155" s="11"/>
      <c r="Q1155" s="11"/>
    </row>
    <row r="1156" spans="10:17" x14ac:dyDescent="0.3">
      <c r="O1156" s="11"/>
      <c r="P1156" s="11"/>
      <c r="Q1156" s="11"/>
    </row>
    <row r="1157" spans="10:17" x14ac:dyDescent="0.3">
      <c r="J1157" s="8"/>
      <c r="O1157" s="11"/>
      <c r="P1157" s="11"/>
      <c r="Q1157" s="11"/>
    </row>
    <row r="1158" spans="10:17" x14ac:dyDescent="0.3">
      <c r="J1158" s="8"/>
      <c r="O1158" s="11"/>
      <c r="P1158" s="11"/>
      <c r="Q1158" s="11"/>
    </row>
    <row r="1159" spans="10:17" x14ac:dyDescent="0.3">
      <c r="O1159" s="11"/>
      <c r="P1159" s="11"/>
      <c r="Q1159" s="11"/>
    </row>
    <row r="1160" spans="10:17" x14ac:dyDescent="0.3">
      <c r="O1160" s="11"/>
      <c r="P1160" s="11"/>
      <c r="Q1160" s="11"/>
    </row>
    <row r="1161" spans="10:17" x14ac:dyDescent="0.3">
      <c r="O1161" s="11"/>
      <c r="P1161" s="11"/>
      <c r="Q1161" s="11"/>
    </row>
    <row r="1162" spans="10:17" x14ac:dyDescent="0.3">
      <c r="O1162" s="11"/>
      <c r="P1162" s="11"/>
      <c r="Q1162" s="11"/>
    </row>
    <row r="1163" spans="10:17" x14ac:dyDescent="0.3">
      <c r="O1163" s="11"/>
      <c r="P1163" s="11"/>
      <c r="Q1163" s="11"/>
    </row>
    <row r="1164" spans="10:17" x14ac:dyDescent="0.3">
      <c r="O1164" s="11"/>
      <c r="P1164" s="11"/>
      <c r="Q1164" s="11"/>
    </row>
    <row r="1165" spans="10:17" x14ac:dyDescent="0.3">
      <c r="O1165" s="11"/>
      <c r="P1165" s="11"/>
      <c r="Q1165" s="11"/>
    </row>
    <row r="1166" spans="10:17" x14ac:dyDescent="0.3">
      <c r="O1166" s="11"/>
      <c r="P1166" s="11"/>
      <c r="Q1166" s="11"/>
    </row>
    <row r="1167" spans="10:17" x14ac:dyDescent="0.3">
      <c r="O1167" s="11"/>
      <c r="P1167" s="11"/>
      <c r="Q1167" s="11"/>
    </row>
    <row r="1168" spans="10:17" x14ac:dyDescent="0.3">
      <c r="O1168" s="11"/>
      <c r="P1168" s="11"/>
      <c r="Q1168" s="11"/>
    </row>
    <row r="1169" spans="10:17" x14ac:dyDescent="0.3">
      <c r="O1169" s="11"/>
      <c r="P1169" s="11"/>
      <c r="Q1169" s="11"/>
    </row>
    <row r="1170" spans="10:17" x14ac:dyDescent="0.3">
      <c r="O1170" s="11"/>
      <c r="P1170" s="11"/>
      <c r="Q1170" s="11"/>
    </row>
    <row r="1171" spans="10:17" x14ac:dyDescent="0.3">
      <c r="O1171" s="11"/>
      <c r="P1171" s="11"/>
      <c r="Q1171" s="11"/>
    </row>
    <row r="1172" spans="10:17" x14ac:dyDescent="0.3">
      <c r="O1172" s="11"/>
      <c r="P1172" s="11"/>
      <c r="Q1172" s="11"/>
    </row>
    <row r="1173" spans="10:17" x14ac:dyDescent="0.3">
      <c r="O1173" s="11"/>
      <c r="P1173" s="11"/>
      <c r="Q1173" s="11"/>
    </row>
    <row r="1174" spans="10:17" x14ac:dyDescent="0.3">
      <c r="O1174" s="11"/>
      <c r="P1174" s="11"/>
      <c r="Q1174" s="11"/>
    </row>
    <row r="1175" spans="10:17" x14ac:dyDescent="0.3">
      <c r="O1175" s="11"/>
      <c r="P1175" s="11"/>
      <c r="Q1175" s="11"/>
    </row>
    <row r="1176" spans="10:17" x14ac:dyDescent="0.3">
      <c r="O1176" s="11"/>
      <c r="P1176" s="11"/>
      <c r="Q1176" s="11"/>
    </row>
    <row r="1177" spans="10:17" x14ac:dyDescent="0.3">
      <c r="O1177" s="11"/>
      <c r="P1177" s="11"/>
      <c r="Q1177" s="11"/>
    </row>
    <row r="1178" spans="10:17" x14ac:dyDescent="0.3">
      <c r="J1178" s="8"/>
      <c r="O1178" s="11"/>
      <c r="P1178" s="11"/>
      <c r="Q1178" s="11"/>
    </row>
    <row r="1179" spans="10:17" x14ac:dyDescent="0.3">
      <c r="J1179" s="8"/>
      <c r="O1179" s="11"/>
      <c r="P1179" s="11"/>
      <c r="Q1179" s="11"/>
    </row>
    <row r="1180" spans="10:17" x14ac:dyDescent="0.3">
      <c r="O1180" s="11"/>
      <c r="P1180" s="11"/>
      <c r="Q1180" s="11"/>
    </row>
    <row r="1181" spans="10:17" x14ac:dyDescent="0.3">
      <c r="O1181" s="11"/>
      <c r="P1181" s="11"/>
      <c r="Q1181" s="11"/>
    </row>
    <row r="1182" spans="10:17" x14ac:dyDescent="0.3">
      <c r="O1182" s="11"/>
      <c r="P1182" s="11"/>
      <c r="Q1182" s="11"/>
    </row>
    <row r="1183" spans="10:17" x14ac:dyDescent="0.3">
      <c r="O1183" s="11"/>
      <c r="P1183" s="11"/>
      <c r="Q1183" s="11"/>
    </row>
    <row r="1184" spans="10:17" x14ac:dyDescent="0.3">
      <c r="O1184" s="11"/>
      <c r="P1184" s="11"/>
      <c r="Q1184" s="11"/>
    </row>
    <row r="1185" spans="10:17" x14ac:dyDescent="0.3">
      <c r="J1185" s="8"/>
      <c r="O1185" s="11"/>
      <c r="P1185" s="11"/>
      <c r="Q1185" s="11"/>
    </row>
    <row r="1186" spans="10:17" x14ac:dyDescent="0.3">
      <c r="J1186" s="8"/>
      <c r="O1186" s="11"/>
      <c r="P1186" s="11"/>
      <c r="Q1186" s="11"/>
    </row>
    <row r="1187" spans="10:17" x14ac:dyDescent="0.3">
      <c r="O1187" s="11"/>
      <c r="P1187" s="11"/>
      <c r="Q1187" s="11"/>
    </row>
    <row r="1188" spans="10:17" x14ac:dyDescent="0.3">
      <c r="O1188" s="11"/>
      <c r="P1188" s="11"/>
      <c r="Q1188" s="11"/>
    </row>
    <row r="1189" spans="10:17" x14ac:dyDescent="0.3">
      <c r="O1189" s="11"/>
      <c r="P1189" s="11"/>
      <c r="Q1189" s="11"/>
    </row>
    <row r="1190" spans="10:17" x14ac:dyDescent="0.3">
      <c r="O1190" s="11"/>
      <c r="P1190" s="11"/>
      <c r="Q1190" s="11"/>
    </row>
    <row r="1191" spans="10:17" x14ac:dyDescent="0.3">
      <c r="O1191" s="11"/>
      <c r="P1191" s="11"/>
      <c r="Q1191" s="11"/>
    </row>
    <row r="1192" spans="10:17" x14ac:dyDescent="0.3">
      <c r="O1192" s="11"/>
      <c r="P1192" s="11"/>
      <c r="Q1192" s="11"/>
    </row>
    <row r="1193" spans="10:17" x14ac:dyDescent="0.3">
      <c r="O1193" s="11"/>
      <c r="P1193" s="11"/>
      <c r="Q1193" s="11"/>
    </row>
    <row r="1194" spans="10:17" x14ac:dyDescent="0.3">
      <c r="O1194" s="11"/>
      <c r="P1194" s="11"/>
      <c r="Q1194" s="11"/>
    </row>
    <row r="1195" spans="10:17" x14ac:dyDescent="0.3">
      <c r="O1195" s="11"/>
      <c r="P1195" s="11"/>
      <c r="Q1195" s="11"/>
    </row>
    <row r="1196" spans="10:17" x14ac:dyDescent="0.3">
      <c r="O1196" s="11"/>
      <c r="P1196" s="11"/>
      <c r="Q1196" s="11"/>
    </row>
    <row r="1197" spans="10:17" x14ac:dyDescent="0.3">
      <c r="O1197" s="11"/>
      <c r="P1197" s="11"/>
      <c r="Q1197" s="11"/>
    </row>
    <row r="1198" spans="10:17" x14ac:dyDescent="0.3">
      <c r="O1198" s="11"/>
      <c r="P1198" s="11"/>
      <c r="Q1198" s="11"/>
    </row>
    <row r="1199" spans="10:17" x14ac:dyDescent="0.3">
      <c r="O1199" s="11"/>
      <c r="P1199" s="11"/>
      <c r="Q1199" s="11"/>
    </row>
    <row r="1200" spans="10:17" x14ac:dyDescent="0.3">
      <c r="O1200" s="11"/>
      <c r="P1200" s="11"/>
      <c r="Q1200" s="11"/>
    </row>
    <row r="1201" spans="10:17" x14ac:dyDescent="0.3">
      <c r="O1201" s="11"/>
      <c r="P1201" s="11"/>
      <c r="Q1201" s="11"/>
    </row>
    <row r="1202" spans="10:17" x14ac:dyDescent="0.3">
      <c r="O1202" s="11"/>
      <c r="P1202" s="11"/>
      <c r="Q1202" s="11"/>
    </row>
    <row r="1203" spans="10:17" x14ac:dyDescent="0.3">
      <c r="O1203" s="11"/>
      <c r="P1203" s="11"/>
      <c r="Q1203" s="11"/>
    </row>
    <row r="1204" spans="10:17" x14ac:dyDescent="0.3">
      <c r="O1204" s="11"/>
      <c r="P1204" s="11"/>
      <c r="Q1204" s="11"/>
    </row>
    <row r="1205" spans="10:17" x14ac:dyDescent="0.3">
      <c r="O1205" s="11"/>
      <c r="P1205" s="11"/>
      <c r="Q1205" s="11"/>
    </row>
    <row r="1206" spans="10:17" x14ac:dyDescent="0.3">
      <c r="J1206" s="8"/>
      <c r="O1206" s="11"/>
      <c r="P1206" s="11"/>
      <c r="Q1206" s="11"/>
    </row>
    <row r="1207" spans="10:17" x14ac:dyDescent="0.3">
      <c r="J1207" s="8"/>
      <c r="O1207" s="11"/>
      <c r="P1207" s="11"/>
      <c r="Q1207" s="11"/>
    </row>
    <row r="1208" spans="10:17" x14ac:dyDescent="0.3">
      <c r="O1208" s="11"/>
      <c r="P1208" s="11"/>
      <c r="Q1208" s="11"/>
    </row>
    <row r="1209" spans="10:17" x14ac:dyDescent="0.3">
      <c r="O1209" s="11"/>
      <c r="P1209" s="11"/>
      <c r="Q1209" s="11"/>
    </row>
    <row r="1210" spans="10:17" x14ac:dyDescent="0.3">
      <c r="O1210" s="11"/>
      <c r="P1210" s="11"/>
      <c r="Q1210" s="11"/>
    </row>
    <row r="1211" spans="10:17" x14ac:dyDescent="0.3">
      <c r="O1211" s="11"/>
      <c r="P1211" s="11"/>
      <c r="Q1211" s="11"/>
    </row>
    <row r="1212" spans="10:17" x14ac:dyDescent="0.3">
      <c r="O1212" s="11"/>
      <c r="P1212" s="11"/>
      <c r="Q1212" s="11"/>
    </row>
    <row r="1213" spans="10:17" x14ac:dyDescent="0.3">
      <c r="J1213" s="8"/>
      <c r="O1213" s="11"/>
      <c r="P1213" s="11"/>
      <c r="Q1213" s="11"/>
    </row>
    <row r="1214" spans="10:17" x14ac:dyDescent="0.3">
      <c r="J1214" s="8"/>
      <c r="O1214" s="11"/>
      <c r="P1214" s="11"/>
      <c r="Q1214" s="11"/>
    </row>
    <row r="1215" spans="10:17" x14ac:dyDescent="0.3">
      <c r="O1215" s="11"/>
      <c r="P1215" s="11"/>
      <c r="Q1215" s="11"/>
    </row>
    <row r="1216" spans="10:17" x14ac:dyDescent="0.3">
      <c r="O1216" s="11"/>
      <c r="P1216" s="11"/>
      <c r="Q1216" s="11"/>
    </row>
    <row r="1217" spans="15:17" x14ac:dyDescent="0.3">
      <c r="O1217" s="11"/>
      <c r="P1217" s="11"/>
      <c r="Q1217" s="11"/>
    </row>
    <row r="1218" spans="15:17" x14ac:dyDescent="0.3">
      <c r="O1218" s="11"/>
      <c r="P1218" s="11"/>
      <c r="Q1218" s="11"/>
    </row>
    <row r="1219" spans="15:17" x14ac:dyDescent="0.3">
      <c r="O1219" s="11"/>
      <c r="P1219" s="11"/>
      <c r="Q1219" s="11"/>
    </row>
    <row r="1220" spans="15:17" x14ac:dyDescent="0.3">
      <c r="O1220" s="11"/>
      <c r="P1220" s="11"/>
      <c r="Q1220" s="11"/>
    </row>
    <row r="1221" spans="15:17" x14ac:dyDescent="0.3">
      <c r="O1221" s="11"/>
      <c r="P1221" s="11"/>
      <c r="Q1221" s="11"/>
    </row>
    <row r="1222" spans="15:17" x14ac:dyDescent="0.3">
      <c r="O1222" s="11"/>
      <c r="P1222" s="11"/>
      <c r="Q1222" s="11"/>
    </row>
    <row r="1223" spans="15:17" x14ac:dyDescent="0.3">
      <c r="O1223" s="11"/>
      <c r="P1223" s="11"/>
      <c r="Q1223" s="11"/>
    </row>
    <row r="1224" spans="15:17" x14ac:dyDescent="0.3">
      <c r="O1224" s="11"/>
      <c r="P1224" s="11"/>
      <c r="Q1224" s="11"/>
    </row>
    <row r="1225" spans="15:17" x14ac:dyDescent="0.3">
      <c r="O1225" s="11"/>
      <c r="P1225" s="11"/>
      <c r="Q1225" s="11"/>
    </row>
    <row r="1226" spans="15:17" x14ac:dyDescent="0.3">
      <c r="O1226" s="11"/>
      <c r="P1226" s="11"/>
      <c r="Q1226" s="11"/>
    </row>
    <row r="1227" spans="15:17" x14ac:dyDescent="0.3">
      <c r="O1227" s="11"/>
      <c r="P1227" s="11"/>
      <c r="Q1227" s="11"/>
    </row>
    <row r="1228" spans="15:17" x14ac:dyDescent="0.3">
      <c r="O1228" s="11"/>
      <c r="P1228" s="11"/>
      <c r="Q1228" s="11"/>
    </row>
    <row r="1229" spans="15:17" x14ac:dyDescent="0.3">
      <c r="O1229" s="11"/>
      <c r="P1229" s="11"/>
      <c r="Q1229" s="11"/>
    </row>
    <row r="1230" spans="15:17" x14ac:dyDescent="0.3">
      <c r="O1230" s="11"/>
      <c r="P1230" s="11"/>
      <c r="Q1230" s="11"/>
    </row>
    <row r="1231" spans="15:17" x14ac:dyDescent="0.3">
      <c r="O1231" s="11"/>
      <c r="P1231" s="11"/>
      <c r="Q1231" s="11"/>
    </row>
    <row r="1232" spans="15:17" x14ac:dyDescent="0.3">
      <c r="O1232" s="11"/>
      <c r="P1232" s="11"/>
      <c r="Q1232" s="11"/>
    </row>
    <row r="1233" spans="10:17" x14ac:dyDescent="0.3">
      <c r="O1233" s="11"/>
      <c r="P1233" s="11"/>
      <c r="Q1233" s="11"/>
    </row>
    <row r="1234" spans="10:17" x14ac:dyDescent="0.3">
      <c r="O1234" s="11"/>
      <c r="P1234" s="11"/>
      <c r="Q1234" s="11"/>
    </row>
    <row r="1235" spans="10:17" x14ac:dyDescent="0.3">
      <c r="O1235" s="11"/>
      <c r="P1235" s="11"/>
      <c r="Q1235" s="11"/>
    </row>
    <row r="1236" spans="10:17" x14ac:dyDescent="0.3">
      <c r="J1236" s="8"/>
      <c r="O1236" s="11"/>
      <c r="P1236" s="11"/>
      <c r="Q1236" s="11"/>
    </row>
    <row r="1237" spans="10:17" x14ac:dyDescent="0.3">
      <c r="O1237" s="11"/>
      <c r="P1237" s="11"/>
      <c r="Q1237" s="11"/>
    </row>
    <row r="1238" spans="10:17" x14ac:dyDescent="0.3">
      <c r="O1238" s="11"/>
      <c r="P1238" s="11"/>
      <c r="Q1238" s="11"/>
    </row>
    <row r="1239" spans="10:17" x14ac:dyDescent="0.3">
      <c r="O1239" s="11"/>
      <c r="P1239" s="11"/>
      <c r="Q1239" s="11"/>
    </row>
    <row r="1240" spans="10:17" x14ac:dyDescent="0.3">
      <c r="O1240" s="11"/>
      <c r="P1240" s="11"/>
      <c r="Q1240" s="11"/>
    </row>
    <row r="1241" spans="10:17" x14ac:dyDescent="0.3">
      <c r="J1241" s="8"/>
      <c r="O1241" s="11"/>
      <c r="P1241" s="11"/>
      <c r="Q1241" s="11"/>
    </row>
    <row r="1242" spans="10:17" x14ac:dyDescent="0.3">
      <c r="J1242" s="8"/>
      <c r="O1242" s="11"/>
      <c r="P1242" s="11"/>
      <c r="Q1242" s="11"/>
    </row>
    <row r="1243" spans="10:17" x14ac:dyDescent="0.3">
      <c r="O1243" s="11"/>
      <c r="P1243" s="11"/>
      <c r="Q1243" s="11"/>
    </row>
    <row r="1244" spans="10:17" x14ac:dyDescent="0.3">
      <c r="O1244" s="11"/>
      <c r="P1244" s="11"/>
      <c r="Q1244" s="11"/>
    </row>
    <row r="1245" spans="10:17" x14ac:dyDescent="0.3">
      <c r="O1245" s="11"/>
      <c r="P1245" s="11"/>
      <c r="Q1245" s="11"/>
    </row>
    <row r="1246" spans="10:17" x14ac:dyDescent="0.3">
      <c r="J1246" s="8"/>
      <c r="O1246" s="11"/>
      <c r="P1246" s="11"/>
      <c r="Q1246" s="11"/>
    </row>
    <row r="1247" spans="10:17" x14ac:dyDescent="0.3">
      <c r="O1247" s="11"/>
      <c r="P1247" s="11"/>
      <c r="Q1247" s="11"/>
    </row>
    <row r="1248" spans="10:17" x14ac:dyDescent="0.3">
      <c r="O1248" s="11"/>
      <c r="P1248" s="11"/>
      <c r="Q1248" s="11"/>
    </row>
    <row r="1249" spans="15:17" x14ac:dyDescent="0.3">
      <c r="O1249" s="11"/>
      <c r="P1249" s="11"/>
      <c r="Q1249" s="11"/>
    </row>
    <row r="1250" spans="15:17" x14ac:dyDescent="0.3">
      <c r="O1250" s="11"/>
      <c r="P1250" s="11"/>
      <c r="Q1250" s="11"/>
    </row>
    <row r="1251" spans="15:17" x14ac:dyDescent="0.3">
      <c r="O1251" s="11"/>
      <c r="P1251" s="11"/>
      <c r="Q1251" s="11"/>
    </row>
    <row r="1252" spans="15:17" x14ac:dyDescent="0.3">
      <c r="O1252" s="11"/>
      <c r="P1252" s="11"/>
      <c r="Q1252" s="11"/>
    </row>
    <row r="1253" spans="15:17" x14ac:dyDescent="0.3">
      <c r="O1253" s="11"/>
      <c r="P1253" s="11"/>
      <c r="Q1253" s="11"/>
    </row>
    <row r="1254" spans="15:17" x14ac:dyDescent="0.3">
      <c r="O1254" s="11"/>
      <c r="P1254" s="11"/>
      <c r="Q1254" s="11"/>
    </row>
    <row r="1255" spans="15:17" x14ac:dyDescent="0.3">
      <c r="O1255" s="11"/>
      <c r="P1255" s="11"/>
      <c r="Q1255" s="11"/>
    </row>
    <row r="1256" spans="15:17" x14ac:dyDescent="0.3">
      <c r="O1256" s="11"/>
      <c r="P1256" s="11"/>
      <c r="Q1256" s="11"/>
    </row>
    <row r="1257" spans="15:17" x14ac:dyDescent="0.3">
      <c r="O1257" s="11"/>
      <c r="P1257" s="11"/>
      <c r="Q1257" s="11"/>
    </row>
    <row r="1258" spans="15:17" x14ac:dyDescent="0.3">
      <c r="O1258" s="11"/>
      <c r="P1258" s="11"/>
      <c r="Q1258" s="11"/>
    </row>
    <row r="1259" spans="15:17" x14ac:dyDescent="0.3">
      <c r="O1259" s="11"/>
      <c r="P1259" s="11"/>
      <c r="Q1259" s="11"/>
    </row>
    <row r="1260" spans="15:17" x14ac:dyDescent="0.3">
      <c r="O1260" s="11"/>
      <c r="P1260" s="11"/>
      <c r="Q1260" s="11"/>
    </row>
    <row r="1261" spans="15:17" x14ac:dyDescent="0.3">
      <c r="O1261" s="11"/>
      <c r="P1261" s="11"/>
      <c r="Q1261" s="11"/>
    </row>
    <row r="1262" spans="15:17" x14ac:dyDescent="0.3">
      <c r="O1262" s="11"/>
      <c r="P1262" s="11"/>
      <c r="Q1262" s="11"/>
    </row>
    <row r="1263" spans="15:17" x14ac:dyDescent="0.3">
      <c r="O1263" s="11"/>
      <c r="P1263" s="11"/>
      <c r="Q1263" s="11"/>
    </row>
    <row r="1264" spans="15:17" x14ac:dyDescent="0.3">
      <c r="O1264" s="11"/>
      <c r="P1264" s="11"/>
      <c r="Q1264" s="11"/>
    </row>
    <row r="1265" spans="10:17" x14ac:dyDescent="0.3">
      <c r="O1265" s="11"/>
      <c r="P1265" s="11"/>
      <c r="Q1265" s="11"/>
    </row>
    <row r="1266" spans="10:17" x14ac:dyDescent="0.3">
      <c r="O1266" s="11"/>
      <c r="P1266" s="11"/>
      <c r="Q1266" s="11"/>
    </row>
    <row r="1267" spans="10:17" x14ac:dyDescent="0.3">
      <c r="J1267" s="8"/>
      <c r="O1267" s="11"/>
      <c r="P1267" s="11"/>
      <c r="Q1267" s="11"/>
    </row>
    <row r="1268" spans="10:17" x14ac:dyDescent="0.3">
      <c r="O1268" s="11"/>
      <c r="P1268" s="11"/>
      <c r="Q1268" s="11"/>
    </row>
    <row r="1269" spans="10:17" x14ac:dyDescent="0.3">
      <c r="J1269" s="8"/>
      <c r="O1269" s="11"/>
      <c r="P1269" s="11"/>
      <c r="Q1269" s="11"/>
    </row>
    <row r="1270" spans="10:17" x14ac:dyDescent="0.3">
      <c r="J1270" s="8"/>
      <c r="O1270" s="11"/>
      <c r="P1270" s="11"/>
      <c r="Q1270" s="11"/>
    </row>
    <row r="1271" spans="10:17" x14ac:dyDescent="0.3">
      <c r="O1271" s="11"/>
      <c r="P1271" s="11"/>
      <c r="Q1271" s="11"/>
    </row>
    <row r="1272" spans="10:17" x14ac:dyDescent="0.3">
      <c r="O1272" s="11"/>
      <c r="P1272" s="11"/>
      <c r="Q1272" s="11"/>
    </row>
    <row r="1273" spans="10:17" x14ac:dyDescent="0.3">
      <c r="O1273" s="11"/>
      <c r="P1273" s="11"/>
      <c r="Q1273" s="11"/>
    </row>
    <row r="1274" spans="10:17" x14ac:dyDescent="0.3">
      <c r="O1274" s="11"/>
      <c r="P1274" s="11"/>
      <c r="Q1274" s="11"/>
    </row>
    <row r="1275" spans="10:17" x14ac:dyDescent="0.3">
      <c r="O1275" s="11"/>
      <c r="P1275" s="11"/>
      <c r="Q1275" s="11"/>
    </row>
    <row r="1276" spans="10:17" x14ac:dyDescent="0.3">
      <c r="J1276" s="8"/>
      <c r="O1276" s="11"/>
      <c r="P1276" s="11"/>
      <c r="Q1276" s="11"/>
    </row>
    <row r="1277" spans="10:17" x14ac:dyDescent="0.3">
      <c r="J1277" s="8"/>
      <c r="O1277" s="11"/>
      <c r="P1277" s="11"/>
      <c r="Q1277" s="11"/>
    </row>
    <row r="1278" spans="10:17" x14ac:dyDescent="0.3">
      <c r="O1278" s="11"/>
      <c r="P1278" s="11"/>
      <c r="Q1278" s="11"/>
    </row>
    <row r="1279" spans="10:17" x14ac:dyDescent="0.3">
      <c r="O1279" s="11"/>
      <c r="P1279" s="11"/>
      <c r="Q1279" s="11"/>
    </row>
    <row r="1280" spans="10:17" x14ac:dyDescent="0.3">
      <c r="O1280" s="11"/>
      <c r="P1280" s="11"/>
      <c r="Q1280" s="11"/>
    </row>
    <row r="1281" spans="15:17" x14ac:dyDescent="0.3">
      <c r="O1281" s="11"/>
      <c r="P1281" s="11"/>
      <c r="Q1281" s="11"/>
    </row>
    <row r="1282" spans="15:17" x14ac:dyDescent="0.3">
      <c r="O1282" s="11"/>
      <c r="P1282" s="11"/>
      <c r="Q1282" s="11"/>
    </row>
    <row r="1283" spans="15:17" x14ac:dyDescent="0.3">
      <c r="O1283" s="11"/>
      <c r="P1283" s="11"/>
      <c r="Q1283" s="11"/>
    </row>
    <row r="1284" spans="15:17" x14ac:dyDescent="0.3">
      <c r="O1284" s="11"/>
      <c r="P1284" s="11"/>
      <c r="Q1284" s="11"/>
    </row>
    <row r="1285" spans="15:17" x14ac:dyDescent="0.3">
      <c r="O1285" s="11"/>
      <c r="P1285" s="11"/>
      <c r="Q1285" s="11"/>
    </row>
    <row r="1286" spans="15:17" x14ac:dyDescent="0.3">
      <c r="O1286" s="11"/>
      <c r="P1286" s="11"/>
      <c r="Q1286" s="11"/>
    </row>
    <row r="1287" spans="15:17" x14ac:dyDescent="0.3">
      <c r="O1287" s="11"/>
      <c r="P1287" s="11"/>
      <c r="Q1287" s="11"/>
    </row>
    <row r="1288" spans="15:17" x14ac:dyDescent="0.3">
      <c r="O1288" s="11"/>
      <c r="P1288" s="11"/>
      <c r="Q1288" s="11"/>
    </row>
    <row r="1289" spans="15:17" x14ac:dyDescent="0.3">
      <c r="O1289" s="11"/>
      <c r="P1289" s="11"/>
      <c r="Q1289" s="11"/>
    </row>
    <row r="1290" spans="15:17" x14ac:dyDescent="0.3">
      <c r="O1290" s="11"/>
      <c r="P1290" s="11"/>
      <c r="Q1290" s="11"/>
    </row>
    <row r="1291" spans="15:17" x14ac:dyDescent="0.3">
      <c r="O1291" s="11"/>
      <c r="P1291" s="11"/>
      <c r="Q1291" s="11"/>
    </row>
    <row r="1292" spans="15:17" x14ac:dyDescent="0.3">
      <c r="O1292" s="11"/>
      <c r="P1292" s="11"/>
      <c r="Q1292" s="11"/>
    </row>
    <row r="1293" spans="15:17" x14ac:dyDescent="0.3">
      <c r="O1293" s="11"/>
      <c r="P1293" s="11"/>
      <c r="Q1293" s="11"/>
    </row>
    <row r="1294" spans="15:17" x14ac:dyDescent="0.3">
      <c r="O1294" s="11"/>
      <c r="P1294" s="11"/>
      <c r="Q1294" s="11"/>
    </row>
    <row r="1295" spans="15:17" x14ac:dyDescent="0.3">
      <c r="O1295" s="11"/>
      <c r="P1295" s="11"/>
      <c r="Q1295" s="11"/>
    </row>
    <row r="1296" spans="15:17" x14ac:dyDescent="0.3">
      <c r="O1296" s="11"/>
      <c r="P1296" s="11"/>
      <c r="Q1296" s="11"/>
    </row>
    <row r="1297" spans="10:17" x14ac:dyDescent="0.3">
      <c r="J1297" s="8"/>
      <c r="O1297" s="11"/>
      <c r="P1297" s="11"/>
      <c r="Q1297" s="11"/>
    </row>
    <row r="1298" spans="10:17" x14ac:dyDescent="0.3">
      <c r="J1298" s="8"/>
      <c r="O1298" s="11"/>
      <c r="P1298" s="11"/>
      <c r="Q1298" s="11"/>
    </row>
    <row r="1299" spans="10:17" x14ac:dyDescent="0.3">
      <c r="O1299" s="11"/>
      <c r="P1299" s="11"/>
      <c r="Q1299" s="11"/>
    </row>
    <row r="1300" spans="10:17" x14ac:dyDescent="0.3">
      <c r="O1300" s="11"/>
      <c r="P1300" s="11"/>
      <c r="Q1300" s="11"/>
    </row>
    <row r="1301" spans="10:17" x14ac:dyDescent="0.3">
      <c r="O1301" s="11"/>
      <c r="P1301" s="11"/>
      <c r="Q1301" s="11"/>
    </row>
    <row r="1302" spans="10:17" x14ac:dyDescent="0.3">
      <c r="O1302" s="11"/>
      <c r="P1302" s="11"/>
      <c r="Q1302" s="11"/>
    </row>
    <row r="1303" spans="10:17" x14ac:dyDescent="0.3">
      <c r="O1303" s="11"/>
      <c r="P1303" s="11"/>
      <c r="Q1303" s="11"/>
    </row>
    <row r="1304" spans="10:17" x14ac:dyDescent="0.3">
      <c r="J1304" s="8"/>
      <c r="O1304" s="11"/>
      <c r="P1304" s="11"/>
      <c r="Q1304" s="11"/>
    </row>
    <row r="1305" spans="10:17" x14ac:dyDescent="0.3">
      <c r="J1305" s="8"/>
      <c r="O1305" s="11"/>
      <c r="P1305" s="11"/>
      <c r="Q1305" s="11"/>
    </row>
    <row r="1306" spans="10:17" x14ac:dyDescent="0.3">
      <c r="O1306" s="11"/>
      <c r="P1306" s="11"/>
      <c r="Q1306" s="11"/>
    </row>
    <row r="1307" spans="10:17" x14ac:dyDescent="0.3">
      <c r="O1307" s="11"/>
      <c r="P1307" s="11"/>
      <c r="Q1307" s="11"/>
    </row>
    <row r="1308" spans="10:17" x14ac:dyDescent="0.3">
      <c r="O1308" s="11"/>
      <c r="P1308" s="11"/>
      <c r="Q1308" s="11"/>
    </row>
    <row r="1309" spans="10:17" x14ac:dyDescent="0.3">
      <c r="O1309" s="11"/>
      <c r="P1309" s="11"/>
      <c r="Q1309" s="11"/>
    </row>
    <row r="1310" spans="10:17" x14ac:dyDescent="0.3">
      <c r="O1310" s="11"/>
      <c r="P1310" s="11"/>
      <c r="Q1310" s="11"/>
    </row>
    <row r="1311" spans="10:17" x14ac:dyDescent="0.3">
      <c r="O1311" s="11"/>
      <c r="P1311" s="11"/>
      <c r="Q1311" s="11"/>
    </row>
    <row r="1312" spans="10:17" x14ac:dyDescent="0.3">
      <c r="O1312" s="11"/>
      <c r="P1312" s="11"/>
      <c r="Q1312" s="11"/>
    </row>
    <row r="1313" spans="15:17" x14ac:dyDescent="0.3">
      <c r="O1313" s="11"/>
      <c r="P1313" s="11"/>
      <c r="Q1313" s="11"/>
    </row>
    <row r="1314" spans="15:17" x14ac:dyDescent="0.3">
      <c r="O1314" s="11"/>
      <c r="P1314" s="11"/>
      <c r="Q1314" s="11"/>
    </row>
    <row r="1315" spans="15:17" x14ac:dyDescent="0.3">
      <c r="O1315" s="11"/>
      <c r="P1315" s="11"/>
      <c r="Q1315" s="11"/>
    </row>
    <row r="1316" spans="15:17" x14ac:dyDescent="0.3">
      <c r="O1316" s="11"/>
      <c r="P1316" s="11"/>
      <c r="Q1316" s="11"/>
    </row>
    <row r="1317" spans="15:17" x14ac:dyDescent="0.3">
      <c r="O1317" s="11"/>
      <c r="P1317" s="11"/>
      <c r="Q1317" s="11"/>
    </row>
    <row r="1318" spans="15:17" x14ac:dyDescent="0.3">
      <c r="O1318" s="11"/>
      <c r="P1318" s="11"/>
      <c r="Q1318" s="11"/>
    </row>
    <row r="1319" spans="15:17" x14ac:dyDescent="0.3">
      <c r="O1319" s="11"/>
      <c r="P1319" s="11"/>
      <c r="Q1319" s="11"/>
    </row>
    <row r="1320" spans="15:17" x14ac:dyDescent="0.3">
      <c r="O1320" s="11"/>
      <c r="P1320" s="11"/>
      <c r="Q1320" s="11"/>
    </row>
    <row r="1321" spans="15:17" x14ac:dyDescent="0.3">
      <c r="O1321" s="11"/>
      <c r="P1321" s="11"/>
      <c r="Q1321" s="11"/>
    </row>
    <row r="1322" spans="15:17" x14ac:dyDescent="0.3">
      <c r="O1322" s="11"/>
      <c r="P1322" s="11"/>
      <c r="Q1322" s="11"/>
    </row>
    <row r="1323" spans="15:17" x14ac:dyDescent="0.3">
      <c r="O1323" s="11"/>
      <c r="P1323" s="11"/>
      <c r="Q1323" s="11"/>
    </row>
    <row r="1324" spans="15:17" x14ac:dyDescent="0.3">
      <c r="O1324" s="11"/>
      <c r="P1324" s="11"/>
      <c r="Q1324" s="11"/>
    </row>
    <row r="1325" spans="15:17" x14ac:dyDescent="0.3">
      <c r="O1325" s="11"/>
      <c r="P1325" s="11"/>
      <c r="Q1325" s="11"/>
    </row>
    <row r="1326" spans="15:17" x14ac:dyDescent="0.3">
      <c r="O1326" s="11"/>
      <c r="P1326" s="11"/>
      <c r="Q1326" s="11"/>
    </row>
    <row r="1327" spans="15:17" x14ac:dyDescent="0.3">
      <c r="O1327" s="11"/>
      <c r="P1327" s="11"/>
      <c r="Q1327" s="11"/>
    </row>
    <row r="1328" spans="15:17" x14ac:dyDescent="0.3">
      <c r="O1328" s="11"/>
      <c r="P1328" s="11"/>
      <c r="Q1328" s="11"/>
    </row>
    <row r="1329" spans="10:17" x14ac:dyDescent="0.3">
      <c r="O1329" s="11"/>
      <c r="P1329" s="11"/>
      <c r="Q1329" s="11"/>
    </row>
    <row r="1330" spans="10:17" x14ac:dyDescent="0.3">
      <c r="O1330" s="11"/>
      <c r="P1330" s="11"/>
      <c r="Q1330" s="11"/>
    </row>
    <row r="1331" spans="10:17" x14ac:dyDescent="0.3">
      <c r="O1331" s="11"/>
      <c r="P1331" s="11"/>
      <c r="Q1331" s="11"/>
    </row>
    <row r="1332" spans="10:17" x14ac:dyDescent="0.3">
      <c r="J1332" s="8"/>
      <c r="O1332" s="11"/>
      <c r="P1332" s="11"/>
      <c r="Q1332" s="11"/>
    </row>
    <row r="1333" spans="10:17" x14ac:dyDescent="0.3">
      <c r="J1333" s="8"/>
      <c r="O1333" s="11"/>
      <c r="P1333" s="11"/>
      <c r="Q1333" s="11"/>
    </row>
    <row r="1334" spans="10:17" x14ac:dyDescent="0.3">
      <c r="O1334" s="11"/>
      <c r="P1334" s="11"/>
      <c r="Q1334" s="11"/>
    </row>
    <row r="1335" spans="10:17" x14ac:dyDescent="0.3">
      <c r="O1335" s="11"/>
      <c r="P1335" s="11"/>
      <c r="Q1335" s="11"/>
    </row>
    <row r="1336" spans="10:17" x14ac:dyDescent="0.3">
      <c r="O1336" s="11"/>
      <c r="P1336" s="11"/>
      <c r="Q1336" s="11"/>
    </row>
    <row r="1337" spans="10:17" x14ac:dyDescent="0.3">
      <c r="O1337" s="11"/>
      <c r="P1337" s="11"/>
      <c r="Q1337" s="11"/>
    </row>
    <row r="1338" spans="10:17" x14ac:dyDescent="0.3">
      <c r="O1338" s="11"/>
      <c r="P1338" s="11"/>
      <c r="Q1338" s="11"/>
    </row>
    <row r="1339" spans="10:17" x14ac:dyDescent="0.3">
      <c r="J1339" s="8"/>
      <c r="O1339" s="11"/>
      <c r="P1339" s="11"/>
      <c r="Q1339" s="11"/>
    </row>
    <row r="1340" spans="10:17" x14ac:dyDescent="0.3">
      <c r="O1340" s="11"/>
      <c r="P1340" s="11"/>
      <c r="Q1340" s="11"/>
    </row>
    <row r="1341" spans="10:17" x14ac:dyDescent="0.3">
      <c r="O1341" s="11"/>
      <c r="P1341" s="11"/>
      <c r="Q1341" s="11"/>
    </row>
    <row r="1342" spans="10:17" x14ac:dyDescent="0.3">
      <c r="O1342" s="11"/>
      <c r="P1342" s="11"/>
      <c r="Q1342" s="11"/>
    </row>
    <row r="1343" spans="10:17" x14ac:dyDescent="0.3">
      <c r="O1343" s="11"/>
      <c r="P1343" s="11"/>
      <c r="Q1343" s="11"/>
    </row>
    <row r="1344" spans="10:17" x14ac:dyDescent="0.3">
      <c r="O1344" s="11"/>
      <c r="P1344" s="11"/>
      <c r="Q1344" s="11"/>
    </row>
    <row r="1345" spans="10:17" x14ac:dyDescent="0.3">
      <c r="O1345" s="11"/>
      <c r="P1345" s="11"/>
      <c r="Q1345" s="11"/>
    </row>
    <row r="1346" spans="10:17" x14ac:dyDescent="0.3">
      <c r="O1346" s="11"/>
      <c r="P1346" s="11"/>
      <c r="Q1346" s="11"/>
    </row>
    <row r="1347" spans="10:17" x14ac:dyDescent="0.3">
      <c r="O1347" s="11"/>
      <c r="P1347" s="11"/>
      <c r="Q1347" s="11"/>
    </row>
    <row r="1348" spans="10:17" x14ac:dyDescent="0.3">
      <c r="O1348" s="11"/>
      <c r="P1348" s="11"/>
      <c r="Q1348" s="11"/>
    </row>
    <row r="1349" spans="10:17" x14ac:dyDescent="0.3">
      <c r="O1349" s="11"/>
      <c r="P1349" s="11"/>
      <c r="Q1349" s="11"/>
    </row>
    <row r="1350" spans="10:17" x14ac:dyDescent="0.3">
      <c r="O1350" s="11"/>
      <c r="P1350" s="11"/>
      <c r="Q1350" s="11"/>
    </row>
    <row r="1351" spans="10:17" x14ac:dyDescent="0.3">
      <c r="O1351" s="11"/>
      <c r="P1351" s="11"/>
      <c r="Q1351" s="11"/>
    </row>
    <row r="1352" spans="10:17" x14ac:dyDescent="0.3">
      <c r="O1352" s="11"/>
      <c r="P1352" s="11"/>
      <c r="Q1352" s="11"/>
    </row>
    <row r="1353" spans="10:17" x14ac:dyDescent="0.3">
      <c r="O1353" s="11"/>
      <c r="P1353" s="11"/>
      <c r="Q1353" s="11"/>
    </row>
    <row r="1354" spans="10:17" x14ac:dyDescent="0.3">
      <c r="O1354" s="11"/>
      <c r="P1354" s="11"/>
      <c r="Q1354" s="11"/>
    </row>
    <row r="1355" spans="10:17" x14ac:dyDescent="0.3">
      <c r="O1355" s="11"/>
      <c r="P1355" s="11"/>
      <c r="Q1355" s="11"/>
    </row>
    <row r="1356" spans="10:17" x14ac:dyDescent="0.3">
      <c r="O1356" s="11"/>
      <c r="P1356" s="11"/>
      <c r="Q1356" s="11"/>
    </row>
    <row r="1357" spans="10:17" x14ac:dyDescent="0.3">
      <c r="O1357" s="11"/>
      <c r="P1357" s="11"/>
      <c r="Q1357" s="11"/>
    </row>
    <row r="1358" spans="10:17" x14ac:dyDescent="0.3">
      <c r="O1358" s="11"/>
      <c r="P1358" s="11"/>
      <c r="Q1358" s="11"/>
    </row>
    <row r="1359" spans="10:17" x14ac:dyDescent="0.3">
      <c r="J1359" s="8"/>
      <c r="O1359" s="11"/>
      <c r="P1359" s="11"/>
      <c r="Q1359" s="11"/>
    </row>
    <row r="1360" spans="10:17" x14ac:dyDescent="0.3">
      <c r="J1360" s="8"/>
      <c r="O1360" s="11"/>
      <c r="P1360" s="11"/>
      <c r="Q1360" s="11"/>
    </row>
    <row r="1361" spans="10:17" x14ac:dyDescent="0.3">
      <c r="J1361" s="8"/>
      <c r="O1361" s="11"/>
      <c r="P1361" s="11"/>
      <c r="Q1361" s="11"/>
    </row>
    <row r="1362" spans="10:17" x14ac:dyDescent="0.3">
      <c r="O1362" s="11"/>
      <c r="P1362" s="11"/>
      <c r="Q1362" s="11"/>
    </row>
    <row r="1363" spans="10:17" x14ac:dyDescent="0.3">
      <c r="O1363" s="11"/>
      <c r="P1363" s="11"/>
      <c r="Q1363" s="11"/>
    </row>
    <row r="1364" spans="10:17" x14ac:dyDescent="0.3">
      <c r="O1364" s="11"/>
      <c r="P1364" s="11"/>
      <c r="Q1364" s="11"/>
    </row>
    <row r="1365" spans="10:17" x14ac:dyDescent="0.3">
      <c r="O1365" s="11"/>
      <c r="P1365" s="11"/>
      <c r="Q1365" s="11"/>
    </row>
    <row r="1366" spans="10:17" x14ac:dyDescent="0.3">
      <c r="O1366" s="11"/>
      <c r="P1366" s="11"/>
      <c r="Q1366" s="11"/>
    </row>
    <row r="1367" spans="10:17" x14ac:dyDescent="0.3">
      <c r="J1367" s="8"/>
      <c r="O1367" s="11"/>
      <c r="P1367" s="11"/>
      <c r="Q1367" s="11"/>
    </row>
    <row r="1368" spans="10:17" x14ac:dyDescent="0.3">
      <c r="J1368" s="8"/>
      <c r="O1368" s="11"/>
      <c r="P1368" s="11"/>
      <c r="Q1368" s="11"/>
    </row>
    <row r="1369" spans="10:17" x14ac:dyDescent="0.3">
      <c r="O1369" s="11"/>
      <c r="P1369" s="11"/>
      <c r="Q1369" s="11"/>
    </row>
    <row r="1370" spans="10:17" x14ac:dyDescent="0.3">
      <c r="O1370" s="11"/>
      <c r="P1370" s="11"/>
      <c r="Q1370" s="11"/>
    </row>
    <row r="1371" spans="10:17" x14ac:dyDescent="0.3">
      <c r="O1371" s="11"/>
      <c r="P1371" s="11"/>
      <c r="Q1371" s="11"/>
    </row>
    <row r="1372" spans="10:17" x14ac:dyDescent="0.3">
      <c r="O1372" s="11"/>
      <c r="P1372" s="11"/>
      <c r="Q1372" s="11"/>
    </row>
    <row r="1373" spans="10:17" x14ac:dyDescent="0.3">
      <c r="O1373" s="11"/>
      <c r="P1373" s="11"/>
      <c r="Q1373" s="11"/>
    </row>
    <row r="1374" spans="10:17" x14ac:dyDescent="0.3">
      <c r="O1374" s="11"/>
      <c r="P1374" s="11"/>
      <c r="Q1374" s="11"/>
    </row>
    <row r="1375" spans="10:17" x14ac:dyDescent="0.3">
      <c r="O1375" s="11"/>
      <c r="P1375" s="11"/>
      <c r="Q1375" s="11"/>
    </row>
    <row r="1376" spans="10:17" x14ac:dyDescent="0.3">
      <c r="O1376" s="11"/>
      <c r="P1376" s="11"/>
      <c r="Q1376" s="11"/>
    </row>
    <row r="1377" spans="10:17" x14ac:dyDescent="0.3">
      <c r="O1377" s="11"/>
      <c r="P1377" s="11"/>
      <c r="Q1377" s="11"/>
    </row>
    <row r="1378" spans="10:17" x14ac:dyDescent="0.3">
      <c r="O1378" s="11"/>
      <c r="P1378" s="11"/>
      <c r="Q1378" s="11"/>
    </row>
    <row r="1379" spans="10:17" x14ac:dyDescent="0.3">
      <c r="O1379" s="11"/>
      <c r="P1379" s="11"/>
      <c r="Q1379" s="11"/>
    </row>
    <row r="1380" spans="10:17" x14ac:dyDescent="0.3">
      <c r="O1380" s="11"/>
      <c r="P1380" s="11"/>
      <c r="Q1380" s="11"/>
    </row>
    <row r="1381" spans="10:17" x14ac:dyDescent="0.3">
      <c r="O1381" s="11"/>
      <c r="P1381" s="11"/>
      <c r="Q1381" s="11"/>
    </row>
    <row r="1382" spans="10:17" x14ac:dyDescent="0.3">
      <c r="O1382" s="11"/>
      <c r="P1382" s="11"/>
      <c r="Q1382" s="11"/>
    </row>
    <row r="1383" spans="10:17" x14ac:dyDescent="0.3">
      <c r="O1383" s="11"/>
      <c r="P1383" s="11"/>
      <c r="Q1383" s="11"/>
    </row>
    <row r="1384" spans="10:17" x14ac:dyDescent="0.3">
      <c r="O1384" s="11"/>
      <c r="P1384" s="11"/>
      <c r="Q1384" s="11"/>
    </row>
    <row r="1385" spans="10:17" x14ac:dyDescent="0.3">
      <c r="O1385" s="11"/>
      <c r="P1385" s="11"/>
      <c r="Q1385" s="11"/>
    </row>
    <row r="1386" spans="10:17" x14ac:dyDescent="0.3">
      <c r="O1386" s="11"/>
      <c r="P1386" s="11"/>
      <c r="Q1386" s="11"/>
    </row>
    <row r="1387" spans="10:17" x14ac:dyDescent="0.3">
      <c r="O1387" s="11"/>
      <c r="P1387" s="11"/>
      <c r="Q1387" s="11"/>
    </row>
    <row r="1388" spans="10:17" x14ac:dyDescent="0.3">
      <c r="O1388" s="11"/>
      <c r="P1388" s="11"/>
      <c r="Q1388" s="11"/>
    </row>
    <row r="1389" spans="10:17" x14ac:dyDescent="0.3">
      <c r="J1389" s="8"/>
      <c r="O1389" s="11"/>
      <c r="P1389" s="11"/>
      <c r="Q1389" s="11"/>
    </row>
    <row r="1390" spans="10:17" x14ac:dyDescent="0.3">
      <c r="O1390" s="11"/>
      <c r="P1390" s="11"/>
      <c r="Q1390" s="11"/>
    </row>
    <row r="1391" spans="10:17" x14ac:dyDescent="0.3">
      <c r="O1391" s="11"/>
      <c r="P1391" s="11"/>
      <c r="Q1391" s="11"/>
    </row>
    <row r="1392" spans="10:17" x14ac:dyDescent="0.3">
      <c r="O1392" s="11"/>
      <c r="P1392" s="11"/>
      <c r="Q1392" s="11"/>
    </row>
    <row r="1393" spans="10:17" x14ac:dyDescent="0.3">
      <c r="O1393" s="11"/>
      <c r="P1393" s="11"/>
      <c r="Q1393" s="11"/>
    </row>
    <row r="1394" spans="10:17" x14ac:dyDescent="0.3">
      <c r="O1394" s="11"/>
      <c r="P1394" s="11"/>
      <c r="Q1394" s="11"/>
    </row>
    <row r="1395" spans="10:17" x14ac:dyDescent="0.3">
      <c r="J1395" s="8"/>
      <c r="O1395" s="11"/>
      <c r="P1395" s="11"/>
      <c r="Q1395" s="11"/>
    </row>
    <row r="1396" spans="10:17" x14ac:dyDescent="0.3">
      <c r="J1396" s="8"/>
      <c r="O1396" s="11"/>
      <c r="P1396" s="11"/>
      <c r="Q1396" s="11"/>
    </row>
    <row r="1397" spans="10:17" x14ac:dyDescent="0.3">
      <c r="O1397" s="11"/>
      <c r="P1397" s="11"/>
      <c r="Q1397" s="11"/>
    </row>
    <row r="1398" spans="10:17" x14ac:dyDescent="0.3">
      <c r="O1398" s="11"/>
      <c r="P1398" s="11"/>
      <c r="Q1398" s="11"/>
    </row>
    <row r="1399" spans="10:17" x14ac:dyDescent="0.3">
      <c r="O1399" s="11"/>
      <c r="P1399" s="11"/>
      <c r="Q1399" s="11"/>
    </row>
    <row r="1400" spans="10:17" x14ac:dyDescent="0.3">
      <c r="O1400" s="11"/>
      <c r="P1400" s="11"/>
      <c r="Q1400" s="11"/>
    </row>
    <row r="1401" spans="10:17" x14ac:dyDescent="0.3">
      <c r="O1401" s="11"/>
      <c r="P1401" s="11"/>
      <c r="Q1401" s="11"/>
    </row>
    <row r="1402" spans="10:17" x14ac:dyDescent="0.3">
      <c r="O1402" s="11"/>
      <c r="P1402" s="11"/>
      <c r="Q1402" s="11"/>
    </row>
    <row r="1403" spans="10:17" x14ac:dyDescent="0.3">
      <c r="O1403" s="11"/>
      <c r="P1403" s="11"/>
      <c r="Q1403" s="11"/>
    </row>
    <row r="1404" spans="10:17" x14ac:dyDescent="0.3">
      <c r="O1404" s="11"/>
      <c r="P1404" s="11"/>
      <c r="Q1404" s="11"/>
    </row>
    <row r="1405" spans="10:17" x14ac:dyDescent="0.3">
      <c r="O1405" s="11"/>
      <c r="P1405" s="11"/>
      <c r="Q1405" s="11"/>
    </row>
    <row r="1406" spans="10:17" x14ac:dyDescent="0.3">
      <c r="O1406" s="11"/>
      <c r="P1406" s="11"/>
      <c r="Q1406" s="11"/>
    </row>
    <row r="1407" spans="10:17" x14ac:dyDescent="0.3">
      <c r="O1407" s="11"/>
      <c r="P1407" s="11"/>
      <c r="Q1407" s="11"/>
    </row>
    <row r="1408" spans="10:17" x14ac:dyDescent="0.3">
      <c r="O1408" s="11"/>
      <c r="P1408" s="11"/>
      <c r="Q1408" s="11"/>
    </row>
    <row r="1409" spans="10:17" x14ac:dyDescent="0.3">
      <c r="O1409" s="11"/>
      <c r="P1409" s="11"/>
      <c r="Q1409" s="11"/>
    </row>
    <row r="1410" spans="10:17" x14ac:dyDescent="0.3">
      <c r="O1410" s="11"/>
      <c r="P1410" s="11"/>
      <c r="Q1410" s="11"/>
    </row>
    <row r="1411" spans="10:17" x14ac:dyDescent="0.3">
      <c r="O1411" s="11"/>
      <c r="P1411" s="11"/>
      <c r="Q1411" s="11"/>
    </row>
    <row r="1412" spans="10:17" x14ac:dyDescent="0.3">
      <c r="O1412" s="11"/>
      <c r="P1412" s="11"/>
      <c r="Q1412" s="11"/>
    </row>
    <row r="1413" spans="10:17" x14ac:dyDescent="0.3">
      <c r="O1413" s="11"/>
      <c r="P1413" s="11"/>
      <c r="Q1413" s="11"/>
    </row>
    <row r="1414" spans="10:17" x14ac:dyDescent="0.3">
      <c r="O1414" s="11"/>
      <c r="P1414" s="11"/>
      <c r="Q1414" s="11"/>
    </row>
    <row r="1415" spans="10:17" x14ac:dyDescent="0.3">
      <c r="O1415" s="11"/>
      <c r="P1415" s="11"/>
      <c r="Q1415" s="11"/>
    </row>
    <row r="1416" spans="10:17" x14ac:dyDescent="0.3">
      <c r="O1416" s="11"/>
      <c r="P1416" s="11"/>
      <c r="Q1416" s="11"/>
    </row>
    <row r="1417" spans="10:17" x14ac:dyDescent="0.3">
      <c r="O1417" s="11"/>
      <c r="P1417" s="11"/>
      <c r="Q1417" s="11"/>
    </row>
    <row r="1418" spans="10:17" x14ac:dyDescent="0.3">
      <c r="O1418" s="11"/>
      <c r="P1418" s="11"/>
      <c r="Q1418" s="11"/>
    </row>
    <row r="1419" spans="10:17" x14ac:dyDescent="0.3">
      <c r="O1419" s="11"/>
      <c r="P1419" s="11"/>
      <c r="Q1419" s="11"/>
    </row>
    <row r="1420" spans="10:17" x14ac:dyDescent="0.3">
      <c r="O1420" s="11"/>
      <c r="P1420" s="11"/>
      <c r="Q1420" s="11"/>
    </row>
    <row r="1421" spans="10:17" x14ac:dyDescent="0.3">
      <c r="O1421" s="11"/>
      <c r="P1421" s="11"/>
      <c r="Q1421" s="11"/>
    </row>
    <row r="1422" spans="10:17" x14ac:dyDescent="0.3">
      <c r="O1422" s="11"/>
      <c r="P1422" s="11"/>
      <c r="Q1422" s="11"/>
    </row>
    <row r="1423" spans="10:17" x14ac:dyDescent="0.3">
      <c r="J1423" s="8"/>
      <c r="O1423" s="11"/>
      <c r="P1423" s="11"/>
      <c r="Q1423" s="11"/>
    </row>
    <row r="1424" spans="10:17" x14ac:dyDescent="0.3">
      <c r="J1424" s="8"/>
      <c r="O1424" s="11"/>
      <c r="P1424" s="11"/>
      <c r="Q1424" s="11"/>
    </row>
    <row r="1425" spans="10:17" x14ac:dyDescent="0.3">
      <c r="O1425" s="11"/>
      <c r="P1425" s="11"/>
      <c r="Q1425" s="11"/>
    </row>
    <row r="1426" spans="10:17" x14ac:dyDescent="0.3">
      <c r="O1426" s="11"/>
      <c r="P1426" s="11"/>
      <c r="Q1426" s="11"/>
    </row>
    <row r="1427" spans="10:17" x14ac:dyDescent="0.3">
      <c r="O1427" s="11"/>
      <c r="P1427" s="11"/>
      <c r="Q1427" s="11"/>
    </row>
    <row r="1428" spans="10:17" x14ac:dyDescent="0.3">
      <c r="O1428" s="11"/>
      <c r="P1428" s="11"/>
      <c r="Q1428" s="11"/>
    </row>
    <row r="1429" spans="10:17" x14ac:dyDescent="0.3">
      <c r="O1429" s="11"/>
      <c r="P1429" s="11"/>
      <c r="Q1429" s="11"/>
    </row>
    <row r="1430" spans="10:17" x14ac:dyDescent="0.3">
      <c r="J1430" s="8"/>
      <c r="O1430" s="11"/>
      <c r="P1430" s="11"/>
      <c r="Q1430" s="11"/>
    </row>
    <row r="1431" spans="10:17" x14ac:dyDescent="0.3">
      <c r="J1431" s="8"/>
      <c r="O1431" s="11"/>
      <c r="P1431" s="11"/>
      <c r="Q1431" s="11"/>
    </row>
    <row r="1432" spans="10:17" x14ac:dyDescent="0.3">
      <c r="O1432" s="11"/>
      <c r="P1432" s="11"/>
      <c r="Q1432" s="11"/>
    </row>
    <row r="1433" spans="10:17" x14ac:dyDescent="0.3">
      <c r="O1433" s="11"/>
      <c r="P1433" s="11"/>
      <c r="Q1433" s="11"/>
    </row>
    <row r="1434" spans="10:17" x14ac:dyDescent="0.3">
      <c r="O1434" s="11"/>
      <c r="P1434" s="11"/>
      <c r="Q1434" s="11"/>
    </row>
    <row r="1435" spans="10:17" x14ac:dyDescent="0.3">
      <c r="O1435" s="11"/>
      <c r="P1435" s="11"/>
      <c r="Q1435" s="11"/>
    </row>
    <row r="1436" spans="10:17" x14ac:dyDescent="0.3">
      <c r="O1436" s="11"/>
      <c r="P1436" s="11"/>
      <c r="Q1436" s="11"/>
    </row>
    <row r="1437" spans="10:17" x14ac:dyDescent="0.3">
      <c r="O1437" s="11"/>
      <c r="P1437" s="11"/>
      <c r="Q1437" s="11"/>
    </row>
    <row r="1438" spans="10:17" x14ac:dyDescent="0.3">
      <c r="O1438" s="11"/>
      <c r="P1438" s="11"/>
      <c r="Q1438" s="11"/>
    </row>
    <row r="1439" spans="10:17" x14ac:dyDescent="0.3">
      <c r="O1439" s="11"/>
      <c r="P1439" s="11"/>
      <c r="Q1439" s="11"/>
    </row>
    <row r="1440" spans="10:17" x14ac:dyDescent="0.3">
      <c r="O1440" s="11"/>
      <c r="P1440" s="11"/>
      <c r="Q1440" s="11"/>
    </row>
    <row r="1441" spans="10:17" x14ac:dyDescent="0.3">
      <c r="O1441" s="11"/>
      <c r="P1441" s="11"/>
      <c r="Q1441" s="11"/>
    </row>
    <row r="1442" spans="10:17" x14ac:dyDescent="0.3">
      <c r="O1442" s="11"/>
      <c r="P1442" s="11"/>
      <c r="Q1442" s="11"/>
    </row>
    <row r="1443" spans="10:17" x14ac:dyDescent="0.3">
      <c r="O1443" s="11"/>
      <c r="P1443" s="11"/>
      <c r="Q1443" s="11"/>
    </row>
    <row r="1444" spans="10:17" x14ac:dyDescent="0.3">
      <c r="O1444" s="11"/>
      <c r="P1444" s="11"/>
      <c r="Q1444" s="11"/>
    </row>
    <row r="1445" spans="10:17" x14ac:dyDescent="0.3">
      <c r="O1445" s="11"/>
      <c r="P1445" s="11"/>
      <c r="Q1445" s="11"/>
    </row>
    <row r="1446" spans="10:17" x14ac:dyDescent="0.3">
      <c r="O1446" s="11"/>
      <c r="P1446" s="11"/>
      <c r="Q1446" s="11"/>
    </row>
    <row r="1447" spans="10:17" x14ac:dyDescent="0.3">
      <c r="O1447" s="11"/>
      <c r="P1447" s="11"/>
      <c r="Q1447" s="11"/>
    </row>
    <row r="1448" spans="10:17" x14ac:dyDescent="0.3">
      <c r="O1448" s="11"/>
      <c r="P1448" s="11"/>
      <c r="Q1448" s="11"/>
    </row>
    <row r="1449" spans="10:17" x14ac:dyDescent="0.3">
      <c r="O1449" s="11"/>
      <c r="P1449" s="11"/>
      <c r="Q1449" s="11"/>
    </row>
    <row r="1450" spans="10:17" x14ac:dyDescent="0.3">
      <c r="J1450" s="8"/>
      <c r="O1450" s="11"/>
      <c r="P1450" s="11"/>
      <c r="Q1450" s="11"/>
    </row>
    <row r="1451" spans="10:17" x14ac:dyDescent="0.3">
      <c r="J1451" s="8"/>
      <c r="O1451" s="11"/>
      <c r="P1451" s="11"/>
      <c r="Q1451" s="11"/>
    </row>
    <row r="1452" spans="10:17" x14ac:dyDescent="0.3">
      <c r="J1452" s="8"/>
      <c r="O1452" s="11"/>
      <c r="P1452" s="11"/>
      <c r="Q1452" s="11"/>
    </row>
    <row r="1453" spans="10:17" x14ac:dyDescent="0.3">
      <c r="O1453" s="11"/>
      <c r="P1453" s="11"/>
      <c r="Q1453" s="11"/>
    </row>
    <row r="1454" spans="10:17" x14ac:dyDescent="0.3">
      <c r="O1454" s="11"/>
      <c r="P1454" s="11"/>
      <c r="Q1454" s="11"/>
    </row>
    <row r="1455" spans="10:17" x14ac:dyDescent="0.3">
      <c r="O1455" s="11"/>
      <c r="P1455" s="11"/>
      <c r="Q1455" s="11"/>
    </row>
    <row r="1456" spans="10:17" x14ac:dyDescent="0.3">
      <c r="O1456" s="11"/>
      <c r="P1456" s="11"/>
      <c r="Q1456" s="11"/>
    </row>
    <row r="1457" spans="10:17" x14ac:dyDescent="0.3">
      <c r="O1457" s="11"/>
      <c r="P1457" s="11"/>
      <c r="Q1457" s="11"/>
    </row>
    <row r="1458" spans="10:17" x14ac:dyDescent="0.3">
      <c r="J1458" s="8"/>
      <c r="O1458" s="11"/>
      <c r="P1458" s="11"/>
      <c r="Q1458" s="11"/>
    </row>
    <row r="1459" spans="10:17" x14ac:dyDescent="0.3">
      <c r="J1459" s="8"/>
      <c r="O1459" s="11"/>
      <c r="P1459" s="11"/>
      <c r="Q1459" s="11"/>
    </row>
    <row r="1460" spans="10:17" x14ac:dyDescent="0.3">
      <c r="O1460" s="11"/>
      <c r="P1460" s="11"/>
      <c r="Q1460" s="11"/>
    </row>
    <row r="1461" spans="10:17" x14ac:dyDescent="0.3">
      <c r="O1461" s="11"/>
      <c r="P1461" s="11"/>
      <c r="Q1461" s="11"/>
    </row>
    <row r="1462" spans="10:17" x14ac:dyDescent="0.3">
      <c r="O1462" s="11"/>
      <c r="P1462" s="11"/>
      <c r="Q1462" s="11"/>
    </row>
    <row r="1463" spans="10:17" x14ac:dyDescent="0.3">
      <c r="O1463" s="11"/>
      <c r="P1463" s="11"/>
      <c r="Q1463" s="11"/>
    </row>
    <row r="1464" spans="10:17" x14ac:dyDescent="0.3">
      <c r="O1464" s="11"/>
      <c r="P1464" s="11"/>
      <c r="Q1464" s="11"/>
    </row>
    <row r="1465" spans="10:17" x14ac:dyDescent="0.3">
      <c r="O1465" s="11"/>
      <c r="P1465" s="11"/>
      <c r="Q1465" s="11"/>
    </row>
    <row r="1466" spans="10:17" x14ac:dyDescent="0.3">
      <c r="O1466" s="11"/>
      <c r="P1466" s="11"/>
      <c r="Q1466" s="11"/>
    </row>
    <row r="1467" spans="10:17" x14ac:dyDescent="0.3">
      <c r="O1467" s="11"/>
      <c r="P1467" s="11"/>
      <c r="Q1467" s="11"/>
    </row>
    <row r="1468" spans="10:17" x14ac:dyDescent="0.3">
      <c r="O1468" s="11"/>
      <c r="P1468" s="11"/>
      <c r="Q1468" s="11"/>
    </row>
    <row r="1469" spans="10:17" x14ac:dyDescent="0.3">
      <c r="O1469" s="11"/>
      <c r="P1469" s="11"/>
      <c r="Q1469" s="11"/>
    </row>
    <row r="1470" spans="10:17" x14ac:dyDescent="0.3">
      <c r="O1470" s="11"/>
      <c r="P1470" s="11"/>
      <c r="Q1470" s="11"/>
    </row>
    <row r="1471" spans="10:17" x14ac:dyDescent="0.3">
      <c r="O1471" s="11"/>
      <c r="P1471" s="11"/>
      <c r="Q1471" s="11"/>
    </row>
    <row r="1472" spans="10:17" x14ac:dyDescent="0.3">
      <c r="O1472" s="11"/>
      <c r="P1472" s="11"/>
      <c r="Q1472" s="11"/>
    </row>
    <row r="1473" spans="10:17" x14ac:dyDescent="0.3">
      <c r="O1473" s="11"/>
      <c r="P1473" s="11"/>
      <c r="Q1473" s="11"/>
    </row>
    <row r="1474" spans="10:17" x14ac:dyDescent="0.3">
      <c r="O1474" s="11"/>
      <c r="P1474" s="11"/>
      <c r="Q1474" s="11"/>
    </row>
    <row r="1475" spans="10:17" x14ac:dyDescent="0.3">
      <c r="O1475" s="11"/>
      <c r="P1475" s="11"/>
      <c r="Q1475" s="11"/>
    </row>
    <row r="1476" spans="10:17" x14ac:dyDescent="0.3">
      <c r="O1476" s="11"/>
      <c r="P1476" s="11"/>
      <c r="Q1476" s="11"/>
    </row>
    <row r="1477" spans="10:17" x14ac:dyDescent="0.3">
      <c r="O1477" s="11"/>
      <c r="P1477" s="11"/>
      <c r="Q1477" s="11"/>
    </row>
    <row r="1478" spans="10:17" x14ac:dyDescent="0.3">
      <c r="O1478" s="11"/>
      <c r="P1478" s="11"/>
      <c r="Q1478" s="11"/>
    </row>
    <row r="1479" spans="10:17" x14ac:dyDescent="0.3">
      <c r="O1479" s="11"/>
      <c r="P1479" s="11"/>
      <c r="Q1479" s="11"/>
    </row>
    <row r="1480" spans="10:17" x14ac:dyDescent="0.3">
      <c r="O1480" s="11"/>
      <c r="P1480" s="11"/>
      <c r="Q1480" s="11"/>
    </row>
    <row r="1481" spans="10:17" x14ac:dyDescent="0.3">
      <c r="J1481" s="8"/>
      <c r="O1481" s="11"/>
      <c r="P1481" s="11"/>
      <c r="Q1481" s="11"/>
    </row>
    <row r="1482" spans="10:17" x14ac:dyDescent="0.3">
      <c r="O1482" s="11"/>
      <c r="P1482" s="11"/>
      <c r="Q1482" s="11"/>
    </row>
    <row r="1483" spans="10:17" x14ac:dyDescent="0.3">
      <c r="O1483" s="11"/>
      <c r="P1483" s="11"/>
      <c r="Q1483" s="11"/>
    </row>
    <row r="1484" spans="10:17" x14ac:dyDescent="0.3">
      <c r="O1484" s="11"/>
      <c r="P1484" s="11"/>
      <c r="Q1484" s="11"/>
    </row>
    <row r="1485" spans="10:17" x14ac:dyDescent="0.3">
      <c r="O1485" s="11"/>
      <c r="P1485" s="11"/>
      <c r="Q1485" s="11"/>
    </row>
    <row r="1486" spans="10:17" x14ac:dyDescent="0.3">
      <c r="J1486" s="8"/>
      <c r="O1486" s="11"/>
      <c r="P1486" s="11"/>
      <c r="Q1486" s="11"/>
    </row>
    <row r="1487" spans="10:17" x14ac:dyDescent="0.3">
      <c r="J1487" s="8"/>
      <c r="O1487" s="11"/>
      <c r="P1487" s="11"/>
      <c r="Q1487" s="11"/>
    </row>
    <row r="1488" spans="10:17" x14ac:dyDescent="0.3">
      <c r="O1488" s="11"/>
      <c r="P1488" s="11"/>
      <c r="Q1488" s="11"/>
    </row>
    <row r="1489" spans="15:17" x14ac:dyDescent="0.3">
      <c r="O1489" s="11"/>
      <c r="P1489" s="11"/>
      <c r="Q1489" s="11"/>
    </row>
    <row r="1490" spans="15:17" x14ac:dyDescent="0.3">
      <c r="O1490" s="11"/>
      <c r="P1490" s="11"/>
      <c r="Q1490" s="11"/>
    </row>
    <row r="1491" spans="15:17" x14ac:dyDescent="0.3">
      <c r="O1491" s="11"/>
      <c r="P1491" s="11"/>
      <c r="Q1491" s="11"/>
    </row>
    <row r="1492" spans="15:17" x14ac:dyDescent="0.3">
      <c r="O1492" s="11"/>
      <c r="P1492" s="11"/>
      <c r="Q1492" s="11"/>
    </row>
    <row r="1493" spans="15:17" x14ac:dyDescent="0.3">
      <c r="O1493" s="11"/>
      <c r="P1493" s="11"/>
      <c r="Q1493" s="11"/>
    </row>
    <row r="1494" spans="15:17" x14ac:dyDescent="0.3">
      <c r="O1494" s="11"/>
      <c r="P1494" s="11"/>
      <c r="Q1494" s="11"/>
    </row>
    <row r="1495" spans="15:17" x14ac:dyDescent="0.3">
      <c r="O1495" s="11"/>
      <c r="P1495" s="11"/>
      <c r="Q1495" s="11"/>
    </row>
    <row r="1496" spans="15:17" x14ac:dyDescent="0.3">
      <c r="O1496" s="11"/>
      <c r="P1496" s="11"/>
      <c r="Q1496" s="11"/>
    </row>
    <row r="1497" spans="15:17" x14ac:dyDescent="0.3">
      <c r="O1497" s="11"/>
      <c r="P1497" s="11"/>
      <c r="Q1497" s="11"/>
    </row>
    <row r="1498" spans="15:17" x14ac:dyDescent="0.3">
      <c r="O1498" s="11"/>
      <c r="P1498" s="11"/>
      <c r="Q1498" s="11"/>
    </row>
    <row r="1499" spans="15:17" x14ac:dyDescent="0.3">
      <c r="O1499" s="11"/>
      <c r="P1499" s="11"/>
      <c r="Q1499" s="11"/>
    </row>
    <row r="1500" spans="15:17" x14ac:dyDescent="0.3">
      <c r="O1500" s="11"/>
      <c r="P1500" s="11"/>
      <c r="Q1500" s="11"/>
    </row>
    <row r="1501" spans="15:17" x14ac:dyDescent="0.3">
      <c r="O1501" s="11"/>
      <c r="P1501" s="11"/>
      <c r="Q1501" s="11"/>
    </row>
    <row r="1502" spans="15:17" x14ac:dyDescent="0.3">
      <c r="O1502" s="11"/>
      <c r="P1502" s="11"/>
      <c r="Q1502" s="11"/>
    </row>
    <row r="1503" spans="15:17" x14ac:dyDescent="0.3">
      <c r="O1503" s="11"/>
      <c r="P1503" s="11"/>
      <c r="Q1503" s="11"/>
    </row>
    <row r="1504" spans="15:17" x14ac:dyDescent="0.3">
      <c r="O1504" s="11"/>
      <c r="P1504" s="11"/>
      <c r="Q1504" s="11"/>
    </row>
    <row r="1505" spans="10:17" x14ac:dyDescent="0.3">
      <c r="O1505" s="11"/>
      <c r="P1505" s="11"/>
      <c r="Q1505" s="11"/>
    </row>
    <row r="1506" spans="10:17" x14ac:dyDescent="0.3">
      <c r="O1506" s="11"/>
      <c r="P1506" s="11"/>
      <c r="Q1506" s="11"/>
    </row>
    <row r="1507" spans="10:17" x14ac:dyDescent="0.3">
      <c r="O1507" s="11"/>
      <c r="P1507" s="11"/>
      <c r="Q1507" s="11"/>
    </row>
    <row r="1508" spans="10:17" x14ac:dyDescent="0.3">
      <c r="O1508" s="11"/>
      <c r="P1508" s="11"/>
      <c r="Q1508" s="11"/>
    </row>
    <row r="1509" spans="10:17" x14ac:dyDescent="0.3">
      <c r="O1509" s="11"/>
      <c r="P1509" s="11"/>
      <c r="Q1509" s="11"/>
    </row>
    <row r="1510" spans="10:17" x14ac:dyDescent="0.3">
      <c r="O1510" s="11"/>
      <c r="P1510" s="11"/>
      <c r="Q1510" s="11"/>
    </row>
    <row r="1511" spans="10:17" x14ac:dyDescent="0.3">
      <c r="O1511" s="11"/>
      <c r="P1511" s="11"/>
      <c r="Q1511" s="11"/>
    </row>
    <row r="1512" spans="10:17" x14ac:dyDescent="0.3">
      <c r="O1512" s="11"/>
      <c r="P1512" s="11"/>
      <c r="Q1512" s="11"/>
    </row>
    <row r="1513" spans="10:17" x14ac:dyDescent="0.3">
      <c r="O1513" s="11"/>
      <c r="P1513" s="11"/>
      <c r="Q1513" s="11"/>
    </row>
    <row r="1514" spans="10:17" x14ac:dyDescent="0.3">
      <c r="J1514" s="8"/>
      <c r="O1514" s="11"/>
      <c r="P1514" s="11"/>
      <c r="Q1514" s="11"/>
    </row>
    <row r="1515" spans="10:17" x14ac:dyDescent="0.3">
      <c r="J1515" s="8"/>
      <c r="O1515" s="11"/>
      <c r="P1515" s="11"/>
      <c r="Q1515" s="11"/>
    </row>
    <row r="1516" spans="10:17" x14ac:dyDescent="0.3">
      <c r="O1516" s="11"/>
      <c r="P1516" s="11"/>
      <c r="Q1516" s="11"/>
    </row>
    <row r="1517" spans="10:17" x14ac:dyDescent="0.3">
      <c r="O1517" s="11"/>
      <c r="P1517" s="11"/>
      <c r="Q1517" s="11"/>
    </row>
    <row r="1518" spans="10:17" x14ac:dyDescent="0.3">
      <c r="O1518" s="11"/>
      <c r="P1518" s="11"/>
      <c r="Q1518" s="11"/>
    </row>
    <row r="1519" spans="10:17" x14ac:dyDescent="0.3">
      <c r="O1519" s="11"/>
      <c r="P1519" s="11"/>
      <c r="Q1519" s="11"/>
    </row>
    <row r="1520" spans="10:17" x14ac:dyDescent="0.3">
      <c r="O1520" s="11"/>
      <c r="P1520" s="11"/>
      <c r="Q1520" s="11"/>
    </row>
    <row r="1521" spans="10:17" x14ac:dyDescent="0.3">
      <c r="J1521" s="8"/>
      <c r="O1521" s="11"/>
      <c r="P1521" s="11"/>
      <c r="Q1521" s="11"/>
    </row>
    <row r="1522" spans="10:17" x14ac:dyDescent="0.3">
      <c r="J1522" s="8"/>
      <c r="O1522" s="11"/>
      <c r="P1522" s="11"/>
      <c r="Q1522" s="11"/>
    </row>
    <row r="1523" spans="10:17" x14ac:dyDescent="0.3">
      <c r="O1523" s="11"/>
      <c r="P1523" s="11"/>
      <c r="Q1523" s="11"/>
    </row>
    <row r="1524" spans="10:17" x14ac:dyDescent="0.3">
      <c r="O1524" s="11"/>
      <c r="P1524" s="11"/>
      <c r="Q1524" s="11"/>
    </row>
    <row r="1525" spans="10:17" x14ac:dyDescent="0.3">
      <c r="O1525" s="11"/>
      <c r="P1525" s="11"/>
      <c r="Q1525" s="11"/>
    </row>
    <row r="1526" spans="10:17" x14ac:dyDescent="0.3">
      <c r="O1526" s="11"/>
      <c r="P1526" s="11"/>
      <c r="Q1526" s="11"/>
    </row>
    <row r="1527" spans="10:17" x14ac:dyDescent="0.3">
      <c r="O1527" s="11"/>
      <c r="P1527" s="11"/>
      <c r="Q1527" s="11"/>
    </row>
    <row r="1528" spans="10:17" x14ac:dyDescent="0.3">
      <c r="O1528" s="11"/>
      <c r="P1528" s="11"/>
      <c r="Q1528" s="11"/>
    </row>
    <row r="1529" spans="10:17" x14ac:dyDescent="0.3">
      <c r="O1529" s="11"/>
      <c r="P1529" s="11"/>
      <c r="Q1529" s="11"/>
    </row>
    <row r="1530" spans="10:17" x14ac:dyDescent="0.3">
      <c r="O1530" s="11"/>
      <c r="P1530" s="11"/>
      <c r="Q1530" s="11"/>
    </row>
    <row r="1531" spans="10:17" x14ac:dyDescent="0.3">
      <c r="O1531" s="11"/>
      <c r="P1531" s="11"/>
      <c r="Q1531" s="11"/>
    </row>
    <row r="1532" spans="10:17" x14ac:dyDescent="0.3">
      <c r="O1532" s="11"/>
      <c r="P1532" s="11"/>
      <c r="Q1532" s="11"/>
    </row>
    <row r="1533" spans="10:17" x14ac:dyDescent="0.3">
      <c r="O1533" s="11"/>
      <c r="P1533" s="11"/>
      <c r="Q1533" s="11"/>
    </row>
    <row r="1534" spans="10:17" x14ac:dyDescent="0.3">
      <c r="O1534" s="11"/>
      <c r="P1534" s="11"/>
      <c r="Q1534" s="11"/>
    </row>
    <row r="1535" spans="10:17" x14ac:dyDescent="0.3">
      <c r="O1535" s="11"/>
      <c r="P1535" s="11"/>
      <c r="Q1535" s="11"/>
    </row>
    <row r="1536" spans="10:17" x14ac:dyDescent="0.3">
      <c r="O1536" s="11"/>
      <c r="P1536" s="11"/>
      <c r="Q1536" s="11"/>
    </row>
    <row r="1537" spans="10:17" x14ac:dyDescent="0.3">
      <c r="O1537" s="11"/>
      <c r="P1537" s="11"/>
      <c r="Q1537" s="11"/>
    </row>
    <row r="1538" spans="10:17" x14ac:dyDescent="0.3">
      <c r="O1538" s="11"/>
      <c r="P1538" s="11"/>
      <c r="Q1538" s="11"/>
    </row>
    <row r="1539" spans="10:17" x14ac:dyDescent="0.3">
      <c r="O1539" s="11"/>
      <c r="P1539" s="11"/>
      <c r="Q1539" s="11"/>
    </row>
    <row r="1540" spans="10:17" x14ac:dyDescent="0.3">
      <c r="O1540" s="11"/>
      <c r="P1540" s="11"/>
      <c r="Q1540" s="11"/>
    </row>
    <row r="1541" spans="10:17" x14ac:dyDescent="0.3">
      <c r="O1541" s="11"/>
      <c r="P1541" s="11"/>
      <c r="Q1541" s="11"/>
    </row>
    <row r="1542" spans="10:17" x14ac:dyDescent="0.3">
      <c r="J1542" s="8"/>
      <c r="O1542" s="11"/>
      <c r="P1542" s="11"/>
      <c r="Q1542" s="11"/>
    </row>
    <row r="1543" spans="10:17" x14ac:dyDescent="0.3">
      <c r="J1543" s="8"/>
      <c r="O1543" s="11"/>
      <c r="P1543" s="11"/>
      <c r="Q1543" s="11"/>
    </row>
    <row r="1544" spans="10:17" x14ac:dyDescent="0.3">
      <c r="O1544" s="11"/>
      <c r="P1544" s="11"/>
      <c r="Q1544" s="11"/>
    </row>
    <row r="1545" spans="10:17" x14ac:dyDescent="0.3">
      <c r="O1545" s="11"/>
      <c r="P1545" s="11"/>
      <c r="Q1545" s="11"/>
    </row>
    <row r="1546" spans="10:17" x14ac:dyDescent="0.3">
      <c r="O1546" s="11"/>
      <c r="P1546" s="11"/>
      <c r="Q1546" s="11"/>
    </row>
    <row r="1547" spans="10:17" x14ac:dyDescent="0.3">
      <c r="O1547" s="11"/>
      <c r="P1547" s="11"/>
      <c r="Q1547" s="11"/>
    </row>
    <row r="1548" spans="10:17" x14ac:dyDescent="0.3">
      <c r="O1548" s="11"/>
      <c r="P1548" s="11"/>
      <c r="Q1548" s="11"/>
    </row>
    <row r="1549" spans="10:17" x14ac:dyDescent="0.3">
      <c r="J1549" s="8"/>
      <c r="O1549" s="11"/>
      <c r="P1549" s="11"/>
      <c r="Q1549" s="11"/>
    </row>
    <row r="1550" spans="10:17" x14ac:dyDescent="0.3">
      <c r="J1550" s="8"/>
      <c r="O1550" s="11"/>
      <c r="P1550" s="11"/>
      <c r="Q1550" s="11"/>
    </row>
    <row r="1551" spans="10:17" x14ac:dyDescent="0.3">
      <c r="O1551" s="11"/>
      <c r="P1551" s="11"/>
      <c r="Q1551" s="11"/>
    </row>
    <row r="1552" spans="10:17" x14ac:dyDescent="0.3">
      <c r="O1552" s="11"/>
      <c r="P1552" s="11"/>
      <c r="Q1552" s="11"/>
    </row>
    <row r="1553" spans="15:17" x14ac:dyDescent="0.3">
      <c r="O1553" s="11"/>
      <c r="P1553" s="11"/>
      <c r="Q1553" s="11"/>
    </row>
    <row r="1554" spans="15:17" x14ac:dyDescent="0.3">
      <c r="O1554" s="11"/>
      <c r="P1554" s="11"/>
      <c r="Q1554" s="11"/>
    </row>
    <row r="1555" spans="15:17" x14ac:dyDescent="0.3">
      <c r="O1555" s="11"/>
      <c r="P1555" s="11"/>
      <c r="Q1555" s="11"/>
    </row>
    <row r="1556" spans="15:17" x14ac:dyDescent="0.3">
      <c r="O1556" s="11"/>
      <c r="P1556" s="11"/>
      <c r="Q1556" s="11"/>
    </row>
    <row r="1557" spans="15:17" x14ac:dyDescent="0.3">
      <c r="O1557" s="11"/>
      <c r="P1557" s="11"/>
      <c r="Q1557" s="11"/>
    </row>
    <row r="1558" spans="15:17" x14ac:dyDescent="0.3">
      <c r="O1558" s="11"/>
      <c r="P1558" s="11"/>
      <c r="Q1558" s="11"/>
    </row>
    <row r="1559" spans="15:17" x14ac:dyDescent="0.3">
      <c r="O1559" s="11"/>
      <c r="P1559" s="11"/>
      <c r="Q1559" s="11"/>
    </row>
    <row r="1560" spans="15:17" x14ac:dyDescent="0.3">
      <c r="O1560" s="11"/>
      <c r="P1560" s="11"/>
      <c r="Q1560" s="11"/>
    </row>
    <row r="1561" spans="15:17" x14ac:dyDescent="0.3">
      <c r="O1561" s="11"/>
      <c r="P1561" s="11"/>
      <c r="Q1561" s="11"/>
    </row>
    <row r="1562" spans="15:17" x14ac:dyDescent="0.3">
      <c r="O1562" s="11"/>
      <c r="P1562" s="11"/>
      <c r="Q1562" s="11"/>
    </row>
    <row r="1563" spans="15:17" x14ac:dyDescent="0.3">
      <c r="O1563" s="11"/>
      <c r="P1563" s="11"/>
      <c r="Q1563" s="11"/>
    </row>
    <row r="1564" spans="15:17" x14ac:dyDescent="0.3">
      <c r="O1564" s="11"/>
      <c r="P1564" s="11"/>
      <c r="Q1564" s="11"/>
    </row>
    <row r="1565" spans="15:17" x14ac:dyDescent="0.3">
      <c r="O1565" s="11"/>
      <c r="P1565" s="11"/>
      <c r="Q1565" s="11"/>
    </row>
    <row r="1566" spans="15:17" x14ac:dyDescent="0.3">
      <c r="O1566" s="11"/>
      <c r="P1566" s="11"/>
      <c r="Q1566" s="11"/>
    </row>
    <row r="1567" spans="15:17" x14ac:dyDescent="0.3">
      <c r="O1567" s="11"/>
      <c r="P1567" s="11"/>
      <c r="Q1567" s="11"/>
    </row>
    <row r="1568" spans="15:17" x14ac:dyDescent="0.3">
      <c r="O1568" s="11"/>
      <c r="P1568" s="11"/>
      <c r="Q1568" s="11"/>
    </row>
    <row r="1569" spans="10:17" x14ac:dyDescent="0.3">
      <c r="O1569" s="11"/>
      <c r="P1569" s="11"/>
      <c r="Q1569" s="11"/>
    </row>
    <row r="1570" spans="10:17" x14ac:dyDescent="0.3">
      <c r="O1570" s="11"/>
      <c r="P1570" s="11"/>
      <c r="Q1570" s="11"/>
    </row>
    <row r="1571" spans="10:17" x14ac:dyDescent="0.3">
      <c r="J1571" s="8"/>
      <c r="O1571" s="11"/>
      <c r="P1571" s="11"/>
      <c r="Q1571" s="11"/>
    </row>
    <row r="1572" spans="10:17" x14ac:dyDescent="0.3">
      <c r="O1572" s="11"/>
      <c r="P1572" s="11"/>
      <c r="Q1572" s="11"/>
    </row>
    <row r="1573" spans="10:17" x14ac:dyDescent="0.3">
      <c r="O1573" s="11"/>
      <c r="P1573" s="11"/>
      <c r="Q1573" s="11"/>
    </row>
    <row r="1574" spans="10:17" x14ac:dyDescent="0.3">
      <c r="O1574" s="11"/>
      <c r="P1574" s="11"/>
      <c r="Q1574" s="11"/>
    </row>
    <row r="1575" spans="10:17" x14ac:dyDescent="0.3">
      <c r="O1575" s="11"/>
      <c r="P1575" s="11"/>
      <c r="Q1575" s="11"/>
    </row>
    <row r="1576" spans="10:17" x14ac:dyDescent="0.3">
      <c r="O1576" s="11"/>
      <c r="P1576" s="11"/>
      <c r="Q1576" s="11"/>
    </row>
    <row r="1577" spans="10:17" x14ac:dyDescent="0.3">
      <c r="J1577" s="8"/>
      <c r="O1577" s="11"/>
      <c r="P1577" s="11"/>
      <c r="Q1577" s="11"/>
    </row>
    <row r="1578" spans="10:17" x14ac:dyDescent="0.3">
      <c r="J1578" s="8"/>
      <c r="O1578" s="11"/>
      <c r="P1578" s="11"/>
      <c r="Q1578" s="11"/>
    </row>
    <row r="1579" spans="10:17" x14ac:dyDescent="0.3">
      <c r="O1579" s="11"/>
      <c r="P1579" s="11"/>
      <c r="Q1579" s="11"/>
    </row>
    <row r="1580" spans="10:17" x14ac:dyDescent="0.3">
      <c r="O1580" s="11"/>
      <c r="P1580" s="11"/>
      <c r="Q1580" s="11"/>
    </row>
    <row r="1581" spans="10:17" x14ac:dyDescent="0.3">
      <c r="O1581" s="11"/>
      <c r="P1581" s="11"/>
      <c r="Q1581" s="11"/>
    </row>
    <row r="1582" spans="10:17" x14ac:dyDescent="0.3">
      <c r="O1582" s="11"/>
      <c r="P1582" s="11"/>
      <c r="Q1582" s="11"/>
    </row>
    <row r="1583" spans="10:17" x14ac:dyDescent="0.3">
      <c r="O1583" s="11"/>
      <c r="P1583" s="11"/>
      <c r="Q1583" s="11"/>
    </row>
    <row r="1584" spans="10:17" x14ac:dyDescent="0.3">
      <c r="O1584" s="11"/>
      <c r="P1584" s="11"/>
      <c r="Q1584" s="11"/>
    </row>
    <row r="1585" spans="15:17" x14ac:dyDescent="0.3">
      <c r="O1585" s="11"/>
      <c r="P1585" s="11"/>
      <c r="Q1585" s="11"/>
    </row>
    <row r="1586" spans="15:17" x14ac:dyDescent="0.3">
      <c r="O1586" s="11"/>
      <c r="P1586" s="11"/>
      <c r="Q1586" s="11"/>
    </row>
    <row r="1587" spans="15:17" x14ac:dyDescent="0.3">
      <c r="O1587" s="11"/>
      <c r="P1587" s="11"/>
      <c r="Q1587" s="11"/>
    </row>
    <row r="1588" spans="15:17" x14ac:dyDescent="0.3">
      <c r="O1588" s="11"/>
      <c r="P1588" s="11"/>
      <c r="Q1588" s="11"/>
    </row>
    <row r="1589" spans="15:17" x14ac:dyDescent="0.3">
      <c r="O1589" s="11"/>
      <c r="P1589" s="11"/>
      <c r="Q1589" s="11"/>
    </row>
    <row r="1590" spans="15:17" x14ac:dyDescent="0.3">
      <c r="O1590" s="11"/>
      <c r="P1590" s="11"/>
      <c r="Q1590" s="11"/>
    </row>
    <row r="1591" spans="15:17" x14ac:dyDescent="0.3">
      <c r="O1591" s="11"/>
      <c r="P1591" s="11"/>
      <c r="Q1591" s="11"/>
    </row>
    <row r="1592" spans="15:17" x14ac:dyDescent="0.3">
      <c r="O1592" s="11"/>
      <c r="P1592" s="11"/>
      <c r="Q1592" s="11"/>
    </row>
    <row r="1593" spans="15:17" x14ac:dyDescent="0.3">
      <c r="O1593" s="11"/>
      <c r="P1593" s="11"/>
      <c r="Q1593" s="11"/>
    </row>
    <row r="1594" spans="15:17" x14ac:dyDescent="0.3">
      <c r="O1594" s="11"/>
      <c r="P1594" s="11"/>
      <c r="Q1594" s="11"/>
    </row>
    <row r="1595" spans="15:17" x14ac:dyDescent="0.3">
      <c r="O1595" s="11"/>
      <c r="P1595" s="11"/>
      <c r="Q1595" s="11"/>
    </row>
    <row r="1596" spans="15:17" x14ac:dyDescent="0.3">
      <c r="O1596" s="11"/>
      <c r="P1596" s="11"/>
      <c r="Q1596" s="11"/>
    </row>
    <row r="1597" spans="15:17" x14ac:dyDescent="0.3">
      <c r="O1597" s="11"/>
      <c r="P1597" s="11"/>
      <c r="Q1597" s="11"/>
    </row>
    <row r="1598" spans="15:17" x14ac:dyDescent="0.3">
      <c r="O1598" s="11"/>
      <c r="P1598" s="11"/>
      <c r="Q1598" s="11"/>
    </row>
    <row r="1599" spans="15:17" x14ac:dyDescent="0.3">
      <c r="O1599" s="11"/>
      <c r="P1599" s="11"/>
      <c r="Q1599" s="11"/>
    </row>
    <row r="1600" spans="15:17" x14ac:dyDescent="0.3">
      <c r="O1600" s="11"/>
      <c r="P1600" s="11"/>
      <c r="Q1600" s="11"/>
    </row>
    <row r="1601" spans="10:17" x14ac:dyDescent="0.3">
      <c r="J1601" s="8"/>
      <c r="O1601" s="11"/>
      <c r="P1601" s="11"/>
      <c r="Q1601" s="11"/>
    </row>
    <row r="1602" spans="10:17" x14ac:dyDescent="0.3">
      <c r="O1602" s="11"/>
      <c r="P1602" s="11"/>
      <c r="Q1602" s="11"/>
    </row>
    <row r="1603" spans="10:17" x14ac:dyDescent="0.3">
      <c r="O1603" s="11"/>
      <c r="P1603" s="11"/>
      <c r="Q1603" s="11"/>
    </row>
    <row r="1604" spans="10:17" x14ac:dyDescent="0.3">
      <c r="O1604" s="11"/>
      <c r="P1604" s="11"/>
      <c r="Q1604" s="11"/>
    </row>
    <row r="1605" spans="10:17" x14ac:dyDescent="0.3">
      <c r="J1605" s="8"/>
      <c r="O1605" s="11"/>
      <c r="P1605" s="11"/>
      <c r="Q1605" s="11"/>
    </row>
    <row r="1606" spans="10:17" x14ac:dyDescent="0.3">
      <c r="J1606" s="8"/>
      <c r="O1606" s="11"/>
      <c r="P1606" s="11"/>
      <c r="Q1606" s="11"/>
    </row>
    <row r="1607" spans="10:17" x14ac:dyDescent="0.3">
      <c r="O1607" s="11"/>
      <c r="P1607" s="11"/>
      <c r="Q1607" s="11"/>
    </row>
    <row r="1608" spans="10:17" x14ac:dyDescent="0.3">
      <c r="O1608" s="11"/>
      <c r="P1608" s="11"/>
      <c r="Q1608" s="11"/>
    </row>
    <row r="1609" spans="10:17" x14ac:dyDescent="0.3">
      <c r="O1609" s="11"/>
      <c r="P1609" s="11"/>
      <c r="Q1609" s="11"/>
    </row>
    <row r="1610" spans="10:17" x14ac:dyDescent="0.3">
      <c r="J1610" s="8"/>
      <c r="O1610" s="11"/>
      <c r="P1610" s="11"/>
      <c r="Q1610" s="11"/>
    </row>
    <row r="1611" spans="10:17" x14ac:dyDescent="0.3">
      <c r="O1611" s="11"/>
      <c r="P1611" s="11"/>
      <c r="Q1611" s="11"/>
    </row>
    <row r="1612" spans="10:17" x14ac:dyDescent="0.3">
      <c r="J1612" s="8"/>
      <c r="O1612" s="11"/>
      <c r="P1612" s="11"/>
      <c r="Q1612" s="11"/>
    </row>
    <row r="1613" spans="10:17" x14ac:dyDescent="0.3">
      <c r="O1613" s="11"/>
      <c r="P1613" s="11"/>
      <c r="Q1613" s="11"/>
    </row>
    <row r="1614" spans="10:17" x14ac:dyDescent="0.3">
      <c r="O1614" s="11"/>
      <c r="P1614" s="11"/>
      <c r="Q1614" s="11"/>
    </row>
    <row r="1615" spans="10:17" x14ac:dyDescent="0.3">
      <c r="O1615" s="11"/>
      <c r="P1615" s="11"/>
      <c r="Q1615" s="11"/>
    </row>
    <row r="1616" spans="10:17" x14ac:dyDescent="0.3">
      <c r="O1616" s="11"/>
      <c r="P1616" s="11"/>
      <c r="Q1616" s="11"/>
    </row>
    <row r="1617" spans="10:17" x14ac:dyDescent="0.3">
      <c r="O1617" s="11"/>
      <c r="P1617" s="11"/>
      <c r="Q1617" s="11"/>
    </row>
    <row r="1618" spans="10:17" x14ac:dyDescent="0.3">
      <c r="O1618" s="11"/>
      <c r="P1618" s="11"/>
      <c r="Q1618" s="11"/>
    </row>
    <row r="1619" spans="10:17" x14ac:dyDescent="0.3">
      <c r="O1619" s="11"/>
      <c r="P1619" s="11"/>
      <c r="Q1619" s="11"/>
    </row>
    <row r="1620" spans="10:17" x14ac:dyDescent="0.3">
      <c r="O1620" s="11"/>
      <c r="P1620" s="11"/>
      <c r="Q1620" s="11"/>
    </row>
    <row r="1621" spans="10:17" x14ac:dyDescent="0.3">
      <c r="O1621" s="11"/>
      <c r="P1621" s="11"/>
      <c r="Q1621" s="11"/>
    </row>
    <row r="1622" spans="10:17" x14ac:dyDescent="0.3">
      <c r="O1622" s="11"/>
      <c r="P1622" s="11"/>
      <c r="Q1622" s="11"/>
    </row>
    <row r="1623" spans="10:17" x14ac:dyDescent="0.3">
      <c r="O1623" s="11"/>
      <c r="P1623" s="11"/>
      <c r="Q1623" s="11"/>
    </row>
    <row r="1624" spans="10:17" x14ac:dyDescent="0.3">
      <c r="O1624" s="11"/>
      <c r="P1624" s="11"/>
      <c r="Q1624" s="11"/>
    </row>
    <row r="1625" spans="10:17" x14ac:dyDescent="0.3">
      <c r="O1625" s="11"/>
      <c r="P1625" s="11"/>
      <c r="Q1625" s="11"/>
    </row>
    <row r="1626" spans="10:17" x14ac:dyDescent="0.3">
      <c r="O1626" s="11"/>
      <c r="P1626" s="11"/>
      <c r="Q1626" s="11"/>
    </row>
    <row r="1627" spans="10:17" x14ac:dyDescent="0.3">
      <c r="O1627" s="11"/>
      <c r="P1627" s="11"/>
      <c r="Q1627" s="11"/>
    </row>
    <row r="1628" spans="10:17" x14ac:dyDescent="0.3">
      <c r="O1628" s="11"/>
      <c r="P1628" s="11"/>
      <c r="Q1628" s="11"/>
    </row>
    <row r="1629" spans="10:17" x14ac:dyDescent="0.3">
      <c r="O1629" s="11"/>
      <c r="P1629" s="11"/>
      <c r="Q1629" s="11"/>
    </row>
    <row r="1630" spans="10:17" x14ac:dyDescent="0.3">
      <c r="O1630" s="11"/>
      <c r="P1630" s="11"/>
      <c r="Q1630" s="11"/>
    </row>
    <row r="1631" spans="10:17" x14ac:dyDescent="0.3">
      <c r="O1631" s="11"/>
      <c r="P1631" s="11"/>
      <c r="Q1631" s="11"/>
    </row>
    <row r="1632" spans="10:17" x14ac:dyDescent="0.3">
      <c r="J1632" s="8"/>
      <c r="O1632" s="11"/>
      <c r="P1632" s="11"/>
      <c r="Q1632" s="11"/>
    </row>
    <row r="1633" spans="10:17" x14ac:dyDescent="0.3">
      <c r="J1633" s="8"/>
      <c r="O1633" s="11"/>
      <c r="P1633" s="11"/>
      <c r="Q1633" s="11"/>
    </row>
    <row r="1634" spans="10:17" x14ac:dyDescent="0.3">
      <c r="J1634" s="8"/>
      <c r="O1634" s="11"/>
      <c r="P1634" s="11"/>
      <c r="Q1634" s="11"/>
    </row>
    <row r="1635" spans="10:17" x14ac:dyDescent="0.3">
      <c r="O1635" s="11"/>
      <c r="P1635" s="11"/>
      <c r="Q1635" s="11"/>
    </row>
    <row r="1636" spans="10:17" x14ac:dyDescent="0.3">
      <c r="O1636" s="11"/>
      <c r="P1636" s="11"/>
      <c r="Q1636" s="11"/>
    </row>
    <row r="1637" spans="10:17" x14ac:dyDescent="0.3">
      <c r="O1637" s="11"/>
      <c r="P1637" s="11"/>
      <c r="Q1637" s="11"/>
    </row>
    <row r="1638" spans="10:17" x14ac:dyDescent="0.3">
      <c r="O1638" s="11"/>
      <c r="P1638" s="11"/>
      <c r="Q1638" s="11"/>
    </row>
    <row r="1639" spans="10:17" x14ac:dyDescent="0.3">
      <c r="O1639" s="11"/>
      <c r="P1639" s="11"/>
      <c r="Q1639" s="11"/>
    </row>
    <row r="1640" spans="10:17" x14ac:dyDescent="0.3">
      <c r="J1640" s="8"/>
      <c r="O1640" s="11"/>
      <c r="P1640" s="11"/>
      <c r="Q1640" s="11"/>
    </row>
    <row r="1641" spans="10:17" x14ac:dyDescent="0.3">
      <c r="J1641" s="8"/>
      <c r="O1641" s="11"/>
      <c r="P1641" s="11"/>
      <c r="Q1641" s="11"/>
    </row>
    <row r="1642" spans="10:17" x14ac:dyDescent="0.3">
      <c r="J1642" s="8"/>
      <c r="O1642" s="11"/>
      <c r="P1642" s="11"/>
      <c r="Q1642" s="11"/>
    </row>
    <row r="1643" spans="10:17" x14ac:dyDescent="0.3">
      <c r="J1643" s="8"/>
      <c r="O1643" s="11"/>
      <c r="P1643" s="11"/>
      <c r="Q1643" s="11"/>
    </row>
    <row r="1644" spans="10:17" x14ac:dyDescent="0.3">
      <c r="O1644" s="11"/>
      <c r="P1644" s="11"/>
      <c r="Q1644" s="11"/>
    </row>
    <row r="1645" spans="10:17" x14ac:dyDescent="0.3">
      <c r="O1645" s="11"/>
      <c r="P1645" s="11"/>
      <c r="Q1645" s="11"/>
    </row>
    <row r="1646" spans="10:17" x14ac:dyDescent="0.3">
      <c r="O1646" s="11"/>
      <c r="P1646" s="11"/>
      <c r="Q1646" s="11"/>
    </row>
    <row r="1647" spans="10:17" x14ac:dyDescent="0.3">
      <c r="O1647" s="11"/>
      <c r="P1647" s="11"/>
      <c r="Q1647" s="11"/>
    </row>
    <row r="1648" spans="10:17" x14ac:dyDescent="0.3">
      <c r="O1648" s="11"/>
      <c r="P1648" s="11"/>
      <c r="Q1648" s="11"/>
    </row>
    <row r="1649" spans="10:17" x14ac:dyDescent="0.3">
      <c r="O1649" s="11"/>
      <c r="P1649" s="11"/>
      <c r="Q1649" s="11"/>
    </row>
    <row r="1650" spans="10:17" x14ac:dyDescent="0.3">
      <c r="O1650" s="11"/>
      <c r="P1650" s="11"/>
      <c r="Q1650" s="11"/>
    </row>
    <row r="1651" spans="10:17" x14ac:dyDescent="0.3">
      <c r="O1651" s="11"/>
      <c r="P1651" s="11"/>
      <c r="Q1651" s="11"/>
    </row>
    <row r="1652" spans="10:17" x14ac:dyDescent="0.3">
      <c r="O1652" s="11"/>
      <c r="P1652" s="11"/>
      <c r="Q1652" s="11"/>
    </row>
    <row r="1653" spans="10:17" x14ac:dyDescent="0.3">
      <c r="O1653" s="11"/>
      <c r="P1653" s="11"/>
      <c r="Q1653" s="11"/>
    </row>
    <row r="1654" spans="10:17" x14ac:dyDescent="0.3">
      <c r="O1654" s="11"/>
      <c r="P1654" s="11"/>
      <c r="Q1654" s="11"/>
    </row>
    <row r="1655" spans="10:17" x14ac:dyDescent="0.3">
      <c r="O1655" s="11"/>
      <c r="P1655" s="11"/>
      <c r="Q1655" s="11"/>
    </row>
    <row r="1656" spans="10:17" x14ac:dyDescent="0.3">
      <c r="O1656" s="11"/>
      <c r="P1656" s="11"/>
      <c r="Q1656" s="11"/>
    </row>
    <row r="1657" spans="10:17" x14ac:dyDescent="0.3">
      <c r="O1657" s="11"/>
      <c r="P1657" s="11"/>
      <c r="Q1657" s="11"/>
    </row>
    <row r="1658" spans="10:17" x14ac:dyDescent="0.3">
      <c r="O1658" s="11"/>
      <c r="P1658" s="11"/>
      <c r="Q1658" s="11"/>
    </row>
    <row r="1659" spans="10:17" x14ac:dyDescent="0.3">
      <c r="O1659" s="11"/>
      <c r="P1659" s="11"/>
      <c r="Q1659" s="11"/>
    </row>
    <row r="1660" spans="10:17" x14ac:dyDescent="0.3">
      <c r="O1660" s="11"/>
      <c r="P1660" s="11"/>
      <c r="Q1660" s="11"/>
    </row>
    <row r="1661" spans="10:17" x14ac:dyDescent="0.3">
      <c r="O1661" s="11"/>
      <c r="P1661" s="11"/>
      <c r="Q1661" s="11"/>
    </row>
    <row r="1662" spans="10:17" x14ac:dyDescent="0.3">
      <c r="J1662" s="8"/>
      <c r="O1662" s="11"/>
      <c r="P1662" s="11"/>
      <c r="Q1662" s="11"/>
    </row>
    <row r="1663" spans="10:17" x14ac:dyDescent="0.3">
      <c r="O1663" s="11"/>
      <c r="P1663" s="11"/>
      <c r="Q1663" s="11"/>
    </row>
    <row r="1664" spans="10:17" x14ac:dyDescent="0.3">
      <c r="O1664" s="11"/>
      <c r="P1664" s="11"/>
      <c r="Q1664" s="11"/>
    </row>
    <row r="1665" spans="10:17" x14ac:dyDescent="0.3">
      <c r="O1665" s="11"/>
      <c r="P1665" s="11"/>
      <c r="Q1665" s="11"/>
    </row>
    <row r="1666" spans="10:17" x14ac:dyDescent="0.3">
      <c r="O1666" s="11"/>
      <c r="P1666" s="11"/>
      <c r="Q1666" s="11"/>
    </row>
    <row r="1667" spans="10:17" x14ac:dyDescent="0.3">
      <c r="O1667" s="11"/>
      <c r="P1667" s="11"/>
      <c r="Q1667" s="11"/>
    </row>
    <row r="1668" spans="10:17" x14ac:dyDescent="0.3">
      <c r="J1668" s="8"/>
      <c r="O1668" s="11"/>
      <c r="P1668" s="11"/>
      <c r="Q1668" s="11"/>
    </row>
    <row r="1669" spans="10:17" x14ac:dyDescent="0.3">
      <c r="J1669" s="8"/>
      <c r="O1669" s="11"/>
      <c r="P1669" s="11"/>
      <c r="Q1669" s="11"/>
    </row>
    <row r="1670" spans="10:17" x14ac:dyDescent="0.3">
      <c r="O1670" s="11"/>
      <c r="P1670" s="11"/>
      <c r="Q1670" s="11"/>
    </row>
    <row r="1671" spans="10:17" x14ac:dyDescent="0.3">
      <c r="O1671" s="11"/>
      <c r="P1671" s="11"/>
      <c r="Q1671" s="11"/>
    </row>
    <row r="1672" spans="10:17" x14ac:dyDescent="0.3">
      <c r="O1672" s="11"/>
      <c r="P1672" s="11"/>
      <c r="Q1672" s="11"/>
    </row>
    <row r="1673" spans="10:17" x14ac:dyDescent="0.3">
      <c r="O1673" s="11"/>
      <c r="P1673" s="11"/>
      <c r="Q1673" s="11"/>
    </row>
    <row r="1674" spans="10:17" x14ac:dyDescent="0.3">
      <c r="O1674" s="11"/>
      <c r="P1674" s="11"/>
      <c r="Q1674" s="11"/>
    </row>
    <row r="1675" spans="10:17" x14ac:dyDescent="0.3">
      <c r="O1675" s="11"/>
      <c r="P1675" s="11"/>
      <c r="Q1675" s="11"/>
    </row>
    <row r="1676" spans="10:17" x14ac:dyDescent="0.3">
      <c r="O1676" s="11"/>
      <c r="P1676" s="11"/>
      <c r="Q1676" s="11"/>
    </row>
    <row r="1677" spans="10:17" x14ac:dyDescent="0.3">
      <c r="O1677" s="11"/>
      <c r="P1677" s="11"/>
      <c r="Q1677" s="11"/>
    </row>
    <row r="1678" spans="10:17" x14ac:dyDescent="0.3">
      <c r="O1678" s="11"/>
      <c r="P1678" s="11"/>
      <c r="Q1678" s="11"/>
    </row>
    <row r="1679" spans="10:17" x14ac:dyDescent="0.3">
      <c r="O1679" s="11"/>
      <c r="P1679" s="11"/>
      <c r="Q1679" s="11"/>
    </row>
    <row r="1680" spans="10:17" x14ac:dyDescent="0.3">
      <c r="O1680" s="11"/>
      <c r="P1680" s="11"/>
      <c r="Q1680" s="11"/>
    </row>
    <row r="1681" spans="10:17" x14ac:dyDescent="0.3">
      <c r="O1681" s="11"/>
      <c r="P1681" s="11"/>
      <c r="Q1681" s="11"/>
    </row>
    <row r="1682" spans="10:17" x14ac:dyDescent="0.3">
      <c r="O1682" s="11"/>
      <c r="P1682" s="11"/>
      <c r="Q1682" s="11"/>
    </row>
    <row r="1683" spans="10:17" x14ac:dyDescent="0.3">
      <c r="O1683" s="11"/>
      <c r="P1683" s="11"/>
      <c r="Q1683" s="11"/>
    </row>
    <row r="1684" spans="10:17" x14ac:dyDescent="0.3">
      <c r="O1684" s="11"/>
      <c r="P1684" s="11"/>
      <c r="Q1684" s="11"/>
    </row>
    <row r="1685" spans="10:17" x14ac:dyDescent="0.3">
      <c r="O1685" s="11"/>
      <c r="P1685" s="11"/>
      <c r="Q1685" s="11"/>
    </row>
    <row r="1686" spans="10:17" x14ac:dyDescent="0.3">
      <c r="O1686" s="11"/>
      <c r="P1686" s="11"/>
      <c r="Q1686" s="11"/>
    </row>
    <row r="1687" spans="10:17" x14ac:dyDescent="0.3">
      <c r="O1687" s="11"/>
      <c r="P1687" s="11"/>
      <c r="Q1687" s="11"/>
    </row>
    <row r="1688" spans="10:17" x14ac:dyDescent="0.3">
      <c r="O1688" s="11"/>
      <c r="P1688" s="11"/>
      <c r="Q1688" s="11"/>
    </row>
    <row r="1689" spans="10:17" x14ac:dyDescent="0.3">
      <c r="O1689" s="11"/>
      <c r="P1689" s="11"/>
      <c r="Q1689" s="11"/>
    </row>
    <row r="1690" spans="10:17" x14ac:dyDescent="0.3">
      <c r="O1690" s="11"/>
      <c r="P1690" s="11"/>
      <c r="Q1690" s="11"/>
    </row>
    <row r="1691" spans="10:17" x14ac:dyDescent="0.3">
      <c r="O1691" s="11"/>
      <c r="P1691" s="11"/>
      <c r="Q1691" s="11"/>
    </row>
    <row r="1692" spans="10:17" x14ac:dyDescent="0.3">
      <c r="O1692" s="11"/>
      <c r="P1692" s="11"/>
      <c r="Q1692" s="11"/>
    </row>
    <row r="1693" spans="10:17" x14ac:dyDescent="0.3">
      <c r="O1693" s="11"/>
      <c r="P1693" s="11"/>
      <c r="Q1693" s="11"/>
    </row>
    <row r="1694" spans="10:17" x14ac:dyDescent="0.3">
      <c r="O1694" s="11"/>
      <c r="P1694" s="11"/>
      <c r="Q1694" s="11"/>
    </row>
    <row r="1695" spans="10:17" x14ac:dyDescent="0.3">
      <c r="O1695" s="11"/>
      <c r="P1695" s="11"/>
      <c r="Q1695" s="11"/>
    </row>
    <row r="1696" spans="10:17" x14ac:dyDescent="0.3">
      <c r="J1696" s="8"/>
      <c r="O1696" s="11"/>
      <c r="P1696" s="11"/>
      <c r="Q1696" s="11"/>
    </row>
    <row r="1697" spans="10:17" x14ac:dyDescent="0.3">
      <c r="J1697" s="8"/>
      <c r="O1697" s="11"/>
      <c r="P1697" s="11"/>
      <c r="Q1697" s="11"/>
    </row>
    <row r="1698" spans="10:17" x14ac:dyDescent="0.3">
      <c r="O1698" s="11"/>
      <c r="P1698" s="11"/>
      <c r="Q1698" s="11"/>
    </row>
    <row r="1699" spans="10:17" x14ac:dyDescent="0.3">
      <c r="O1699" s="11"/>
      <c r="P1699" s="11"/>
      <c r="Q1699" s="11"/>
    </row>
    <row r="1700" spans="10:17" x14ac:dyDescent="0.3">
      <c r="O1700" s="11"/>
      <c r="P1700" s="11"/>
      <c r="Q1700" s="11"/>
    </row>
    <row r="1701" spans="10:17" x14ac:dyDescent="0.3">
      <c r="O1701" s="11"/>
      <c r="P1701" s="11"/>
      <c r="Q1701" s="11"/>
    </row>
    <row r="1702" spans="10:17" x14ac:dyDescent="0.3">
      <c r="O1702" s="11"/>
      <c r="P1702" s="11"/>
      <c r="Q1702" s="11"/>
    </row>
    <row r="1703" spans="10:17" x14ac:dyDescent="0.3">
      <c r="J1703" s="8"/>
      <c r="O1703" s="11"/>
      <c r="P1703" s="11"/>
      <c r="Q1703" s="11"/>
    </row>
    <row r="1704" spans="10:17" x14ac:dyDescent="0.3">
      <c r="J1704" s="8"/>
      <c r="O1704" s="11"/>
      <c r="P1704" s="11"/>
      <c r="Q1704" s="11"/>
    </row>
    <row r="1705" spans="10:17" x14ac:dyDescent="0.3">
      <c r="O1705" s="11"/>
      <c r="P1705" s="11"/>
      <c r="Q1705" s="11"/>
    </row>
    <row r="1706" spans="10:17" x14ac:dyDescent="0.3">
      <c r="O1706" s="11"/>
      <c r="P1706" s="11"/>
      <c r="Q1706" s="11"/>
    </row>
    <row r="1707" spans="10:17" x14ac:dyDescent="0.3">
      <c r="O1707" s="11"/>
      <c r="P1707" s="11"/>
      <c r="Q1707" s="11"/>
    </row>
    <row r="1708" spans="10:17" x14ac:dyDescent="0.3">
      <c r="O1708" s="11"/>
      <c r="P1708" s="11"/>
      <c r="Q1708" s="11"/>
    </row>
    <row r="1709" spans="10:17" x14ac:dyDescent="0.3">
      <c r="O1709" s="11"/>
      <c r="P1709" s="11"/>
      <c r="Q1709" s="11"/>
    </row>
    <row r="1710" spans="10:17" x14ac:dyDescent="0.3">
      <c r="O1710" s="11"/>
      <c r="P1710" s="11"/>
      <c r="Q1710" s="11"/>
    </row>
    <row r="1711" spans="10:17" x14ac:dyDescent="0.3">
      <c r="O1711" s="11"/>
      <c r="P1711" s="11"/>
      <c r="Q1711" s="11"/>
    </row>
    <row r="1712" spans="10:17" x14ac:dyDescent="0.3">
      <c r="O1712" s="11"/>
      <c r="P1712" s="11"/>
      <c r="Q1712" s="11"/>
    </row>
    <row r="1713" spans="10:17" x14ac:dyDescent="0.3">
      <c r="O1713" s="11"/>
      <c r="P1713" s="11"/>
      <c r="Q1713" s="11"/>
    </row>
    <row r="1714" spans="10:17" x14ac:dyDescent="0.3">
      <c r="O1714" s="11"/>
      <c r="P1714" s="11"/>
      <c r="Q1714" s="11"/>
    </row>
    <row r="1715" spans="10:17" x14ac:dyDescent="0.3">
      <c r="O1715" s="11"/>
      <c r="P1715" s="11"/>
      <c r="Q1715" s="11"/>
    </row>
    <row r="1716" spans="10:17" x14ac:dyDescent="0.3">
      <c r="O1716" s="11"/>
      <c r="P1716" s="11"/>
      <c r="Q1716" s="11"/>
    </row>
    <row r="1717" spans="10:17" x14ac:dyDescent="0.3">
      <c r="O1717" s="11"/>
      <c r="P1717" s="11"/>
      <c r="Q1717" s="11"/>
    </row>
    <row r="1718" spans="10:17" x14ac:dyDescent="0.3">
      <c r="O1718" s="11"/>
      <c r="P1718" s="11"/>
      <c r="Q1718" s="11"/>
    </row>
    <row r="1719" spans="10:17" x14ac:dyDescent="0.3">
      <c r="O1719" s="11"/>
      <c r="P1719" s="11"/>
      <c r="Q1719" s="11"/>
    </row>
    <row r="1720" spans="10:17" x14ac:dyDescent="0.3">
      <c r="O1720" s="11"/>
      <c r="P1720" s="11"/>
      <c r="Q1720" s="11"/>
    </row>
    <row r="1721" spans="10:17" x14ac:dyDescent="0.3">
      <c r="O1721" s="11"/>
      <c r="P1721" s="11"/>
      <c r="Q1721" s="11"/>
    </row>
    <row r="1722" spans="10:17" x14ac:dyDescent="0.3">
      <c r="O1722" s="11"/>
      <c r="P1722" s="11"/>
      <c r="Q1722" s="11"/>
    </row>
    <row r="1723" spans="10:17" x14ac:dyDescent="0.3">
      <c r="O1723" s="11"/>
      <c r="P1723" s="11"/>
      <c r="Q1723" s="11"/>
    </row>
    <row r="1724" spans="10:17" x14ac:dyDescent="0.3">
      <c r="J1724" s="8"/>
      <c r="O1724" s="11"/>
      <c r="P1724" s="11"/>
      <c r="Q1724" s="11"/>
    </row>
    <row r="1725" spans="10:17" x14ac:dyDescent="0.3">
      <c r="J1725" s="8"/>
      <c r="O1725" s="11"/>
      <c r="P1725" s="11"/>
      <c r="Q1725" s="11"/>
    </row>
    <row r="1726" spans="10:17" x14ac:dyDescent="0.3">
      <c r="O1726" s="11"/>
      <c r="P1726" s="11"/>
      <c r="Q1726" s="11"/>
    </row>
    <row r="1727" spans="10:17" x14ac:dyDescent="0.3">
      <c r="O1727" s="11"/>
      <c r="P1727" s="11"/>
      <c r="Q1727" s="11"/>
    </row>
    <row r="1728" spans="10:17" x14ac:dyDescent="0.3">
      <c r="O1728" s="11"/>
      <c r="P1728" s="11"/>
      <c r="Q1728" s="11"/>
    </row>
    <row r="1729" spans="10:17" x14ac:dyDescent="0.3">
      <c r="O1729" s="11"/>
      <c r="P1729" s="11"/>
      <c r="Q1729" s="11"/>
    </row>
    <row r="1730" spans="10:17" x14ac:dyDescent="0.3">
      <c r="O1730" s="11"/>
      <c r="P1730" s="11"/>
      <c r="Q1730" s="11"/>
    </row>
    <row r="1731" spans="10:17" x14ac:dyDescent="0.3">
      <c r="J1731" s="8"/>
      <c r="O1731" s="11"/>
      <c r="P1731" s="11"/>
      <c r="Q1731" s="11"/>
    </row>
    <row r="1732" spans="10:17" x14ac:dyDescent="0.3">
      <c r="J1732" s="8"/>
      <c r="O1732" s="11"/>
      <c r="P1732" s="11"/>
      <c r="Q1732" s="11"/>
    </row>
    <row r="1733" spans="10:17" x14ac:dyDescent="0.3">
      <c r="O1733" s="11"/>
      <c r="P1733" s="11"/>
      <c r="Q1733" s="11"/>
    </row>
    <row r="1734" spans="10:17" x14ac:dyDescent="0.3">
      <c r="J1734" s="8"/>
      <c r="O1734" s="11"/>
      <c r="P1734" s="11"/>
      <c r="Q1734" s="11"/>
    </row>
    <row r="1735" spans="10:17" x14ac:dyDescent="0.3">
      <c r="O1735" s="11"/>
      <c r="P1735" s="11"/>
      <c r="Q1735" s="11"/>
    </row>
    <row r="1736" spans="10:17" x14ac:dyDescent="0.3">
      <c r="O1736" s="11"/>
      <c r="P1736" s="11"/>
      <c r="Q1736" s="11"/>
    </row>
    <row r="1737" spans="10:17" x14ac:dyDescent="0.3">
      <c r="O1737" s="11"/>
      <c r="P1737" s="11"/>
      <c r="Q1737" s="11"/>
    </row>
    <row r="1738" spans="10:17" x14ac:dyDescent="0.3">
      <c r="O1738" s="11"/>
      <c r="P1738" s="11"/>
      <c r="Q1738" s="11"/>
    </row>
    <row r="1739" spans="10:17" x14ac:dyDescent="0.3">
      <c r="O1739" s="11"/>
      <c r="P1739" s="11"/>
      <c r="Q1739" s="11"/>
    </row>
    <row r="1740" spans="10:17" x14ac:dyDescent="0.3">
      <c r="O1740" s="11"/>
      <c r="P1740" s="11"/>
      <c r="Q1740" s="11"/>
    </row>
    <row r="1741" spans="10:17" x14ac:dyDescent="0.3">
      <c r="O1741" s="11"/>
      <c r="P1741" s="11"/>
      <c r="Q1741" s="11"/>
    </row>
    <row r="1742" spans="10:17" x14ac:dyDescent="0.3">
      <c r="O1742" s="11"/>
      <c r="P1742" s="11"/>
      <c r="Q1742" s="11"/>
    </row>
    <row r="1743" spans="10:17" x14ac:dyDescent="0.3">
      <c r="O1743" s="11"/>
      <c r="P1743" s="11"/>
      <c r="Q1743" s="11"/>
    </row>
    <row r="1744" spans="10:17" x14ac:dyDescent="0.3">
      <c r="O1744" s="11"/>
      <c r="P1744" s="11"/>
      <c r="Q1744" s="11"/>
    </row>
    <row r="1745" spans="10:17" x14ac:dyDescent="0.3">
      <c r="O1745" s="11"/>
      <c r="P1745" s="11"/>
      <c r="Q1745" s="11"/>
    </row>
    <row r="1746" spans="10:17" x14ac:dyDescent="0.3">
      <c r="O1746" s="11"/>
      <c r="P1746" s="11"/>
      <c r="Q1746" s="11"/>
    </row>
    <row r="1747" spans="10:17" x14ac:dyDescent="0.3">
      <c r="O1747" s="11"/>
      <c r="P1747" s="11"/>
      <c r="Q1747" s="11"/>
    </row>
    <row r="1748" spans="10:17" x14ac:dyDescent="0.3">
      <c r="O1748" s="11"/>
      <c r="P1748" s="11"/>
      <c r="Q1748" s="11"/>
    </row>
    <row r="1749" spans="10:17" x14ac:dyDescent="0.3">
      <c r="O1749" s="11"/>
      <c r="P1749" s="11"/>
      <c r="Q1749" s="11"/>
    </row>
    <row r="1750" spans="10:17" x14ac:dyDescent="0.3">
      <c r="O1750" s="11"/>
      <c r="P1750" s="11"/>
      <c r="Q1750" s="11"/>
    </row>
    <row r="1751" spans="10:17" x14ac:dyDescent="0.3">
      <c r="O1751" s="11"/>
      <c r="P1751" s="11"/>
      <c r="Q1751" s="11"/>
    </row>
    <row r="1752" spans="10:17" x14ac:dyDescent="0.3">
      <c r="O1752" s="11"/>
      <c r="P1752" s="11"/>
      <c r="Q1752" s="11"/>
    </row>
    <row r="1753" spans="10:17" x14ac:dyDescent="0.3">
      <c r="O1753" s="11"/>
      <c r="P1753" s="11"/>
      <c r="Q1753" s="11"/>
    </row>
    <row r="1754" spans="10:17" x14ac:dyDescent="0.3">
      <c r="O1754" s="11"/>
      <c r="P1754" s="11"/>
      <c r="Q1754" s="11"/>
    </row>
    <row r="1755" spans="10:17" x14ac:dyDescent="0.3">
      <c r="O1755" s="11"/>
      <c r="P1755" s="11"/>
      <c r="Q1755" s="11"/>
    </row>
    <row r="1756" spans="10:17" x14ac:dyDescent="0.3">
      <c r="O1756" s="11"/>
      <c r="P1756" s="11"/>
      <c r="Q1756" s="11"/>
    </row>
    <row r="1757" spans="10:17" x14ac:dyDescent="0.3">
      <c r="O1757" s="11"/>
      <c r="P1757" s="11"/>
      <c r="Q1757" s="11"/>
    </row>
    <row r="1758" spans="10:17" x14ac:dyDescent="0.3">
      <c r="O1758" s="11"/>
      <c r="P1758" s="11"/>
      <c r="Q1758" s="11"/>
    </row>
    <row r="1759" spans="10:17" x14ac:dyDescent="0.3">
      <c r="J1759" s="8"/>
      <c r="O1759" s="11"/>
      <c r="P1759" s="11"/>
      <c r="Q1759" s="11"/>
    </row>
    <row r="1760" spans="10:17" x14ac:dyDescent="0.3">
      <c r="J1760" s="8"/>
      <c r="O1760" s="11"/>
      <c r="P1760" s="11"/>
      <c r="Q1760" s="11"/>
    </row>
    <row r="1761" spans="15:17" x14ac:dyDescent="0.3">
      <c r="O1761" s="11"/>
      <c r="P1761" s="11"/>
      <c r="Q1761" s="11"/>
    </row>
    <row r="1762" spans="15:17" x14ac:dyDescent="0.3">
      <c r="O1762" s="11"/>
      <c r="P1762" s="11"/>
      <c r="Q1762" s="11"/>
    </row>
    <row r="1763" spans="15:17" x14ac:dyDescent="0.3">
      <c r="O1763" s="11"/>
      <c r="P1763" s="11"/>
      <c r="Q1763" s="11"/>
    </row>
    <row r="1764" spans="15:17" x14ac:dyDescent="0.3">
      <c r="O1764" s="11"/>
      <c r="P1764" s="11"/>
      <c r="Q1764" s="11"/>
    </row>
    <row r="1765" spans="15:17" x14ac:dyDescent="0.3">
      <c r="O1765" s="11"/>
      <c r="P1765" s="11"/>
      <c r="Q1765" s="11"/>
    </row>
    <row r="1766" spans="15:17" x14ac:dyDescent="0.3">
      <c r="O1766" s="11"/>
      <c r="P1766" s="11"/>
      <c r="Q1766" s="11"/>
    </row>
    <row r="1767" spans="15:17" x14ac:dyDescent="0.3">
      <c r="O1767" s="11"/>
      <c r="P1767" s="11"/>
      <c r="Q1767" s="11"/>
    </row>
    <row r="1768" spans="15:17" x14ac:dyDescent="0.3">
      <c r="O1768" s="11"/>
      <c r="P1768" s="11"/>
      <c r="Q1768" s="11"/>
    </row>
    <row r="1769" spans="15:17" x14ac:dyDescent="0.3">
      <c r="O1769" s="11"/>
      <c r="P1769" s="11"/>
      <c r="Q1769" s="11"/>
    </row>
    <row r="1770" spans="15:17" x14ac:dyDescent="0.3">
      <c r="O1770" s="11"/>
      <c r="P1770" s="11"/>
      <c r="Q1770" s="11"/>
    </row>
    <row r="1771" spans="15:17" x14ac:dyDescent="0.3">
      <c r="O1771" s="11"/>
      <c r="P1771" s="11"/>
      <c r="Q1771" s="11"/>
    </row>
    <row r="1772" spans="15:17" x14ac:dyDescent="0.3">
      <c r="O1772" s="11"/>
      <c r="P1772" s="11"/>
      <c r="Q1772" s="11"/>
    </row>
    <row r="1773" spans="15:17" x14ac:dyDescent="0.3">
      <c r="O1773" s="11"/>
      <c r="P1773" s="11"/>
      <c r="Q1773" s="11"/>
    </row>
    <row r="1774" spans="15:17" x14ac:dyDescent="0.3">
      <c r="O1774" s="11"/>
      <c r="P1774" s="11"/>
      <c r="Q1774" s="11"/>
    </row>
    <row r="1775" spans="15:17" x14ac:dyDescent="0.3">
      <c r="O1775" s="11"/>
      <c r="P1775" s="11"/>
      <c r="Q1775" s="11"/>
    </row>
    <row r="1776" spans="15:17" x14ac:dyDescent="0.3">
      <c r="O1776" s="11"/>
      <c r="P1776" s="11"/>
      <c r="Q1776" s="11"/>
    </row>
    <row r="1777" spans="10:17" x14ac:dyDescent="0.3">
      <c r="O1777" s="11"/>
      <c r="P1777" s="11"/>
      <c r="Q1777" s="11"/>
    </row>
    <row r="1778" spans="10:17" x14ac:dyDescent="0.3">
      <c r="O1778" s="11"/>
      <c r="P1778" s="11"/>
      <c r="Q1778" s="11"/>
    </row>
    <row r="1779" spans="10:17" x14ac:dyDescent="0.3">
      <c r="O1779" s="11"/>
      <c r="P1779" s="11"/>
      <c r="Q1779" s="11"/>
    </row>
    <row r="1780" spans="10:17" x14ac:dyDescent="0.3">
      <c r="O1780" s="11"/>
      <c r="P1780" s="11"/>
      <c r="Q1780" s="11"/>
    </row>
    <row r="1781" spans="10:17" x14ac:dyDescent="0.3">
      <c r="O1781" s="11"/>
      <c r="P1781" s="11"/>
      <c r="Q1781" s="11"/>
    </row>
    <row r="1782" spans="10:17" x14ac:dyDescent="0.3">
      <c r="O1782" s="11"/>
      <c r="P1782" s="11"/>
      <c r="Q1782" s="11"/>
    </row>
    <row r="1783" spans="10:17" x14ac:dyDescent="0.3">
      <c r="O1783" s="11"/>
      <c r="P1783" s="11"/>
      <c r="Q1783" s="11"/>
    </row>
    <row r="1784" spans="10:17" x14ac:dyDescent="0.3">
      <c r="O1784" s="11"/>
      <c r="P1784" s="11"/>
      <c r="Q1784" s="11"/>
    </row>
    <row r="1785" spans="10:17" x14ac:dyDescent="0.3">
      <c r="O1785" s="11"/>
      <c r="P1785" s="11"/>
      <c r="Q1785" s="11"/>
    </row>
    <row r="1786" spans="10:17" x14ac:dyDescent="0.3">
      <c r="O1786" s="11"/>
      <c r="P1786" s="11"/>
      <c r="Q1786" s="11"/>
    </row>
    <row r="1787" spans="10:17" x14ac:dyDescent="0.3">
      <c r="J1787" s="8"/>
      <c r="O1787" s="11"/>
      <c r="P1787" s="11"/>
      <c r="Q1787" s="11"/>
    </row>
    <row r="1788" spans="10:17" x14ac:dyDescent="0.3">
      <c r="J1788" s="8"/>
      <c r="O1788" s="11"/>
      <c r="P1788" s="11"/>
      <c r="Q1788" s="11"/>
    </row>
    <row r="1789" spans="10:17" x14ac:dyDescent="0.3">
      <c r="O1789" s="11"/>
      <c r="P1789" s="11"/>
      <c r="Q1789" s="11"/>
    </row>
    <row r="1790" spans="10:17" x14ac:dyDescent="0.3">
      <c r="O1790" s="11"/>
      <c r="P1790" s="11"/>
      <c r="Q1790" s="11"/>
    </row>
    <row r="1791" spans="10:17" x14ac:dyDescent="0.3">
      <c r="O1791" s="11"/>
      <c r="P1791" s="11"/>
      <c r="Q1791" s="11"/>
    </row>
    <row r="1792" spans="10:17" x14ac:dyDescent="0.3">
      <c r="O1792" s="11"/>
      <c r="P1792" s="11"/>
      <c r="Q1792" s="11"/>
    </row>
    <row r="1793" spans="10:17" x14ac:dyDescent="0.3">
      <c r="O1793" s="11"/>
      <c r="P1793" s="11"/>
      <c r="Q1793" s="11"/>
    </row>
    <row r="1794" spans="10:17" x14ac:dyDescent="0.3">
      <c r="J1794" s="8"/>
      <c r="O1794" s="11"/>
      <c r="P1794" s="11"/>
      <c r="Q1794" s="11"/>
    </row>
    <row r="1795" spans="10:17" x14ac:dyDescent="0.3">
      <c r="J1795" s="8"/>
      <c r="O1795" s="11"/>
      <c r="P1795" s="11"/>
      <c r="Q1795" s="11"/>
    </row>
    <row r="1796" spans="10:17" x14ac:dyDescent="0.3">
      <c r="O1796" s="11"/>
      <c r="P1796" s="11"/>
      <c r="Q1796" s="11"/>
    </row>
    <row r="1797" spans="10:17" x14ac:dyDescent="0.3">
      <c r="O1797" s="11"/>
      <c r="P1797" s="11"/>
      <c r="Q1797" s="11"/>
    </row>
    <row r="1798" spans="10:17" x14ac:dyDescent="0.3">
      <c r="O1798" s="11"/>
      <c r="P1798" s="11"/>
      <c r="Q1798" s="11"/>
    </row>
    <row r="1799" spans="10:17" x14ac:dyDescent="0.3">
      <c r="O1799" s="11"/>
      <c r="P1799" s="11"/>
      <c r="Q1799" s="11"/>
    </row>
    <row r="1800" spans="10:17" x14ac:dyDescent="0.3">
      <c r="O1800" s="11"/>
      <c r="P1800" s="11"/>
      <c r="Q1800" s="11"/>
    </row>
    <row r="1801" spans="10:17" x14ac:dyDescent="0.3">
      <c r="O1801" s="11"/>
      <c r="P1801" s="11"/>
      <c r="Q1801" s="11"/>
    </row>
    <row r="1802" spans="10:17" x14ac:dyDescent="0.3">
      <c r="O1802" s="11"/>
      <c r="P1802" s="11"/>
      <c r="Q1802" s="11"/>
    </row>
    <row r="1803" spans="10:17" x14ac:dyDescent="0.3">
      <c r="O1803" s="11"/>
      <c r="P1803" s="11"/>
      <c r="Q1803" s="11"/>
    </row>
    <row r="1804" spans="10:17" x14ac:dyDescent="0.3">
      <c r="O1804" s="11"/>
      <c r="P1804" s="11"/>
      <c r="Q1804" s="11"/>
    </row>
    <row r="1805" spans="10:17" x14ac:dyDescent="0.3">
      <c r="O1805" s="11"/>
      <c r="P1805" s="11"/>
      <c r="Q1805" s="11"/>
    </row>
    <row r="1806" spans="10:17" x14ac:dyDescent="0.3">
      <c r="O1806" s="11"/>
      <c r="P1806" s="11"/>
      <c r="Q1806" s="11"/>
    </row>
    <row r="1807" spans="10:17" x14ac:dyDescent="0.3">
      <c r="O1807" s="11"/>
      <c r="P1807" s="11"/>
      <c r="Q1807" s="11"/>
    </row>
    <row r="1808" spans="10:17" x14ac:dyDescent="0.3">
      <c r="O1808" s="11"/>
      <c r="P1808" s="11"/>
      <c r="Q1808" s="11"/>
    </row>
    <row r="1809" spans="10:17" x14ac:dyDescent="0.3">
      <c r="O1809" s="11"/>
      <c r="P1809" s="11"/>
      <c r="Q1809" s="11"/>
    </row>
    <row r="1810" spans="10:17" x14ac:dyDescent="0.3">
      <c r="O1810" s="11"/>
      <c r="P1810" s="11"/>
      <c r="Q1810" s="11"/>
    </row>
    <row r="1811" spans="10:17" x14ac:dyDescent="0.3">
      <c r="O1811" s="11"/>
      <c r="P1811" s="11"/>
      <c r="Q1811" s="11"/>
    </row>
    <row r="1812" spans="10:17" x14ac:dyDescent="0.3">
      <c r="O1812" s="11"/>
      <c r="P1812" s="11"/>
      <c r="Q1812" s="11"/>
    </row>
    <row r="1813" spans="10:17" x14ac:dyDescent="0.3">
      <c r="O1813" s="11"/>
      <c r="P1813" s="11"/>
      <c r="Q1813" s="11"/>
    </row>
    <row r="1814" spans="10:17" x14ac:dyDescent="0.3">
      <c r="O1814" s="11"/>
      <c r="P1814" s="11"/>
      <c r="Q1814" s="11"/>
    </row>
    <row r="1815" spans="10:17" x14ac:dyDescent="0.3">
      <c r="J1815" s="8"/>
      <c r="O1815" s="11"/>
      <c r="P1815" s="11"/>
      <c r="Q1815" s="11"/>
    </row>
    <row r="1816" spans="10:17" x14ac:dyDescent="0.3">
      <c r="J1816" s="8"/>
      <c r="O1816" s="11"/>
      <c r="P1816" s="11"/>
      <c r="Q1816" s="11"/>
    </row>
    <row r="1817" spans="10:17" x14ac:dyDescent="0.3">
      <c r="O1817" s="11"/>
      <c r="P1817" s="11"/>
      <c r="Q1817" s="11"/>
    </row>
    <row r="1818" spans="10:17" x14ac:dyDescent="0.3">
      <c r="O1818" s="11"/>
      <c r="P1818" s="11"/>
      <c r="Q1818" s="11"/>
    </row>
    <row r="1819" spans="10:17" x14ac:dyDescent="0.3">
      <c r="O1819" s="11"/>
      <c r="P1819" s="11"/>
      <c r="Q1819" s="11"/>
    </row>
    <row r="1820" spans="10:17" x14ac:dyDescent="0.3">
      <c r="O1820" s="11"/>
      <c r="P1820" s="11"/>
      <c r="Q1820" s="11"/>
    </row>
    <row r="1821" spans="10:17" x14ac:dyDescent="0.3">
      <c r="O1821" s="11"/>
      <c r="P1821" s="11"/>
      <c r="Q1821" s="11"/>
    </row>
    <row r="1822" spans="10:17" x14ac:dyDescent="0.3">
      <c r="J1822" s="8"/>
      <c r="O1822" s="11"/>
      <c r="P1822" s="11"/>
      <c r="Q1822" s="11"/>
    </row>
    <row r="1823" spans="10:17" x14ac:dyDescent="0.3">
      <c r="J1823" s="8"/>
      <c r="O1823" s="11"/>
      <c r="P1823" s="11"/>
      <c r="Q1823" s="11"/>
    </row>
    <row r="1824" spans="10:17" x14ac:dyDescent="0.3">
      <c r="O1824" s="11"/>
      <c r="P1824" s="11"/>
      <c r="Q1824" s="11"/>
    </row>
    <row r="1825" spans="15:17" x14ac:dyDescent="0.3">
      <c r="O1825" s="11"/>
      <c r="P1825" s="11"/>
      <c r="Q1825" s="11"/>
    </row>
    <row r="1826" spans="15:17" x14ac:dyDescent="0.3">
      <c r="O1826" s="11"/>
      <c r="P1826" s="11"/>
      <c r="Q1826" s="11"/>
    </row>
    <row r="1827" spans="15:17" x14ac:dyDescent="0.3">
      <c r="O1827" s="11"/>
      <c r="P1827" s="11"/>
      <c r="Q1827" s="11"/>
    </row>
    <row r="1828" spans="15:17" x14ac:dyDescent="0.3">
      <c r="O1828" s="11"/>
      <c r="P1828" s="11"/>
      <c r="Q1828" s="11"/>
    </row>
    <row r="1829" spans="15:17" x14ac:dyDescent="0.3">
      <c r="O1829" s="11"/>
      <c r="P1829" s="11"/>
      <c r="Q1829" s="11"/>
    </row>
    <row r="1830" spans="15:17" x14ac:dyDescent="0.3">
      <c r="O1830" s="11"/>
      <c r="P1830" s="11"/>
      <c r="Q1830" s="11"/>
    </row>
    <row r="1831" spans="15:17" x14ac:dyDescent="0.3">
      <c r="O1831" s="11"/>
      <c r="P1831" s="11"/>
      <c r="Q1831" s="11"/>
    </row>
    <row r="1832" spans="15:17" x14ac:dyDescent="0.3">
      <c r="O1832" s="11"/>
      <c r="P1832" s="11"/>
      <c r="Q1832" s="11"/>
    </row>
    <row r="1833" spans="15:17" x14ac:dyDescent="0.3">
      <c r="O1833" s="11"/>
      <c r="P1833" s="11"/>
      <c r="Q1833" s="11"/>
    </row>
    <row r="1834" spans="15:17" x14ac:dyDescent="0.3">
      <c r="O1834" s="11"/>
      <c r="P1834" s="11"/>
      <c r="Q1834" s="11"/>
    </row>
    <row r="1835" spans="15:17" x14ac:dyDescent="0.3">
      <c r="O1835" s="11"/>
      <c r="P1835" s="11"/>
      <c r="Q1835" s="11"/>
    </row>
    <row r="1836" spans="15:17" x14ac:dyDescent="0.3">
      <c r="O1836" s="11"/>
      <c r="P1836" s="11"/>
      <c r="Q1836" s="11"/>
    </row>
    <row r="1837" spans="15:17" x14ac:dyDescent="0.3">
      <c r="O1837" s="11"/>
      <c r="P1837" s="11"/>
      <c r="Q1837" s="11"/>
    </row>
    <row r="1838" spans="15:17" x14ac:dyDescent="0.3">
      <c r="O1838" s="11"/>
      <c r="P1838" s="11"/>
      <c r="Q1838" s="11"/>
    </row>
    <row r="1839" spans="15:17" x14ac:dyDescent="0.3">
      <c r="O1839" s="11"/>
      <c r="P1839" s="11"/>
      <c r="Q1839" s="11"/>
    </row>
    <row r="1840" spans="15:17" x14ac:dyDescent="0.3">
      <c r="O1840" s="11"/>
      <c r="P1840" s="11"/>
      <c r="Q1840" s="11"/>
    </row>
    <row r="1841" spans="10:17" x14ac:dyDescent="0.3">
      <c r="O1841" s="11"/>
      <c r="P1841" s="11"/>
      <c r="Q1841" s="11"/>
    </row>
    <row r="1842" spans="10:17" x14ac:dyDescent="0.3">
      <c r="O1842" s="11"/>
      <c r="P1842" s="11"/>
      <c r="Q1842" s="11"/>
    </row>
    <row r="1843" spans="10:17" x14ac:dyDescent="0.3">
      <c r="O1843" s="11"/>
      <c r="P1843" s="11"/>
      <c r="Q1843" s="11"/>
    </row>
    <row r="1844" spans="10:17" x14ac:dyDescent="0.3">
      <c r="O1844" s="11"/>
      <c r="P1844" s="11"/>
      <c r="Q1844" s="11"/>
    </row>
    <row r="1845" spans="10:17" x14ac:dyDescent="0.3">
      <c r="O1845" s="11"/>
      <c r="P1845" s="11"/>
      <c r="Q1845" s="11"/>
    </row>
    <row r="1846" spans="10:17" x14ac:dyDescent="0.3">
      <c r="J1846" s="8"/>
      <c r="O1846" s="11"/>
      <c r="P1846" s="11"/>
      <c r="Q1846" s="11"/>
    </row>
    <row r="1847" spans="10:17" x14ac:dyDescent="0.3">
      <c r="O1847" s="11"/>
      <c r="P1847" s="11"/>
      <c r="Q1847" s="11"/>
    </row>
    <row r="1848" spans="10:17" x14ac:dyDescent="0.3">
      <c r="O1848" s="11"/>
      <c r="P1848" s="11"/>
      <c r="Q1848" s="11"/>
    </row>
    <row r="1849" spans="10:17" x14ac:dyDescent="0.3">
      <c r="O1849" s="11"/>
      <c r="P1849" s="11"/>
      <c r="Q1849" s="11"/>
    </row>
    <row r="1850" spans="10:17" x14ac:dyDescent="0.3">
      <c r="J1850" s="8"/>
      <c r="O1850" s="11"/>
      <c r="P1850" s="11"/>
      <c r="Q1850" s="11"/>
    </row>
    <row r="1851" spans="10:17" x14ac:dyDescent="0.3">
      <c r="J1851" s="8"/>
      <c r="O1851" s="11"/>
      <c r="P1851" s="11"/>
      <c r="Q1851" s="11"/>
    </row>
    <row r="1852" spans="10:17" x14ac:dyDescent="0.3">
      <c r="O1852" s="11"/>
      <c r="P1852" s="11"/>
      <c r="Q1852" s="11"/>
    </row>
    <row r="1853" spans="10:17" x14ac:dyDescent="0.3">
      <c r="O1853" s="11"/>
      <c r="P1853" s="11"/>
      <c r="Q1853" s="11"/>
    </row>
    <row r="1854" spans="10:17" x14ac:dyDescent="0.3">
      <c r="O1854" s="11"/>
      <c r="P1854" s="11"/>
      <c r="Q1854" s="11"/>
    </row>
    <row r="1855" spans="10:17" x14ac:dyDescent="0.3">
      <c r="O1855" s="11"/>
      <c r="P1855" s="11"/>
      <c r="Q1855" s="11"/>
    </row>
    <row r="1856" spans="10:17" x14ac:dyDescent="0.3">
      <c r="O1856" s="11"/>
      <c r="P1856" s="11"/>
      <c r="Q1856" s="11"/>
    </row>
    <row r="1857" spans="10:17" x14ac:dyDescent="0.3">
      <c r="J1857" s="8"/>
      <c r="O1857" s="11"/>
      <c r="P1857" s="11"/>
      <c r="Q1857" s="11"/>
    </row>
    <row r="1858" spans="10:17" x14ac:dyDescent="0.3">
      <c r="O1858" s="11"/>
      <c r="P1858" s="11"/>
      <c r="Q1858" s="11"/>
    </row>
    <row r="1859" spans="10:17" x14ac:dyDescent="0.3">
      <c r="O1859" s="11"/>
      <c r="P1859" s="11"/>
      <c r="Q1859" s="11"/>
    </row>
    <row r="1860" spans="10:17" x14ac:dyDescent="0.3">
      <c r="O1860" s="11"/>
      <c r="P1860" s="11"/>
      <c r="Q1860" s="11"/>
    </row>
    <row r="1861" spans="10:17" x14ac:dyDescent="0.3">
      <c r="O1861" s="11"/>
      <c r="P1861" s="11"/>
      <c r="Q1861" s="11"/>
    </row>
    <row r="1862" spans="10:17" x14ac:dyDescent="0.3">
      <c r="O1862" s="11"/>
      <c r="P1862" s="11"/>
      <c r="Q1862" s="11"/>
    </row>
    <row r="1863" spans="10:17" x14ac:dyDescent="0.3">
      <c r="O1863" s="11"/>
      <c r="P1863" s="11"/>
      <c r="Q1863" s="11"/>
    </row>
    <row r="1864" spans="10:17" x14ac:dyDescent="0.3">
      <c r="O1864" s="11"/>
      <c r="P1864" s="11"/>
      <c r="Q1864" s="11"/>
    </row>
    <row r="1865" spans="10:17" x14ac:dyDescent="0.3">
      <c r="O1865" s="11"/>
      <c r="P1865" s="11"/>
      <c r="Q1865" s="11"/>
    </row>
    <row r="1866" spans="10:17" x14ac:dyDescent="0.3">
      <c r="O1866" s="11"/>
      <c r="P1866" s="11"/>
      <c r="Q1866" s="11"/>
    </row>
    <row r="1867" spans="10:17" x14ac:dyDescent="0.3">
      <c r="O1867" s="11"/>
      <c r="P1867" s="11"/>
      <c r="Q1867" s="11"/>
    </row>
    <row r="1868" spans="10:17" x14ac:dyDescent="0.3">
      <c r="O1868" s="11"/>
      <c r="P1868" s="11"/>
      <c r="Q1868" s="11"/>
    </row>
    <row r="1869" spans="10:17" x14ac:dyDescent="0.3">
      <c r="O1869" s="11"/>
      <c r="P1869" s="11"/>
      <c r="Q1869" s="11"/>
    </row>
    <row r="1870" spans="10:17" x14ac:dyDescent="0.3">
      <c r="O1870" s="11"/>
      <c r="P1870" s="11"/>
      <c r="Q1870" s="11"/>
    </row>
    <row r="1871" spans="10:17" x14ac:dyDescent="0.3">
      <c r="O1871" s="11"/>
      <c r="P1871" s="11"/>
      <c r="Q1871" s="11"/>
    </row>
    <row r="1872" spans="10:17" x14ac:dyDescent="0.3">
      <c r="O1872" s="11"/>
      <c r="P1872" s="11"/>
      <c r="Q1872" s="11"/>
    </row>
    <row r="1873" spans="10:17" x14ac:dyDescent="0.3">
      <c r="O1873" s="11"/>
      <c r="P1873" s="11"/>
      <c r="Q1873" s="11"/>
    </row>
    <row r="1874" spans="10:17" x14ac:dyDescent="0.3">
      <c r="O1874" s="11"/>
      <c r="P1874" s="11"/>
      <c r="Q1874" s="11"/>
    </row>
    <row r="1875" spans="10:17" x14ac:dyDescent="0.3">
      <c r="O1875" s="11"/>
      <c r="P1875" s="11"/>
      <c r="Q1875" s="11"/>
    </row>
    <row r="1876" spans="10:17" x14ac:dyDescent="0.3">
      <c r="O1876" s="11"/>
      <c r="P1876" s="11"/>
      <c r="Q1876" s="11"/>
    </row>
    <row r="1877" spans="10:17" x14ac:dyDescent="0.3">
      <c r="O1877" s="11"/>
      <c r="P1877" s="11"/>
      <c r="Q1877" s="11"/>
    </row>
    <row r="1878" spans="10:17" x14ac:dyDescent="0.3">
      <c r="J1878" s="8"/>
      <c r="O1878" s="11"/>
      <c r="P1878" s="11"/>
      <c r="Q1878" s="11"/>
    </row>
    <row r="1879" spans="10:17" x14ac:dyDescent="0.3">
      <c r="J1879" s="8"/>
      <c r="O1879" s="11"/>
      <c r="P1879" s="11"/>
      <c r="Q1879" s="11"/>
    </row>
    <row r="1880" spans="10:17" x14ac:dyDescent="0.3">
      <c r="O1880" s="11"/>
      <c r="P1880" s="11"/>
      <c r="Q1880" s="11"/>
    </row>
    <row r="1881" spans="10:17" x14ac:dyDescent="0.3">
      <c r="J1881" s="8"/>
      <c r="O1881" s="11"/>
      <c r="P1881" s="11"/>
      <c r="Q1881" s="11"/>
    </row>
    <row r="1882" spans="10:17" x14ac:dyDescent="0.3">
      <c r="O1882" s="11"/>
      <c r="P1882" s="11"/>
      <c r="Q1882" s="11"/>
    </row>
    <row r="1883" spans="10:17" x14ac:dyDescent="0.3">
      <c r="O1883" s="11"/>
      <c r="P1883" s="11"/>
      <c r="Q1883" s="11"/>
    </row>
    <row r="1884" spans="10:17" x14ac:dyDescent="0.3">
      <c r="O1884" s="11"/>
      <c r="P1884" s="11"/>
      <c r="Q1884" s="11"/>
    </row>
    <row r="1885" spans="10:17" x14ac:dyDescent="0.3">
      <c r="J1885" s="8"/>
      <c r="O1885" s="11"/>
      <c r="P1885" s="11"/>
      <c r="Q1885" s="11"/>
    </row>
    <row r="1886" spans="10:17" x14ac:dyDescent="0.3">
      <c r="J1886" s="8"/>
      <c r="O1886" s="11"/>
      <c r="P1886" s="11"/>
      <c r="Q1886" s="11"/>
    </row>
    <row r="1887" spans="10:17" x14ac:dyDescent="0.3">
      <c r="O1887" s="11"/>
      <c r="P1887" s="11"/>
      <c r="Q1887" s="11"/>
    </row>
    <row r="1888" spans="10:17" x14ac:dyDescent="0.3">
      <c r="O1888" s="11"/>
      <c r="P1888" s="11"/>
      <c r="Q1888" s="11"/>
    </row>
    <row r="1889" spans="15:17" x14ac:dyDescent="0.3">
      <c r="O1889" s="11"/>
      <c r="P1889" s="11"/>
      <c r="Q1889" s="11"/>
    </row>
    <row r="1890" spans="15:17" x14ac:dyDescent="0.3">
      <c r="O1890" s="11"/>
      <c r="P1890" s="11"/>
      <c r="Q1890" s="11"/>
    </row>
    <row r="1891" spans="15:17" x14ac:dyDescent="0.3">
      <c r="O1891" s="11"/>
      <c r="P1891" s="11"/>
      <c r="Q1891" s="11"/>
    </row>
    <row r="1892" spans="15:17" x14ac:dyDescent="0.3">
      <c r="O1892" s="11"/>
      <c r="P1892" s="11"/>
      <c r="Q1892" s="11"/>
    </row>
    <row r="1893" spans="15:17" x14ac:dyDescent="0.3">
      <c r="O1893" s="11"/>
      <c r="P1893" s="11"/>
      <c r="Q1893" s="11"/>
    </row>
    <row r="1894" spans="15:17" x14ac:dyDescent="0.3">
      <c r="O1894" s="11"/>
      <c r="P1894" s="11"/>
      <c r="Q1894" s="11"/>
    </row>
    <row r="1895" spans="15:17" x14ac:dyDescent="0.3">
      <c r="O1895" s="11"/>
      <c r="P1895" s="11"/>
      <c r="Q1895" s="11"/>
    </row>
    <row r="1896" spans="15:17" x14ac:dyDescent="0.3">
      <c r="O1896" s="11"/>
      <c r="P1896" s="11"/>
      <c r="Q1896" s="11"/>
    </row>
    <row r="1897" spans="15:17" x14ac:dyDescent="0.3">
      <c r="O1897" s="11"/>
      <c r="P1897" s="11"/>
      <c r="Q1897" s="11"/>
    </row>
    <row r="1898" spans="15:17" x14ac:dyDescent="0.3">
      <c r="O1898" s="11"/>
      <c r="P1898" s="11"/>
      <c r="Q1898" s="11"/>
    </row>
    <row r="1899" spans="15:17" x14ac:dyDescent="0.3">
      <c r="O1899" s="11"/>
      <c r="P1899" s="11"/>
      <c r="Q1899" s="11"/>
    </row>
    <row r="1900" spans="15:17" x14ac:dyDescent="0.3">
      <c r="O1900" s="11"/>
      <c r="P1900" s="11"/>
      <c r="Q1900" s="11"/>
    </row>
    <row r="1901" spans="15:17" x14ac:dyDescent="0.3">
      <c r="O1901" s="11"/>
      <c r="P1901" s="11"/>
      <c r="Q1901" s="11"/>
    </row>
    <row r="1902" spans="15:17" x14ac:dyDescent="0.3">
      <c r="O1902" s="11"/>
      <c r="P1902" s="11"/>
      <c r="Q1902" s="11"/>
    </row>
    <row r="1903" spans="15:17" x14ac:dyDescent="0.3">
      <c r="O1903" s="11"/>
      <c r="P1903" s="11"/>
      <c r="Q1903" s="11"/>
    </row>
    <row r="1904" spans="15:17" x14ac:dyDescent="0.3">
      <c r="O1904" s="11"/>
      <c r="P1904" s="11"/>
      <c r="Q1904" s="11"/>
    </row>
    <row r="1905" spans="10:17" x14ac:dyDescent="0.3">
      <c r="O1905" s="11"/>
      <c r="P1905" s="11"/>
      <c r="Q1905" s="11"/>
    </row>
    <row r="1906" spans="10:17" x14ac:dyDescent="0.3">
      <c r="J1906" s="8"/>
      <c r="O1906" s="11"/>
      <c r="P1906" s="11"/>
      <c r="Q1906" s="11"/>
    </row>
    <row r="1907" spans="10:17" x14ac:dyDescent="0.3">
      <c r="J1907" s="8"/>
      <c r="O1907" s="11"/>
      <c r="P1907" s="11"/>
      <c r="Q1907" s="11"/>
    </row>
    <row r="1908" spans="10:17" x14ac:dyDescent="0.3">
      <c r="O1908" s="11"/>
      <c r="P1908" s="11"/>
      <c r="Q1908" s="11"/>
    </row>
    <row r="1909" spans="10:17" x14ac:dyDescent="0.3">
      <c r="O1909" s="11"/>
      <c r="P1909" s="11"/>
      <c r="Q1909" s="11"/>
    </row>
    <row r="1910" spans="10:17" x14ac:dyDescent="0.3">
      <c r="O1910" s="11"/>
      <c r="P1910" s="11"/>
      <c r="Q1910" s="11"/>
    </row>
    <row r="1911" spans="10:17" x14ac:dyDescent="0.3">
      <c r="J1911" s="8"/>
      <c r="O1911" s="11"/>
      <c r="P1911" s="11"/>
      <c r="Q1911" s="11"/>
    </row>
    <row r="1912" spans="10:17" x14ac:dyDescent="0.3">
      <c r="O1912" s="11"/>
      <c r="P1912" s="11"/>
      <c r="Q1912" s="11"/>
    </row>
    <row r="1913" spans="10:17" x14ac:dyDescent="0.3">
      <c r="J1913" s="8"/>
      <c r="O1913" s="11"/>
      <c r="P1913" s="11"/>
      <c r="Q1913" s="11"/>
    </row>
    <row r="1914" spans="10:17" x14ac:dyDescent="0.3">
      <c r="J1914" s="8"/>
      <c r="O1914" s="11"/>
      <c r="P1914" s="11"/>
      <c r="Q1914" s="11"/>
    </row>
    <row r="1915" spans="10:17" x14ac:dyDescent="0.3">
      <c r="O1915" s="11"/>
      <c r="P1915" s="11"/>
      <c r="Q1915" s="11"/>
    </row>
    <row r="1916" spans="10:17" x14ac:dyDescent="0.3">
      <c r="O1916" s="11"/>
      <c r="P1916" s="11"/>
      <c r="Q1916" s="11"/>
    </row>
    <row r="1917" spans="10:17" x14ac:dyDescent="0.3">
      <c r="O1917" s="11"/>
      <c r="P1917" s="11"/>
      <c r="Q1917" s="11"/>
    </row>
    <row r="1918" spans="10:17" x14ac:dyDescent="0.3">
      <c r="O1918" s="11"/>
      <c r="P1918" s="11"/>
      <c r="Q1918" s="11"/>
    </row>
    <row r="1919" spans="10:17" x14ac:dyDescent="0.3">
      <c r="O1919" s="11"/>
      <c r="P1919" s="11"/>
      <c r="Q1919" s="11"/>
    </row>
    <row r="1920" spans="10:17" x14ac:dyDescent="0.3">
      <c r="O1920" s="11"/>
      <c r="P1920" s="11"/>
      <c r="Q1920" s="11"/>
    </row>
    <row r="1921" spans="15:17" x14ac:dyDescent="0.3">
      <c r="O1921" s="11"/>
      <c r="P1921" s="11"/>
      <c r="Q1921" s="11"/>
    </row>
    <row r="1922" spans="15:17" x14ac:dyDescent="0.3">
      <c r="O1922" s="11"/>
      <c r="P1922" s="11"/>
      <c r="Q1922" s="11"/>
    </row>
    <row r="1923" spans="15:17" x14ac:dyDescent="0.3">
      <c r="O1923" s="11"/>
      <c r="P1923" s="11"/>
      <c r="Q1923" s="11"/>
    </row>
    <row r="1924" spans="15:17" x14ac:dyDescent="0.3">
      <c r="O1924" s="11"/>
      <c r="P1924" s="11"/>
      <c r="Q1924" s="11"/>
    </row>
    <row r="1925" spans="15:17" x14ac:dyDescent="0.3">
      <c r="O1925" s="11"/>
      <c r="P1925" s="11"/>
      <c r="Q1925" s="11"/>
    </row>
    <row r="1926" spans="15:17" x14ac:dyDescent="0.3">
      <c r="O1926" s="11"/>
      <c r="P1926" s="11"/>
      <c r="Q1926" s="11"/>
    </row>
    <row r="1927" spans="15:17" x14ac:dyDescent="0.3">
      <c r="O1927" s="11"/>
      <c r="P1927" s="11"/>
      <c r="Q1927" s="11"/>
    </row>
    <row r="1928" spans="15:17" x14ac:dyDescent="0.3">
      <c r="O1928" s="11"/>
      <c r="P1928" s="11"/>
      <c r="Q1928" s="11"/>
    </row>
    <row r="1929" spans="15:17" x14ac:dyDescent="0.3">
      <c r="O1929" s="11"/>
      <c r="P1929" s="11"/>
      <c r="Q1929" s="11"/>
    </row>
    <row r="1930" spans="15:17" x14ac:dyDescent="0.3">
      <c r="O1930" s="11"/>
      <c r="P1930" s="11"/>
      <c r="Q1930" s="11"/>
    </row>
    <row r="1931" spans="15:17" x14ac:dyDescent="0.3">
      <c r="O1931" s="11"/>
      <c r="P1931" s="11"/>
      <c r="Q1931" s="11"/>
    </row>
    <row r="1932" spans="15:17" x14ac:dyDescent="0.3">
      <c r="O1932" s="11"/>
      <c r="P1932" s="11"/>
      <c r="Q1932" s="11"/>
    </row>
    <row r="1933" spans="15:17" x14ac:dyDescent="0.3">
      <c r="O1933" s="11"/>
      <c r="P1933" s="11"/>
      <c r="Q1933" s="11"/>
    </row>
    <row r="1934" spans="15:17" x14ac:dyDescent="0.3">
      <c r="O1934" s="11"/>
      <c r="P1934" s="11"/>
      <c r="Q1934" s="11"/>
    </row>
    <row r="1935" spans="15:17" x14ac:dyDescent="0.3">
      <c r="O1935" s="11"/>
      <c r="P1935" s="11"/>
      <c r="Q1935" s="11"/>
    </row>
    <row r="1936" spans="15:17" x14ac:dyDescent="0.3">
      <c r="O1936" s="11"/>
      <c r="P1936" s="11"/>
      <c r="Q1936" s="11"/>
    </row>
    <row r="1937" spans="10:17" x14ac:dyDescent="0.3">
      <c r="O1937" s="11"/>
      <c r="P1937" s="11"/>
      <c r="Q1937" s="11"/>
    </row>
    <row r="1938" spans="10:17" x14ac:dyDescent="0.3">
      <c r="J1938" s="8"/>
      <c r="O1938" s="11"/>
      <c r="P1938" s="11"/>
      <c r="Q1938" s="11"/>
    </row>
    <row r="1939" spans="10:17" x14ac:dyDescent="0.3">
      <c r="O1939" s="11"/>
      <c r="P1939" s="11"/>
      <c r="Q1939" s="11"/>
    </row>
    <row r="1940" spans="10:17" x14ac:dyDescent="0.3">
      <c r="O1940" s="11"/>
      <c r="P1940" s="11"/>
      <c r="Q1940" s="11"/>
    </row>
    <row r="1941" spans="10:17" x14ac:dyDescent="0.3">
      <c r="J1941" s="8"/>
      <c r="O1941" s="11"/>
      <c r="P1941" s="11"/>
      <c r="Q1941" s="11"/>
    </row>
    <row r="1942" spans="10:17" x14ac:dyDescent="0.3">
      <c r="J1942" s="8"/>
      <c r="O1942" s="11"/>
      <c r="P1942" s="11"/>
      <c r="Q1942" s="11"/>
    </row>
    <row r="1943" spans="10:17" x14ac:dyDescent="0.3">
      <c r="O1943" s="11"/>
      <c r="P1943" s="11"/>
      <c r="Q1943" s="11"/>
    </row>
    <row r="1944" spans="10:17" x14ac:dyDescent="0.3">
      <c r="O1944" s="11"/>
      <c r="P1944" s="11"/>
      <c r="Q1944" s="11"/>
    </row>
    <row r="1945" spans="10:17" x14ac:dyDescent="0.3">
      <c r="O1945" s="11"/>
      <c r="P1945" s="11"/>
      <c r="Q1945" s="11"/>
    </row>
    <row r="1946" spans="10:17" x14ac:dyDescent="0.3">
      <c r="O1946" s="11"/>
      <c r="P1946" s="11"/>
      <c r="Q1946" s="11"/>
    </row>
    <row r="1947" spans="10:17" x14ac:dyDescent="0.3">
      <c r="O1947" s="11"/>
      <c r="P1947" s="11"/>
      <c r="Q1947" s="11"/>
    </row>
    <row r="1948" spans="10:17" x14ac:dyDescent="0.3">
      <c r="O1948" s="11"/>
      <c r="P1948" s="11"/>
      <c r="Q1948" s="11"/>
    </row>
    <row r="1949" spans="10:17" x14ac:dyDescent="0.3">
      <c r="O1949" s="11"/>
      <c r="P1949" s="11"/>
      <c r="Q1949" s="11"/>
    </row>
    <row r="1950" spans="10:17" x14ac:dyDescent="0.3">
      <c r="O1950" s="11"/>
      <c r="P1950" s="11"/>
      <c r="Q1950" s="11"/>
    </row>
    <row r="1951" spans="10:17" x14ac:dyDescent="0.3">
      <c r="O1951" s="11"/>
      <c r="P1951" s="11"/>
      <c r="Q1951" s="11"/>
    </row>
    <row r="1952" spans="10:17" x14ac:dyDescent="0.3">
      <c r="O1952" s="11"/>
      <c r="P1952" s="11"/>
      <c r="Q1952" s="11"/>
    </row>
    <row r="1953" spans="10:17" x14ac:dyDescent="0.3">
      <c r="O1953" s="11"/>
      <c r="P1953" s="11"/>
      <c r="Q1953" s="11"/>
    </row>
    <row r="1954" spans="10:17" x14ac:dyDescent="0.3">
      <c r="O1954" s="11"/>
      <c r="P1954" s="11"/>
      <c r="Q1954" s="11"/>
    </row>
    <row r="1955" spans="10:17" x14ac:dyDescent="0.3">
      <c r="O1955" s="11"/>
      <c r="P1955" s="11"/>
      <c r="Q1955" s="11"/>
    </row>
    <row r="1956" spans="10:17" x14ac:dyDescent="0.3">
      <c r="O1956" s="11"/>
      <c r="P1956" s="11"/>
      <c r="Q1956" s="11"/>
    </row>
    <row r="1957" spans="10:17" x14ac:dyDescent="0.3">
      <c r="O1957" s="11"/>
      <c r="P1957" s="11"/>
      <c r="Q1957" s="11"/>
    </row>
    <row r="1958" spans="10:17" x14ac:dyDescent="0.3">
      <c r="O1958" s="11"/>
      <c r="P1958" s="11"/>
      <c r="Q1958" s="11"/>
    </row>
    <row r="1959" spans="10:17" x14ac:dyDescent="0.3">
      <c r="O1959" s="11"/>
      <c r="P1959" s="11"/>
      <c r="Q1959" s="11"/>
    </row>
    <row r="1960" spans="10:17" x14ac:dyDescent="0.3">
      <c r="O1960" s="11"/>
      <c r="P1960" s="11"/>
      <c r="Q1960" s="11"/>
    </row>
    <row r="1961" spans="10:17" x14ac:dyDescent="0.3">
      <c r="O1961" s="11"/>
      <c r="P1961" s="11"/>
      <c r="Q1961" s="11"/>
    </row>
    <row r="1962" spans="10:17" x14ac:dyDescent="0.3">
      <c r="O1962" s="11"/>
      <c r="P1962" s="11"/>
      <c r="Q1962" s="11"/>
    </row>
    <row r="1963" spans="10:17" x14ac:dyDescent="0.3">
      <c r="O1963" s="11"/>
      <c r="P1963" s="11"/>
      <c r="Q1963" s="11"/>
    </row>
    <row r="1964" spans="10:17" x14ac:dyDescent="0.3">
      <c r="O1964" s="11"/>
      <c r="P1964" s="11"/>
      <c r="Q1964" s="11"/>
    </row>
    <row r="1965" spans="10:17" x14ac:dyDescent="0.3">
      <c r="O1965" s="11"/>
      <c r="P1965" s="11"/>
      <c r="Q1965" s="11"/>
    </row>
    <row r="1966" spans="10:17" x14ac:dyDescent="0.3">
      <c r="J1966" s="8"/>
      <c r="O1966" s="11"/>
      <c r="P1966" s="11"/>
      <c r="Q1966" s="11"/>
    </row>
    <row r="1967" spans="10:17" x14ac:dyDescent="0.3">
      <c r="O1967" s="11"/>
      <c r="P1967" s="11"/>
      <c r="Q1967" s="11"/>
    </row>
    <row r="1968" spans="10:17" x14ac:dyDescent="0.3">
      <c r="O1968" s="11"/>
      <c r="P1968" s="11"/>
      <c r="Q1968" s="11"/>
    </row>
    <row r="1969" spans="10:17" x14ac:dyDescent="0.3">
      <c r="J1969" s="8"/>
      <c r="O1969" s="11"/>
      <c r="P1969" s="11"/>
      <c r="Q1969" s="11"/>
    </row>
    <row r="1970" spans="10:17" x14ac:dyDescent="0.3">
      <c r="J1970" s="8"/>
      <c r="O1970" s="11"/>
      <c r="P1970" s="11"/>
      <c r="Q1970" s="11"/>
    </row>
    <row r="1971" spans="10:17" x14ac:dyDescent="0.3">
      <c r="O1971" s="11"/>
      <c r="P1971" s="11"/>
      <c r="Q1971" s="11"/>
    </row>
    <row r="1972" spans="10:17" x14ac:dyDescent="0.3">
      <c r="O1972" s="11"/>
      <c r="P1972" s="11"/>
      <c r="Q1972" s="11"/>
    </row>
    <row r="1973" spans="10:17" x14ac:dyDescent="0.3">
      <c r="O1973" s="11"/>
      <c r="P1973" s="11"/>
      <c r="Q1973" s="11"/>
    </row>
    <row r="1974" spans="10:17" x14ac:dyDescent="0.3">
      <c r="O1974" s="11"/>
      <c r="P1974" s="11"/>
      <c r="Q1974" s="11"/>
    </row>
    <row r="1975" spans="10:17" x14ac:dyDescent="0.3">
      <c r="O1975" s="11"/>
      <c r="P1975" s="11"/>
      <c r="Q1975" s="11"/>
    </row>
    <row r="1976" spans="10:17" x14ac:dyDescent="0.3">
      <c r="J1976" s="8"/>
      <c r="O1976" s="11"/>
      <c r="P1976" s="11"/>
      <c r="Q1976" s="11"/>
    </row>
    <row r="1977" spans="10:17" x14ac:dyDescent="0.3">
      <c r="J1977" s="8"/>
      <c r="O1977" s="11"/>
      <c r="P1977" s="11"/>
      <c r="Q1977" s="11"/>
    </row>
    <row r="1978" spans="10:17" x14ac:dyDescent="0.3">
      <c r="O1978" s="11"/>
      <c r="P1978" s="11"/>
      <c r="Q1978" s="11"/>
    </row>
    <row r="1979" spans="10:17" x14ac:dyDescent="0.3">
      <c r="O1979" s="11"/>
      <c r="P1979" s="11"/>
      <c r="Q1979" s="11"/>
    </row>
    <row r="1980" spans="10:17" x14ac:dyDescent="0.3">
      <c r="O1980" s="11"/>
      <c r="P1980" s="11"/>
      <c r="Q1980" s="11"/>
    </row>
    <row r="1981" spans="10:17" x14ac:dyDescent="0.3">
      <c r="O1981" s="11"/>
      <c r="P1981" s="11"/>
      <c r="Q1981" s="11"/>
    </row>
    <row r="1982" spans="10:17" x14ac:dyDescent="0.3">
      <c r="O1982" s="11"/>
      <c r="P1982" s="11"/>
      <c r="Q1982" s="11"/>
    </row>
    <row r="1983" spans="10:17" x14ac:dyDescent="0.3">
      <c r="O1983" s="11"/>
      <c r="P1983" s="11"/>
      <c r="Q1983" s="11"/>
    </row>
    <row r="1984" spans="10:17" x14ac:dyDescent="0.3">
      <c r="O1984" s="11"/>
      <c r="P1984" s="11"/>
      <c r="Q1984" s="11"/>
    </row>
    <row r="1985" spans="10:17" x14ac:dyDescent="0.3">
      <c r="O1985" s="11"/>
      <c r="P1985" s="11"/>
      <c r="Q1985" s="11"/>
    </row>
    <row r="1986" spans="10:17" x14ac:dyDescent="0.3">
      <c r="O1986" s="11"/>
      <c r="P1986" s="11"/>
      <c r="Q1986" s="11"/>
    </row>
    <row r="1987" spans="10:17" x14ac:dyDescent="0.3">
      <c r="O1987" s="11"/>
      <c r="P1987" s="11"/>
      <c r="Q1987" s="11"/>
    </row>
    <row r="1988" spans="10:17" x14ac:dyDescent="0.3">
      <c r="O1988" s="11"/>
      <c r="P1988" s="11"/>
      <c r="Q1988" s="11"/>
    </row>
    <row r="1989" spans="10:17" x14ac:dyDescent="0.3">
      <c r="O1989" s="11"/>
      <c r="P1989" s="11"/>
      <c r="Q1989" s="11"/>
    </row>
    <row r="1990" spans="10:17" x14ac:dyDescent="0.3">
      <c r="O1990" s="11"/>
      <c r="P1990" s="11"/>
      <c r="Q1990" s="11"/>
    </row>
    <row r="1991" spans="10:17" x14ac:dyDescent="0.3">
      <c r="O1991" s="11"/>
      <c r="P1991" s="11"/>
      <c r="Q1991" s="11"/>
    </row>
    <row r="1992" spans="10:17" x14ac:dyDescent="0.3">
      <c r="O1992" s="11"/>
      <c r="P1992" s="11"/>
      <c r="Q1992" s="11"/>
    </row>
    <row r="1993" spans="10:17" x14ac:dyDescent="0.3">
      <c r="O1993" s="11"/>
      <c r="P1993" s="11"/>
      <c r="Q1993" s="11"/>
    </row>
    <row r="1994" spans="10:17" x14ac:dyDescent="0.3">
      <c r="O1994" s="11"/>
      <c r="P1994" s="11"/>
      <c r="Q1994" s="11"/>
    </row>
    <row r="1995" spans="10:17" x14ac:dyDescent="0.3">
      <c r="O1995" s="11"/>
      <c r="P1995" s="11"/>
      <c r="Q1995" s="11"/>
    </row>
    <row r="1996" spans="10:17" x14ac:dyDescent="0.3">
      <c r="O1996" s="11"/>
      <c r="P1996" s="11"/>
      <c r="Q1996" s="11"/>
    </row>
    <row r="1997" spans="10:17" x14ac:dyDescent="0.3">
      <c r="J1997" s="8"/>
      <c r="O1997" s="11"/>
      <c r="P1997" s="11"/>
      <c r="Q1997" s="11"/>
    </row>
    <row r="1998" spans="10:17" x14ac:dyDescent="0.3">
      <c r="J1998" s="8"/>
      <c r="O1998" s="11"/>
      <c r="P1998" s="11"/>
      <c r="Q1998" s="11"/>
    </row>
    <row r="1999" spans="10:17" x14ac:dyDescent="0.3">
      <c r="J1999" s="8"/>
      <c r="O1999" s="11"/>
      <c r="P1999" s="11"/>
      <c r="Q1999" s="11"/>
    </row>
    <row r="2000" spans="10:17" x14ac:dyDescent="0.3">
      <c r="J2000" s="8"/>
      <c r="O2000" s="11"/>
      <c r="P2000" s="11"/>
      <c r="Q2000" s="11"/>
    </row>
    <row r="2001" spans="10:17" x14ac:dyDescent="0.3">
      <c r="J2001" s="8"/>
      <c r="O2001" s="11"/>
      <c r="P2001" s="11"/>
      <c r="Q2001" s="11"/>
    </row>
    <row r="2002" spans="10:17" x14ac:dyDescent="0.3">
      <c r="J2002" s="8"/>
      <c r="O2002" s="11"/>
      <c r="P2002" s="11"/>
      <c r="Q2002" s="11"/>
    </row>
    <row r="2003" spans="10:17" x14ac:dyDescent="0.3">
      <c r="J2003" s="8"/>
      <c r="O2003" s="11"/>
      <c r="P2003" s="11"/>
      <c r="Q2003" s="11"/>
    </row>
    <row r="2004" spans="10:17" x14ac:dyDescent="0.3">
      <c r="J2004" s="8"/>
      <c r="O2004" s="11"/>
      <c r="P2004" s="11"/>
      <c r="Q2004" s="11"/>
    </row>
    <row r="2005" spans="10:17" x14ac:dyDescent="0.3">
      <c r="J2005" s="8"/>
      <c r="O2005" s="11"/>
      <c r="P2005" s="11"/>
      <c r="Q2005" s="11"/>
    </row>
    <row r="2006" spans="10:17" x14ac:dyDescent="0.3">
      <c r="O2006" s="11"/>
      <c r="P2006" s="11"/>
      <c r="Q2006" s="11"/>
    </row>
    <row r="2007" spans="10:17" x14ac:dyDescent="0.3">
      <c r="O2007" s="11"/>
      <c r="P2007" s="11"/>
      <c r="Q2007" s="11"/>
    </row>
    <row r="2008" spans="10:17" x14ac:dyDescent="0.3">
      <c r="O2008" s="11"/>
      <c r="P2008" s="11"/>
      <c r="Q2008" s="11"/>
    </row>
    <row r="2009" spans="10:17" x14ac:dyDescent="0.3">
      <c r="O2009" s="11"/>
      <c r="P2009" s="11"/>
      <c r="Q2009" s="11"/>
    </row>
    <row r="2010" spans="10:17" x14ac:dyDescent="0.3">
      <c r="O2010" s="11"/>
      <c r="P2010" s="11"/>
      <c r="Q2010" s="11"/>
    </row>
    <row r="2011" spans="10:17" x14ac:dyDescent="0.3">
      <c r="O2011" s="11"/>
      <c r="P2011" s="11"/>
      <c r="Q2011" s="11"/>
    </row>
    <row r="2012" spans="10:17" x14ac:dyDescent="0.3">
      <c r="O2012" s="11"/>
      <c r="P2012" s="11"/>
      <c r="Q2012" s="11"/>
    </row>
    <row r="2013" spans="10:17" x14ac:dyDescent="0.3">
      <c r="O2013" s="11"/>
      <c r="P2013" s="11"/>
      <c r="Q2013" s="11"/>
    </row>
    <row r="2014" spans="10:17" x14ac:dyDescent="0.3">
      <c r="O2014" s="11"/>
      <c r="P2014" s="11"/>
      <c r="Q2014" s="11"/>
    </row>
    <row r="2015" spans="10:17" x14ac:dyDescent="0.3">
      <c r="O2015" s="11"/>
      <c r="P2015" s="11"/>
      <c r="Q2015" s="11"/>
    </row>
    <row r="2016" spans="10:17" x14ac:dyDescent="0.3">
      <c r="O2016" s="11"/>
      <c r="P2016" s="11"/>
      <c r="Q2016" s="11"/>
    </row>
    <row r="2017" spans="10:17" x14ac:dyDescent="0.3">
      <c r="O2017" s="11"/>
      <c r="P2017" s="11"/>
      <c r="Q2017" s="11"/>
    </row>
    <row r="2018" spans="10:17" x14ac:dyDescent="0.3">
      <c r="O2018" s="11"/>
      <c r="P2018" s="11"/>
      <c r="Q2018" s="11"/>
    </row>
    <row r="2019" spans="10:17" x14ac:dyDescent="0.3">
      <c r="O2019" s="11"/>
      <c r="P2019" s="11"/>
      <c r="Q2019" s="11"/>
    </row>
    <row r="2020" spans="10:17" x14ac:dyDescent="0.3">
      <c r="O2020" s="11"/>
      <c r="P2020" s="11"/>
      <c r="Q2020" s="11"/>
    </row>
    <row r="2021" spans="10:17" x14ac:dyDescent="0.3">
      <c r="O2021" s="11"/>
      <c r="P2021" s="11"/>
      <c r="Q2021" s="11"/>
    </row>
    <row r="2022" spans="10:17" x14ac:dyDescent="0.3">
      <c r="O2022" s="11"/>
      <c r="P2022" s="11"/>
      <c r="Q2022" s="11"/>
    </row>
    <row r="2023" spans="10:17" x14ac:dyDescent="0.3">
      <c r="O2023" s="11"/>
      <c r="P2023" s="11"/>
      <c r="Q2023" s="11"/>
    </row>
    <row r="2024" spans="10:17" x14ac:dyDescent="0.3">
      <c r="O2024" s="11"/>
      <c r="P2024" s="11"/>
      <c r="Q2024" s="11"/>
    </row>
    <row r="2025" spans="10:17" x14ac:dyDescent="0.3">
      <c r="O2025" s="11"/>
      <c r="P2025" s="11"/>
      <c r="Q2025" s="11"/>
    </row>
    <row r="2026" spans="10:17" x14ac:dyDescent="0.3">
      <c r="O2026" s="11"/>
      <c r="P2026" s="11"/>
      <c r="Q2026" s="11"/>
    </row>
    <row r="2027" spans="10:17" x14ac:dyDescent="0.3">
      <c r="O2027" s="11"/>
      <c r="P2027" s="11"/>
      <c r="Q2027" s="11"/>
    </row>
    <row r="2028" spans="10:17" x14ac:dyDescent="0.3">
      <c r="O2028" s="11"/>
      <c r="P2028" s="11"/>
      <c r="Q2028" s="11"/>
    </row>
    <row r="2029" spans="10:17" x14ac:dyDescent="0.3">
      <c r="O2029" s="11"/>
      <c r="P2029" s="11"/>
      <c r="Q2029" s="11"/>
    </row>
    <row r="2030" spans="10:17" x14ac:dyDescent="0.3">
      <c r="O2030" s="11"/>
      <c r="P2030" s="11"/>
      <c r="Q2030" s="11"/>
    </row>
    <row r="2031" spans="10:17" x14ac:dyDescent="0.3">
      <c r="O2031" s="11"/>
      <c r="P2031" s="11"/>
      <c r="Q2031" s="11"/>
    </row>
    <row r="2032" spans="10:17" x14ac:dyDescent="0.3">
      <c r="J2032" s="8"/>
      <c r="O2032" s="11"/>
      <c r="P2032" s="11"/>
      <c r="Q2032" s="11"/>
    </row>
    <row r="2033" spans="10:17" x14ac:dyDescent="0.3">
      <c r="J2033" s="8"/>
      <c r="O2033" s="11"/>
      <c r="P2033" s="11"/>
      <c r="Q2033" s="11"/>
    </row>
    <row r="2034" spans="10:17" x14ac:dyDescent="0.3">
      <c r="O2034" s="11"/>
      <c r="P2034" s="11"/>
      <c r="Q2034" s="11"/>
    </row>
    <row r="2035" spans="10:17" x14ac:dyDescent="0.3">
      <c r="O2035" s="11"/>
      <c r="P2035" s="11"/>
      <c r="Q2035" s="11"/>
    </row>
    <row r="2036" spans="10:17" x14ac:dyDescent="0.3">
      <c r="O2036" s="11"/>
      <c r="P2036" s="11"/>
      <c r="Q2036" s="11"/>
    </row>
    <row r="2037" spans="10:17" x14ac:dyDescent="0.3">
      <c r="O2037" s="11"/>
      <c r="P2037" s="11"/>
      <c r="Q2037" s="11"/>
    </row>
    <row r="2038" spans="10:17" x14ac:dyDescent="0.3">
      <c r="O2038" s="11"/>
      <c r="P2038" s="11"/>
      <c r="Q2038" s="11"/>
    </row>
    <row r="2039" spans="10:17" x14ac:dyDescent="0.3">
      <c r="O2039" s="11"/>
      <c r="P2039" s="11"/>
      <c r="Q2039" s="11"/>
    </row>
    <row r="2040" spans="10:17" x14ac:dyDescent="0.3">
      <c r="O2040" s="11"/>
      <c r="P2040" s="11"/>
      <c r="Q2040" s="11"/>
    </row>
    <row r="2041" spans="10:17" x14ac:dyDescent="0.3">
      <c r="O2041" s="11"/>
      <c r="P2041" s="11"/>
      <c r="Q2041" s="11"/>
    </row>
    <row r="2042" spans="10:17" x14ac:dyDescent="0.3">
      <c r="O2042" s="11"/>
      <c r="P2042" s="11"/>
      <c r="Q2042" s="11"/>
    </row>
    <row r="2043" spans="10:17" x14ac:dyDescent="0.3">
      <c r="O2043" s="11"/>
      <c r="P2043" s="11"/>
      <c r="Q2043" s="11"/>
    </row>
    <row r="2044" spans="10:17" x14ac:dyDescent="0.3">
      <c r="O2044" s="11"/>
      <c r="P2044" s="11"/>
      <c r="Q2044" s="11"/>
    </row>
    <row r="2045" spans="10:17" x14ac:dyDescent="0.3">
      <c r="O2045" s="11"/>
      <c r="P2045" s="11"/>
      <c r="Q2045" s="11"/>
    </row>
    <row r="2046" spans="10:17" x14ac:dyDescent="0.3">
      <c r="O2046" s="11"/>
      <c r="P2046" s="11"/>
      <c r="Q2046" s="11"/>
    </row>
    <row r="2047" spans="10:17" x14ac:dyDescent="0.3">
      <c r="O2047" s="11"/>
      <c r="P2047" s="11"/>
      <c r="Q2047" s="11"/>
    </row>
    <row r="2048" spans="10:17" x14ac:dyDescent="0.3">
      <c r="O2048" s="11"/>
      <c r="P2048" s="11"/>
      <c r="Q2048" s="11"/>
    </row>
    <row r="2049" spans="10:17" x14ac:dyDescent="0.3">
      <c r="O2049" s="11"/>
      <c r="P2049" s="11"/>
      <c r="Q2049" s="11"/>
    </row>
    <row r="2050" spans="10:17" x14ac:dyDescent="0.3">
      <c r="O2050" s="11"/>
      <c r="P2050" s="11"/>
      <c r="Q2050" s="11"/>
    </row>
    <row r="2051" spans="10:17" x14ac:dyDescent="0.3">
      <c r="O2051" s="11"/>
      <c r="P2051" s="11"/>
      <c r="Q2051" s="11"/>
    </row>
    <row r="2052" spans="10:17" x14ac:dyDescent="0.3">
      <c r="O2052" s="11"/>
      <c r="P2052" s="11"/>
      <c r="Q2052" s="11"/>
    </row>
    <row r="2053" spans="10:17" x14ac:dyDescent="0.3">
      <c r="O2053" s="11"/>
      <c r="P2053" s="11"/>
      <c r="Q2053" s="11"/>
    </row>
    <row r="2054" spans="10:17" x14ac:dyDescent="0.3">
      <c r="O2054" s="11"/>
      <c r="P2054" s="11"/>
      <c r="Q2054" s="11"/>
    </row>
    <row r="2055" spans="10:17" x14ac:dyDescent="0.3">
      <c r="O2055" s="11"/>
      <c r="P2055" s="11"/>
      <c r="Q2055" s="11"/>
    </row>
    <row r="2056" spans="10:17" x14ac:dyDescent="0.3">
      <c r="O2056" s="11"/>
      <c r="P2056" s="11"/>
      <c r="Q2056" s="11"/>
    </row>
    <row r="2057" spans="10:17" x14ac:dyDescent="0.3">
      <c r="O2057" s="11"/>
      <c r="P2057" s="11"/>
      <c r="Q2057" s="11"/>
    </row>
    <row r="2058" spans="10:17" x14ac:dyDescent="0.3">
      <c r="O2058" s="11"/>
      <c r="P2058" s="11"/>
      <c r="Q2058" s="11"/>
    </row>
    <row r="2059" spans="10:17" x14ac:dyDescent="0.3">
      <c r="O2059" s="11"/>
      <c r="P2059" s="11"/>
      <c r="Q2059" s="11"/>
    </row>
    <row r="2060" spans="10:17" x14ac:dyDescent="0.3">
      <c r="J2060" s="8"/>
      <c r="O2060" s="11"/>
      <c r="P2060" s="11"/>
      <c r="Q2060" s="11"/>
    </row>
    <row r="2061" spans="10:17" x14ac:dyDescent="0.3">
      <c r="J2061" s="8"/>
      <c r="O2061" s="11"/>
      <c r="P2061" s="11"/>
      <c r="Q2061" s="11"/>
    </row>
    <row r="2062" spans="10:17" x14ac:dyDescent="0.3">
      <c r="O2062" s="11"/>
      <c r="P2062" s="11"/>
      <c r="Q2062" s="11"/>
    </row>
    <row r="2063" spans="10:17" x14ac:dyDescent="0.3">
      <c r="O2063" s="11"/>
      <c r="P2063" s="11"/>
      <c r="Q2063" s="11"/>
    </row>
    <row r="2064" spans="10:17" x14ac:dyDescent="0.3">
      <c r="O2064" s="11"/>
      <c r="P2064" s="11"/>
      <c r="Q2064" s="11"/>
    </row>
    <row r="2065" spans="10:17" x14ac:dyDescent="0.3">
      <c r="O2065" s="11"/>
      <c r="P2065" s="11"/>
      <c r="Q2065" s="11"/>
    </row>
    <row r="2066" spans="10:17" x14ac:dyDescent="0.3">
      <c r="O2066" s="11"/>
      <c r="P2066" s="11"/>
      <c r="Q2066" s="11"/>
    </row>
    <row r="2067" spans="10:17" x14ac:dyDescent="0.3">
      <c r="J2067" s="8"/>
      <c r="O2067" s="11"/>
      <c r="P2067" s="11"/>
      <c r="Q2067" s="11"/>
    </row>
    <row r="2068" spans="10:17" x14ac:dyDescent="0.3">
      <c r="J2068" s="8"/>
      <c r="O2068" s="11"/>
      <c r="P2068" s="11"/>
      <c r="Q2068" s="11"/>
    </row>
    <row r="2069" spans="10:17" x14ac:dyDescent="0.3">
      <c r="O2069" s="11"/>
      <c r="P2069" s="11"/>
      <c r="Q2069" s="11"/>
    </row>
    <row r="2070" spans="10:17" x14ac:dyDescent="0.3">
      <c r="O2070" s="11"/>
      <c r="P2070" s="11"/>
      <c r="Q2070" s="11"/>
    </row>
    <row r="2071" spans="10:17" x14ac:dyDescent="0.3">
      <c r="O2071" s="11"/>
      <c r="P2071" s="11"/>
      <c r="Q2071" s="11"/>
    </row>
    <row r="2072" spans="10:17" x14ac:dyDescent="0.3">
      <c r="O2072" s="11"/>
      <c r="P2072" s="11"/>
      <c r="Q2072" s="11"/>
    </row>
    <row r="2073" spans="10:17" x14ac:dyDescent="0.3">
      <c r="O2073" s="11"/>
      <c r="P2073" s="11"/>
      <c r="Q2073" s="11"/>
    </row>
    <row r="2074" spans="10:17" x14ac:dyDescent="0.3">
      <c r="O2074" s="11"/>
      <c r="P2074" s="11"/>
      <c r="Q2074" s="11"/>
    </row>
    <row r="2075" spans="10:17" x14ac:dyDescent="0.3">
      <c r="O2075" s="11"/>
      <c r="P2075" s="11"/>
      <c r="Q2075" s="11"/>
    </row>
    <row r="2076" spans="10:17" x14ac:dyDescent="0.3">
      <c r="O2076" s="11"/>
      <c r="P2076" s="11"/>
      <c r="Q2076" s="11"/>
    </row>
    <row r="2077" spans="10:17" x14ac:dyDescent="0.3">
      <c r="O2077" s="11"/>
      <c r="P2077" s="11"/>
      <c r="Q2077" s="11"/>
    </row>
    <row r="2078" spans="10:17" x14ac:dyDescent="0.3">
      <c r="O2078" s="11"/>
      <c r="P2078" s="11"/>
      <c r="Q2078" s="11"/>
    </row>
    <row r="2079" spans="10:17" x14ac:dyDescent="0.3">
      <c r="O2079" s="11"/>
      <c r="P2079" s="11"/>
      <c r="Q2079" s="11"/>
    </row>
    <row r="2080" spans="10:17" x14ac:dyDescent="0.3">
      <c r="O2080" s="11"/>
      <c r="P2080" s="11"/>
      <c r="Q2080" s="11"/>
    </row>
    <row r="2081" spans="10:17" x14ac:dyDescent="0.3">
      <c r="O2081" s="11"/>
      <c r="P2081" s="11"/>
      <c r="Q2081" s="11"/>
    </row>
    <row r="2082" spans="10:17" x14ac:dyDescent="0.3">
      <c r="O2082" s="11"/>
      <c r="P2082" s="11"/>
      <c r="Q2082" s="11"/>
    </row>
    <row r="2083" spans="10:17" x14ac:dyDescent="0.3">
      <c r="O2083" s="11"/>
      <c r="P2083" s="11"/>
      <c r="Q2083" s="11"/>
    </row>
    <row r="2084" spans="10:17" x14ac:dyDescent="0.3">
      <c r="O2084" s="11"/>
      <c r="P2084" s="11"/>
      <c r="Q2084" s="11"/>
    </row>
    <row r="2085" spans="10:17" x14ac:dyDescent="0.3">
      <c r="O2085" s="11"/>
      <c r="P2085" s="11"/>
      <c r="Q2085" s="11"/>
    </row>
    <row r="2086" spans="10:17" x14ac:dyDescent="0.3">
      <c r="O2086" s="11"/>
      <c r="P2086" s="11"/>
      <c r="Q2086" s="11"/>
    </row>
    <row r="2087" spans="10:17" x14ac:dyDescent="0.3">
      <c r="O2087" s="11"/>
      <c r="P2087" s="11"/>
      <c r="Q2087" s="11"/>
    </row>
    <row r="2088" spans="10:17" x14ac:dyDescent="0.3">
      <c r="O2088" s="11"/>
      <c r="P2088" s="11"/>
      <c r="Q2088" s="11"/>
    </row>
    <row r="2089" spans="10:17" x14ac:dyDescent="0.3">
      <c r="J2089" s="8"/>
      <c r="O2089" s="11"/>
      <c r="P2089" s="11"/>
      <c r="Q2089" s="11"/>
    </row>
    <row r="2090" spans="10:17" x14ac:dyDescent="0.3">
      <c r="O2090" s="11"/>
      <c r="P2090" s="11"/>
      <c r="Q2090" s="11"/>
    </row>
    <row r="2091" spans="10:17" x14ac:dyDescent="0.3">
      <c r="O2091" s="11"/>
      <c r="P2091" s="11"/>
      <c r="Q2091" s="11"/>
    </row>
    <row r="2092" spans="10:17" x14ac:dyDescent="0.3">
      <c r="O2092" s="11"/>
      <c r="P2092" s="11"/>
      <c r="Q2092" s="11"/>
    </row>
    <row r="2093" spans="10:17" x14ac:dyDescent="0.3">
      <c r="O2093" s="11"/>
      <c r="P2093" s="11"/>
      <c r="Q2093" s="11"/>
    </row>
    <row r="2094" spans="10:17" x14ac:dyDescent="0.3">
      <c r="O2094" s="11"/>
      <c r="P2094" s="11"/>
      <c r="Q2094" s="11"/>
    </row>
    <row r="2095" spans="10:17" x14ac:dyDescent="0.3">
      <c r="J2095" s="8"/>
      <c r="O2095" s="11"/>
      <c r="P2095" s="11"/>
      <c r="Q2095" s="11"/>
    </row>
    <row r="2096" spans="10:17" x14ac:dyDescent="0.3">
      <c r="J2096" s="8"/>
      <c r="O2096" s="11"/>
      <c r="P2096" s="11"/>
      <c r="Q2096" s="11"/>
    </row>
    <row r="2097" spans="15:17" x14ac:dyDescent="0.3">
      <c r="O2097" s="11"/>
      <c r="P2097" s="11"/>
      <c r="Q2097" s="11"/>
    </row>
    <row r="2098" spans="15:17" x14ac:dyDescent="0.3">
      <c r="O2098" s="11"/>
      <c r="P2098" s="11"/>
      <c r="Q2098" s="11"/>
    </row>
    <row r="2099" spans="15:17" x14ac:dyDescent="0.3">
      <c r="O2099" s="11"/>
      <c r="P2099" s="11"/>
      <c r="Q2099" s="11"/>
    </row>
    <row r="2100" spans="15:17" x14ac:dyDescent="0.3">
      <c r="O2100" s="11"/>
      <c r="P2100" s="11"/>
      <c r="Q2100" s="11"/>
    </row>
    <row r="2101" spans="15:17" x14ac:dyDescent="0.3">
      <c r="O2101" s="11"/>
      <c r="P2101" s="11"/>
      <c r="Q2101" s="11"/>
    </row>
    <row r="2102" spans="15:17" x14ac:dyDescent="0.3">
      <c r="O2102" s="11"/>
      <c r="P2102" s="11"/>
      <c r="Q2102" s="11"/>
    </row>
    <row r="2103" spans="15:17" x14ac:dyDescent="0.3">
      <c r="O2103" s="11"/>
      <c r="P2103" s="11"/>
      <c r="Q2103" s="11"/>
    </row>
    <row r="2104" spans="15:17" x14ac:dyDescent="0.3">
      <c r="O2104" s="11"/>
      <c r="P2104" s="11"/>
      <c r="Q2104" s="11"/>
    </row>
    <row r="2105" spans="15:17" x14ac:dyDescent="0.3">
      <c r="O2105" s="11"/>
      <c r="P2105" s="11"/>
      <c r="Q2105" s="11"/>
    </row>
    <row r="2106" spans="15:17" x14ac:dyDescent="0.3">
      <c r="O2106" s="11"/>
      <c r="P2106" s="11"/>
      <c r="Q2106" s="11"/>
    </row>
    <row r="2107" spans="15:17" x14ac:dyDescent="0.3">
      <c r="O2107" s="11"/>
      <c r="P2107" s="11"/>
      <c r="Q2107" s="11"/>
    </row>
    <row r="2108" spans="15:17" x14ac:dyDescent="0.3">
      <c r="O2108" s="11"/>
      <c r="P2108" s="11"/>
      <c r="Q2108" s="11"/>
    </row>
    <row r="2109" spans="15:17" x14ac:dyDescent="0.3">
      <c r="O2109" s="11"/>
      <c r="P2109" s="11"/>
      <c r="Q2109" s="11"/>
    </row>
    <row r="2110" spans="15:17" x14ac:dyDescent="0.3">
      <c r="O2110" s="11"/>
      <c r="P2110" s="11"/>
      <c r="Q2110" s="11"/>
    </row>
    <row r="2111" spans="15:17" x14ac:dyDescent="0.3">
      <c r="O2111" s="11"/>
      <c r="P2111" s="11"/>
      <c r="Q2111" s="11"/>
    </row>
    <row r="2112" spans="15:17" x14ac:dyDescent="0.3">
      <c r="O2112" s="11"/>
      <c r="P2112" s="11"/>
      <c r="Q2112" s="11"/>
    </row>
    <row r="2113" spans="10:17" x14ac:dyDescent="0.3">
      <c r="O2113" s="11"/>
      <c r="P2113" s="11"/>
      <c r="Q2113" s="11"/>
    </row>
    <row r="2114" spans="10:17" x14ac:dyDescent="0.3">
      <c r="O2114" s="11"/>
      <c r="P2114" s="11"/>
      <c r="Q2114" s="11"/>
    </row>
    <row r="2115" spans="10:17" x14ac:dyDescent="0.3">
      <c r="O2115" s="11"/>
      <c r="P2115" s="11"/>
      <c r="Q2115" s="11"/>
    </row>
    <row r="2116" spans="10:17" x14ac:dyDescent="0.3">
      <c r="O2116" s="11"/>
      <c r="P2116" s="11"/>
      <c r="Q2116" s="11"/>
    </row>
    <row r="2117" spans="10:17" x14ac:dyDescent="0.3">
      <c r="O2117" s="11"/>
      <c r="P2117" s="11"/>
      <c r="Q2117" s="11"/>
    </row>
    <row r="2118" spans="10:17" x14ac:dyDescent="0.3">
      <c r="O2118" s="11"/>
      <c r="P2118" s="11"/>
      <c r="Q2118" s="11"/>
    </row>
    <row r="2119" spans="10:17" x14ac:dyDescent="0.3">
      <c r="O2119" s="11"/>
      <c r="P2119" s="11"/>
      <c r="Q2119" s="11"/>
    </row>
    <row r="2120" spans="10:17" x14ac:dyDescent="0.3">
      <c r="O2120" s="11"/>
      <c r="P2120" s="11"/>
      <c r="Q2120" s="11"/>
    </row>
    <row r="2121" spans="10:17" x14ac:dyDescent="0.3">
      <c r="O2121" s="11"/>
      <c r="P2121" s="11"/>
      <c r="Q2121" s="11"/>
    </row>
    <row r="2122" spans="10:17" x14ac:dyDescent="0.3">
      <c r="O2122" s="11"/>
      <c r="P2122" s="11"/>
      <c r="Q2122" s="11"/>
    </row>
    <row r="2123" spans="10:17" x14ac:dyDescent="0.3">
      <c r="J2123" s="8"/>
      <c r="O2123" s="11"/>
      <c r="P2123" s="11"/>
      <c r="Q2123" s="11"/>
    </row>
    <row r="2124" spans="10:17" x14ac:dyDescent="0.3">
      <c r="J2124" s="8"/>
      <c r="O2124" s="11"/>
      <c r="P2124" s="11"/>
      <c r="Q2124" s="11"/>
    </row>
    <row r="2125" spans="10:17" x14ac:dyDescent="0.3">
      <c r="O2125" s="11"/>
      <c r="P2125" s="11"/>
      <c r="Q2125" s="11"/>
    </row>
    <row r="2126" spans="10:17" x14ac:dyDescent="0.3">
      <c r="O2126" s="11"/>
      <c r="P2126" s="11"/>
      <c r="Q2126" s="11"/>
    </row>
    <row r="2127" spans="10:17" x14ac:dyDescent="0.3">
      <c r="O2127" s="11"/>
      <c r="P2127" s="11"/>
      <c r="Q2127" s="11"/>
    </row>
    <row r="2128" spans="10:17" x14ac:dyDescent="0.3">
      <c r="O2128" s="11"/>
      <c r="P2128" s="11"/>
      <c r="Q2128" s="11"/>
    </row>
    <row r="2129" spans="10:17" x14ac:dyDescent="0.3">
      <c r="O2129" s="11"/>
      <c r="P2129" s="11"/>
      <c r="Q2129" s="11"/>
    </row>
    <row r="2130" spans="10:17" x14ac:dyDescent="0.3">
      <c r="J2130" s="8"/>
      <c r="O2130" s="11"/>
      <c r="P2130" s="11"/>
      <c r="Q2130" s="11"/>
    </row>
    <row r="2131" spans="10:17" x14ac:dyDescent="0.3">
      <c r="O2131" s="11"/>
      <c r="P2131" s="11"/>
      <c r="Q2131" s="11"/>
    </row>
    <row r="2132" spans="10:17" x14ac:dyDescent="0.3">
      <c r="O2132" s="11"/>
      <c r="P2132" s="11"/>
      <c r="Q2132" s="11"/>
    </row>
    <row r="2133" spans="10:17" x14ac:dyDescent="0.3">
      <c r="O2133" s="11"/>
      <c r="P2133" s="11"/>
      <c r="Q2133" s="11"/>
    </row>
    <row r="2134" spans="10:17" x14ac:dyDescent="0.3">
      <c r="O2134" s="11"/>
      <c r="P2134" s="11"/>
      <c r="Q2134" s="11"/>
    </row>
    <row r="2135" spans="10:17" x14ac:dyDescent="0.3">
      <c r="O2135" s="11"/>
      <c r="P2135" s="11"/>
      <c r="Q2135" s="11"/>
    </row>
    <row r="2136" spans="10:17" x14ac:dyDescent="0.3">
      <c r="O2136" s="11"/>
      <c r="P2136" s="11"/>
      <c r="Q2136" s="11"/>
    </row>
    <row r="2137" spans="10:17" x14ac:dyDescent="0.3">
      <c r="O2137" s="11"/>
      <c r="P2137" s="11"/>
      <c r="Q2137" s="11"/>
    </row>
    <row r="2138" spans="10:17" x14ac:dyDescent="0.3">
      <c r="O2138" s="11"/>
      <c r="P2138" s="11"/>
      <c r="Q2138" s="11"/>
    </row>
    <row r="2139" spans="10:17" x14ac:dyDescent="0.3">
      <c r="O2139" s="11"/>
      <c r="P2139" s="11"/>
      <c r="Q2139" s="11"/>
    </row>
    <row r="2140" spans="10:17" x14ac:dyDescent="0.3">
      <c r="O2140" s="11"/>
      <c r="P2140" s="11"/>
      <c r="Q2140" s="11"/>
    </row>
    <row r="2141" spans="10:17" x14ac:dyDescent="0.3">
      <c r="O2141" s="11"/>
      <c r="P2141" s="11"/>
      <c r="Q2141" s="11"/>
    </row>
    <row r="2142" spans="10:17" x14ac:dyDescent="0.3">
      <c r="O2142" s="11"/>
      <c r="P2142" s="11"/>
      <c r="Q2142" s="11"/>
    </row>
    <row r="2143" spans="10:17" x14ac:dyDescent="0.3">
      <c r="O2143" s="11"/>
      <c r="P2143" s="11"/>
      <c r="Q2143" s="11"/>
    </row>
    <row r="2144" spans="10:17" x14ac:dyDescent="0.3">
      <c r="O2144" s="11"/>
      <c r="P2144" s="11"/>
      <c r="Q2144" s="11"/>
    </row>
    <row r="2145" spans="10:17" x14ac:dyDescent="0.3">
      <c r="O2145" s="11"/>
      <c r="P2145" s="11"/>
      <c r="Q2145" s="11"/>
    </row>
    <row r="2146" spans="10:17" x14ac:dyDescent="0.3">
      <c r="O2146" s="11"/>
      <c r="P2146" s="11"/>
      <c r="Q2146" s="11"/>
    </row>
    <row r="2147" spans="10:17" x14ac:dyDescent="0.3">
      <c r="O2147" s="11"/>
      <c r="P2147" s="11"/>
      <c r="Q2147" s="11"/>
    </row>
    <row r="2148" spans="10:17" x14ac:dyDescent="0.3">
      <c r="O2148" s="11"/>
      <c r="P2148" s="11"/>
      <c r="Q2148" s="11"/>
    </row>
    <row r="2149" spans="10:17" x14ac:dyDescent="0.3">
      <c r="O2149" s="11"/>
      <c r="P2149" s="11"/>
      <c r="Q2149" s="11"/>
    </row>
    <row r="2150" spans="10:17" x14ac:dyDescent="0.3">
      <c r="O2150" s="11"/>
      <c r="P2150" s="11"/>
      <c r="Q2150" s="11"/>
    </row>
    <row r="2151" spans="10:17" x14ac:dyDescent="0.3">
      <c r="J2151" s="8"/>
      <c r="O2151" s="11"/>
      <c r="P2151" s="11"/>
      <c r="Q2151" s="11"/>
    </row>
    <row r="2152" spans="10:17" x14ac:dyDescent="0.3">
      <c r="J2152" s="8"/>
      <c r="O2152" s="11"/>
      <c r="P2152" s="11"/>
      <c r="Q2152" s="11"/>
    </row>
    <row r="2153" spans="10:17" x14ac:dyDescent="0.3">
      <c r="O2153" s="11"/>
      <c r="P2153" s="11"/>
      <c r="Q2153" s="11"/>
    </row>
    <row r="2154" spans="10:17" x14ac:dyDescent="0.3">
      <c r="O2154" s="11"/>
      <c r="P2154" s="11"/>
      <c r="Q2154" s="11"/>
    </row>
    <row r="2155" spans="10:17" x14ac:dyDescent="0.3">
      <c r="O2155" s="11"/>
      <c r="P2155" s="11"/>
      <c r="Q2155" s="11"/>
    </row>
    <row r="2156" spans="10:17" x14ac:dyDescent="0.3">
      <c r="O2156" s="11"/>
      <c r="P2156" s="11"/>
      <c r="Q2156" s="11"/>
    </row>
    <row r="2157" spans="10:17" x14ac:dyDescent="0.3">
      <c r="O2157" s="11"/>
      <c r="P2157" s="11"/>
      <c r="Q2157" s="11"/>
    </row>
    <row r="2158" spans="10:17" x14ac:dyDescent="0.3">
      <c r="J2158" s="8"/>
      <c r="O2158" s="11"/>
      <c r="P2158" s="11"/>
      <c r="Q2158" s="11"/>
    </row>
    <row r="2159" spans="10:17" x14ac:dyDescent="0.3">
      <c r="J2159" s="8"/>
      <c r="O2159" s="11"/>
      <c r="P2159" s="11"/>
      <c r="Q2159" s="11"/>
    </row>
    <row r="2160" spans="10:17" x14ac:dyDescent="0.3">
      <c r="O2160" s="11"/>
      <c r="P2160" s="11"/>
      <c r="Q2160" s="11"/>
    </row>
    <row r="2161" spans="15:17" x14ac:dyDescent="0.3">
      <c r="O2161" s="11"/>
      <c r="P2161" s="11"/>
      <c r="Q2161" s="11"/>
    </row>
    <row r="2162" spans="15:17" x14ac:dyDescent="0.3">
      <c r="O2162" s="11"/>
      <c r="P2162" s="11"/>
      <c r="Q2162" s="11"/>
    </row>
    <row r="2163" spans="15:17" x14ac:dyDescent="0.3">
      <c r="O2163" s="11"/>
      <c r="P2163" s="11"/>
      <c r="Q2163" s="11"/>
    </row>
    <row r="2164" spans="15:17" x14ac:dyDescent="0.3">
      <c r="O2164" s="11"/>
      <c r="P2164" s="11"/>
      <c r="Q2164" s="11"/>
    </row>
    <row r="2165" spans="15:17" x14ac:dyDescent="0.3">
      <c r="O2165" s="11"/>
      <c r="P2165" s="11"/>
      <c r="Q2165" s="11"/>
    </row>
    <row r="2166" spans="15:17" x14ac:dyDescent="0.3">
      <c r="O2166" s="11"/>
      <c r="P2166" s="11"/>
      <c r="Q2166" s="11"/>
    </row>
    <row r="2167" spans="15:17" x14ac:dyDescent="0.3">
      <c r="O2167" s="11"/>
      <c r="P2167" s="11"/>
      <c r="Q2167" s="11"/>
    </row>
    <row r="2168" spans="15:17" x14ac:dyDescent="0.3">
      <c r="O2168" s="11"/>
      <c r="P2168" s="11"/>
      <c r="Q2168" s="11"/>
    </row>
    <row r="2169" spans="15:17" x14ac:dyDescent="0.3">
      <c r="O2169" s="11"/>
      <c r="P2169" s="11"/>
      <c r="Q2169" s="11"/>
    </row>
    <row r="2170" spans="15:17" x14ac:dyDescent="0.3">
      <c r="O2170" s="11"/>
      <c r="P2170" s="11"/>
      <c r="Q2170" s="11"/>
    </row>
    <row r="2171" spans="15:17" x14ac:dyDescent="0.3">
      <c r="O2171" s="11"/>
      <c r="P2171" s="11"/>
      <c r="Q2171" s="11"/>
    </row>
    <row r="2172" spans="15:17" x14ac:dyDescent="0.3">
      <c r="O2172" s="11"/>
      <c r="P2172" s="11"/>
      <c r="Q2172" s="11"/>
    </row>
    <row r="2173" spans="15:17" x14ac:dyDescent="0.3">
      <c r="O2173" s="11"/>
      <c r="P2173" s="11"/>
      <c r="Q2173" s="11"/>
    </row>
    <row r="2174" spans="15:17" x14ac:dyDescent="0.3">
      <c r="O2174" s="11"/>
      <c r="P2174" s="11"/>
      <c r="Q2174" s="11"/>
    </row>
    <row r="2175" spans="15:17" x14ac:dyDescent="0.3">
      <c r="O2175" s="11"/>
      <c r="P2175" s="11"/>
      <c r="Q2175" s="11"/>
    </row>
    <row r="2176" spans="15:17" x14ac:dyDescent="0.3">
      <c r="O2176" s="11"/>
      <c r="P2176" s="11"/>
      <c r="Q2176" s="11"/>
    </row>
    <row r="2177" spans="10:17" x14ac:dyDescent="0.3">
      <c r="O2177" s="11"/>
      <c r="P2177" s="11"/>
      <c r="Q2177" s="11"/>
    </row>
    <row r="2178" spans="10:17" x14ac:dyDescent="0.3">
      <c r="O2178" s="11"/>
      <c r="P2178" s="11"/>
      <c r="Q2178" s="11"/>
    </row>
    <row r="2179" spans="10:17" x14ac:dyDescent="0.3">
      <c r="O2179" s="11"/>
      <c r="P2179" s="11"/>
      <c r="Q2179" s="11"/>
    </row>
    <row r="2180" spans="10:17" x14ac:dyDescent="0.3">
      <c r="J2180" s="8"/>
      <c r="O2180" s="11"/>
      <c r="P2180" s="11"/>
      <c r="Q2180" s="11"/>
    </row>
    <row r="2181" spans="10:17" x14ac:dyDescent="0.3">
      <c r="O2181" s="11"/>
      <c r="P2181" s="11"/>
      <c r="Q2181" s="11"/>
    </row>
    <row r="2182" spans="10:17" x14ac:dyDescent="0.3">
      <c r="O2182" s="11"/>
      <c r="P2182" s="11"/>
      <c r="Q2182" s="11"/>
    </row>
    <row r="2183" spans="10:17" x14ac:dyDescent="0.3">
      <c r="O2183" s="11"/>
      <c r="P2183" s="11"/>
      <c r="Q2183" s="11"/>
    </row>
    <row r="2184" spans="10:17" x14ac:dyDescent="0.3">
      <c r="O2184" s="11"/>
      <c r="P2184" s="11"/>
      <c r="Q2184" s="11"/>
    </row>
    <row r="2185" spans="10:17" x14ac:dyDescent="0.3">
      <c r="O2185" s="11"/>
      <c r="P2185" s="11"/>
      <c r="Q2185" s="11"/>
    </row>
    <row r="2186" spans="10:17" x14ac:dyDescent="0.3">
      <c r="J2186" s="8"/>
      <c r="O2186" s="11"/>
      <c r="P2186" s="11"/>
      <c r="Q2186" s="11"/>
    </row>
    <row r="2187" spans="10:17" x14ac:dyDescent="0.3">
      <c r="J2187" s="8"/>
      <c r="O2187" s="11"/>
      <c r="P2187" s="11"/>
      <c r="Q2187" s="11"/>
    </row>
    <row r="2188" spans="10:17" x14ac:dyDescent="0.3">
      <c r="O2188" s="11"/>
      <c r="P2188" s="11"/>
      <c r="Q2188" s="11"/>
    </row>
    <row r="2189" spans="10:17" x14ac:dyDescent="0.3">
      <c r="O2189" s="11"/>
      <c r="P2189" s="11"/>
      <c r="Q2189" s="11"/>
    </row>
    <row r="2190" spans="10:17" x14ac:dyDescent="0.3">
      <c r="O2190" s="11"/>
      <c r="P2190" s="11"/>
      <c r="Q2190" s="11"/>
    </row>
    <row r="2191" spans="10:17" x14ac:dyDescent="0.3">
      <c r="O2191" s="11"/>
      <c r="P2191" s="11"/>
      <c r="Q2191" s="11"/>
    </row>
    <row r="2192" spans="10:17" x14ac:dyDescent="0.3">
      <c r="O2192" s="11"/>
      <c r="P2192" s="11"/>
      <c r="Q2192" s="11"/>
    </row>
    <row r="2193" spans="15:17" x14ac:dyDescent="0.3">
      <c r="O2193" s="11"/>
      <c r="P2193" s="11"/>
      <c r="Q2193" s="11"/>
    </row>
    <row r="2194" spans="15:17" x14ac:dyDescent="0.3">
      <c r="O2194" s="11"/>
      <c r="P2194" s="11"/>
      <c r="Q2194" s="11"/>
    </row>
    <row r="2195" spans="15:17" x14ac:dyDescent="0.3">
      <c r="O2195" s="11"/>
      <c r="P2195" s="11"/>
      <c r="Q2195" s="11"/>
    </row>
    <row r="2196" spans="15:17" x14ac:dyDescent="0.3">
      <c r="O2196" s="11"/>
      <c r="P2196" s="11"/>
      <c r="Q2196" s="11"/>
    </row>
    <row r="2197" spans="15:17" x14ac:dyDescent="0.3">
      <c r="O2197" s="11"/>
      <c r="P2197" s="11"/>
      <c r="Q2197" s="11"/>
    </row>
    <row r="2198" spans="15:17" x14ac:dyDescent="0.3">
      <c r="O2198" s="11"/>
      <c r="P2198" s="11"/>
      <c r="Q2198" s="11"/>
    </row>
    <row r="2199" spans="15:17" x14ac:dyDescent="0.3">
      <c r="O2199" s="11"/>
      <c r="P2199" s="11"/>
      <c r="Q2199" s="11"/>
    </row>
    <row r="2200" spans="15:17" x14ac:dyDescent="0.3">
      <c r="O2200" s="11"/>
      <c r="P2200" s="11"/>
      <c r="Q2200" s="11"/>
    </row>
    <row r="2201" spans="15:17" x14ac:dyDescent="0.3">
      <c r="O2201" s="11"/>
      <c r="P2201" s="11"/>
      <c r="Q2201" s="11"/>
    </row>
    <row r="2202" spans="15:17" x14ac:dyDescent="0.3">
      <c r="O2202" s="11"/>
      <c r="P2202" s="11"/>
      <c r="Q2202" s="11"/>
    </row>
    <row r="2203" spans="15:17" x14ac:dyDescent="0.3">
      <c r="O2203" s="11"/>
      <c r="P2203" s="11"/>
      <c r="Q2203" s="11"/>
    </row>
    <row r="2204" spans="15:17" x14ac:dyDescent="0.3">
      <c r="O2204" s="11"/>
      <c r="P2204" s="11"/>
      <c r="Q2204" s="11"/>
    </row>
    <row r="2205" spans="15:17" x14ac:dyDescent="0.3">
      <c r="O2205" s="11"/>
      <c r="P2205" s="11"/>
      <c r="Q2205" s="11"/>
    </row>
    <row r="2206" spans="15:17" x14ac:dyDescent="0.3">
      <c r="O2206" s="11"/>
      <c r="P2206" s="11"/>
      <c r="Q2206" s="11"/>
    </row>
    <row r="2207" spans="15:17" x14ac:dyDescent="0.3">
      <c r="O2207" s="11"/>
      <c r="P2207" s="11"/>
      <c r="Q2207" s="11"/>
    </row>
    <row r="2208" spans="15:17" x14ac:dyDescent="0.3">
      <c r="O2208" s="11"/>
      <c r="P2208" s="11"/>
      <c r="Q2208" s="11"/>
    </row>
    <row r="2209" spans="10:17" x14ac:dyDescent="0.3">
      <c r="O2209" s="11"/>
      <c r="P2209" s="11"/>
      <c r="Q2209" s="11"/>
    </row>
    <row r="2210" spans="10:17" x14ac:dyDescent="0.3">
      <c r="O2210" s="11"/>
      <c r="P2210" s="11"/>
      <c r="Q2210" s="11"/>
    </row>
    <row r="2211" spans="10:17" x14ac:dyDescent="0.3">
      <c r="J2211" s="8"/>
      <c r="O2211" s="11"/>
      <c r="P2211" s="11"/>
      <c r="Q2211" s="11"/>
    </row>
    <row r="2212" spans="10:17" x14ac:dyDescent="0.3">
      <c r="O2212" s="11"/>
      <c r="P2212" s="11"/>
      <c r="Q2212" s="11"/>
    </row>
    <row r="2213" spans="10:17" x14ac:dyDescent="0.3">
      <c r="O2213" s="11"/>
      <c r="P2213" s="11"/>
      <c r="Q2213" s="11"/>
    </row>
    <row r="2214" spans="10:17" x14ac:dyDescent="0.3">
      <c r="J2214" s="8"/>
      <c r="O2214" s="11"/>
      <c r="P2214" s="11"/>
      <c r="Q2214" s="11"/>
    </row>
    <row r="2215" spans="10:17" x14ac:dyDescent="0.3">
      <c r="J2215" s="8"/>
      <c r="O2215" s="11"/>
      <c r="P2215" s="11"/>
      <c r="Q2215" s="11"/>
    </row>
    <row r="2216" spans="10:17" x14ac:dyDescent="0.3">
      <c r="J2216" s="8"/>
      <c r="O2216" s="11"/>
      <c r="P2216" s="11"/>
      <c r="Q2216" s="11"/>
    </row>
    <row r="2217" spans="10:17" x14ac:dyDescent="0.3">
      <c r="O2217" s="11"/>
      <c r="P2217" s="11"/>
      <c r="Q2217" s="11"/>
    </row>
    <row r="2218" spans="10:17" x14ac:dyDescent="0.3">
      <c r="O2218" s="11"/>
      <c r="P2218" s="11"/>
      <c r="Q2218" s="11"/>
    </row>
    <row r="2219" spans="10:17" x14ac:dyDescent="0.3">
      <c r="O2219" s="11"/>
      <c r="P2219" s="11"/>
      <c r="Q2219" s="11"/>
    </row>
    <row r="2220" spans="10:17" x14ac:dyDescent="0.3">
      <c r="O2220" s="11"/>
      <c r="P2220" s="11"/>
      <c r="Q2220" s="11"/>
    </row>
    <row r="2221" spans="10:17" x14ac:dyDescent="0.3">
      <c r="J2221" s="8"/>
      <c r="O2221" s="11"/>
      <c r="P2221" s="11"/>
      <c r="Q2221" s="11"/>
    </row>
    <row r="2222" spans="10:17" x14ac:dyDescent="0.3">
      <c r="J2222" s="8"/>
      <c r="O2222" s="11"/>
      <c r="P2222" s="11"/>
      <c r="Q2222" s="11"/>
    </row>
    <row r="2223" spans="10:17" x14ac:dyDescent="0.3">
      <c r="O2223" s="11"/>
      <c r="P2223" s="11"/>
      <c r="Q2223" s="11"/>
    </row>
    <row r="2224" spans="10:17" x14ac:dyDescent="0.3">
      <c r="O2224" s="11"/>
      <c r="P2224" s="11"/>
      <c r="Q2224" s="11"/>
    </row>
    <row r="2225" spans="15:17" x14ac:dyDescent="0.3">
      <c r="O2225" s="11"/>
      <c r="P2225" s="11"/>
      <c r="Q2225" s="11"/>
    </row>
    <row r="2226" spans="15:17" x14ac:dyDescent="0.3">
      <c r="O2226" s="11"/>
      <c r="P2226" s="11"/>
      <c r="Q2226" s="11"/>
    </row>
    <row r="2227" spans="15:17" x14ac:dyDescent="0.3">
      <c r="O2227" s="11"/>
      <c r="P2227" s="11"/>
      <c r="Q2227" s="11"/>
    </row>
    <row r="2228" spans="15:17" x14ac:dyDescent="0.3">
      <c r="O2228" s="11"/>
      <c r="P2228" s="11"/>
      <c r="Q2228" s="11"/>
    </row>
    <row r="2229" spans="15:17" x14ac:dyDescent="0.3">
      <c r="O2229" s="11"/>
      <c r="P2229" s="11"/>
      <c r="Q2229" s="11"/>
    </row>
    <row r="2230" spans="15:17" x14ac:dyDescent="0.3">
      <c r="O2230" s="11"/>
      <c r="P2230" s="11"/>
      <c r="Q2230" s="11"/>
    </row>
    <row r="2231" spans="15:17" x14ac:dyDescent="0.3">
      <c r="O2231" s="11"/>
      <c r="P2231" s="11"/>
      <c r="Q2231" s="11"/>
    </row>
    <row r="2232" spans="15:17" x14ac:dyDescent="0.3">
      <c r="O2232" s="11"/>
      <c r="P2232" s="11"/>
      <c r="Q2232" s="11"/>
    </row>
    <row r="2233" spans="15:17" x14ac:dyDescent="0.3">
      <c r="O2233" s="11"/>
      <c r="P2233" s="11"/>
      <c r="Q2233" s="11"/>
    </row>
    <row r="2234" spans="15:17" x14ac:dyDescent="0.3">
      <c r="O2234" s="11"/>
      <c r="P2234" s="11"/>
      <c r="Q2234" s="11"/>
    </row>
    <row r="2235" spans="15:17" x14ac:dyDescent="0.3">
      <c r="O2235" s="11"/>
      <c r="P2235" s="11"/>
      <c r="Q2235" s="11"/>
    </row>
    <row r="2236" spans="15:17" x14ac:dyDescent="0.3">
      <c r="O2236" s="11"/>
      <c r="P2236" s="11"/>
      <c r="Q2236" s="11"/>
    </row>
    <row r="2237" spans="15:17" x14ac:dyDescent="0.3">
      <c r="O2237" s="11"/>
      <c r="P2237" s="11"/>
      <c r="Q2237" s="11"/>
    </row>
    <row r="2238" spans="15:17" x14ac:dyDescent="0.3">
      <c r="O2238" s="11"/>
      <c r="P2238" s="11"/>
      <c r="Q2238" s="11"/>
    </row>
    <row r="2239" spans="15:17" x14ac:dyDescent="0.3">
      <c r="O2239" s="11"/>
      <c r="P2239" s="11"/>
      <c r="Q2239" s="11"/>
    </row>
    <row r="2240" spans="15:17" x14ac:dyDescent="0.3">
      <c r="O2240" s="11"/>
      <c r="P2240" s="11"/>
      <c r="Q2240" s="11"/>
    </row>
    <row r="2241" spans="10:17" x14ac:dyDescent="0.3">
      <c r="O2241" s="11"/>
      <c r="P2241" s="11"/>
      <c r="Q2241" s="11"/>
    </row>
    <row r="2242" spans="10:17" x14ac:dyDescent="0.3">
      <c r="J2242" s="8"/>
      <c r="O2242" s="11"/>
      <c r="P2242" s="11"/>
      <c r="Q2242" s="11"/>
    </row>
    <row r="2243" spans="10:17" x14ac:dyDescent="0.3">
      <c r="J2243" s="8"/>
      <c r="O2243" s="11"/>
      <c r="P2243" s="11"/>
      <c r="Q2243" s="11"/>
    </row>
    <row r="2244" spans="10:17" x14ac:dyDescent="0.3">
      <c r="O2244" s="11"/>
      <c r="P2244" s="11"/>
      <c r="Q2244" s="11"/>
    </row>
    <row r="2245" spans="10:17" x14ac:dyDescent="0.3">
      <c r="O2245" s="11"/>
      <c r="P2245" s="11"/>
      <c r="Q2245" s="11"/>
    </row>
    <row r="2246" spans="10:17" x14ac:dyDescent="0.3">
      <c r="O2246" s="11"/>
      <c r="P2246" s="11"/>
      <c r="Q2246" s="11"/>
    </row>
    <row r="2247" spans="10:17" x14ac:dyDescent="0.3">
      <c r="O2247" s="11"/>
      <c r="P2247" s="11"/>
      <c r="Q2247" s="11"/>
    </row>
    <row r="2248" spans="10:17" x14ac:dyDescent="0.3">
      <c r="O2248" s="11"/>
      <c r="P2248" s="11"/>
      <c r="Q2248" s="11"/>
    </row>
    <row r="2249" spans="10:17" x14ac:dyDescent="0.3">
      <c r="J2249" s="8"/>
      <c r="O2249" s="11"/>
      <c r="P2249" s="11"/>
      <c r="Q2249" s="11"/>
    </row>
    <row r="2250" spans="10:17" x14ac:dyDescent="0.3">
      <c r="J2250" s="8"/>
      <c r="O2250" s="11"/>
      <c r="P2250" s="11"/>
      <c r="Q2250" s="11"/>
    </row>
    <row r="2251" spans="10:17" x14ac:dyDescent="0.3">
      <c r="O2251" s="11"/>
      <c r="P2251" s="11"/>
      <c r="Q2251" s="11"/>
    </row>
    <row r="2252" spans="10:17" x14ac:dyDescent="0.3">
      <c r="O2252" s="11"/>
      <c r="P2252" s="11"/>
      <c r="Q2252" s="11"/>
    </row>
    <row r="2253" spans="10:17" x14ac:dyDescent="0.3">
      <c r="O2253" s="11"/>
      <c r="P2253" s="11"/>
      <c r="Q2253" s="11"/>
    </row>
    <row r="2254" spans="10:17" x14ac:dyDescent="0.3">
      <c r="O2254" s="11"/>
      <c r="P2254" s="11"/>
      <c r="Q2254" s="11"/>
    </row>
    <row r="2255" spans="10:17" x14ac:dyDescent="0.3">
      <c r="O2255" s="11"/>
      <c r="P2255" s="11"/>
      <c r="Q2255" s="11"/>
    </row>
    <row r="2256" spans="10:17" x14ac:dyDescent="0.3">
      <c r="O2256" s="11"/>
      <c r="P2256" s="11"/>
      <c r="Q2256" s="11"/>
    </row>
    <row r="2257" spans="15:17" x14ac:dyDescent="0.3">
      <c r="O2257" s="11"/>
      <c r="P2257" s="11"/>
      <c r="Q2257" s="11"/>
    </row>
    <row r="2258" spans="15:17" x14ac:dyDescent="0.3">
      <c r="O2258" s="11"/>
      <c r="P2258" s="11"/>
      <c r="Q2258" s="11"/>
    </row>
    <row r="2259" spans="15:17" x14ac:dyDescent="0.3">
      <c r="O2259" s="11"/>
      <c r="P2259" s="11"/>
      <c r="Q2259" s="11"/>
    </row>
    <row r="2260" spans="15:17" x14ac:dyDescent="0.3">
      <c r="O2260" s="11"/>
      <c r="P2260" s="11"/>
      <c r="Q2260" s="11"/>
    </row>
    <row r="2261" spans="15:17" x14ac:dyDescent="0.3">
      <c r="O2261" s="11"/>
      <c r="P2261" s="11"/>
      <c r="Q2261" s="11"/>
    </row>
    <row r="2262" spans="15:17" x14ac:dyDescent="0.3">
      <c r="O2262" s="11"/>
      <c r="P2262" s="11"/>
      <c r="Q2262" s="11"/>
    </row>
    <row r="2263" spans="15:17" x14ac:dyDescent="0.3">
      <c r="O2263" s="11"/>
      <c r="P2263" s="11"/>
      <c r="Q2263" s="11"/>
    </row>
    <row r="2264" spans="15:17" x14ac:dyDescent="0.3">
      <c r="O2264" s="11"/>
      <c r="P2264" s="11"/>
      <c r="Q2264" s="11"/>
    </row>
    <row r="2265" spans="15:17" x14ac:dyDescent="0.3">
      <c r="O2265" s="11"/>
      <c r="P2265" s="11"/>
      <c r="Q2265" s="11"/>
    </row>
    <row r="2266" spans="15:17" x14ac:dyDescent="0.3">
      <c r="O2266" s="11"/>
      <c r="P2266" s="11"/>
      <c r="Q2266" s="11"/>
    </row>
    <row r="2267" spans="15:17" x14ac:dyDescent="0.3">
      <c r="O2267" s="11"/>
      <c r="P2267" s="11"/>
      <c r="Q2267" s="11"/>
    </row>
    <row r="2268" spans="15:17" x14ac:dyDescent="0.3">
      <c r="O2268" s="11"/>
      <c r="P2268" s="11"/>
      <c r="Q2268" s="11"/>
    </row>
    <row r="2269" spans="15:17" x14ac:dyDescent="0.3">
      <c r="O2269" s="11"/>
      <c r="P2269" s="11"/>
      <c r="Q2269" s="11"/>
    </row>
  </sheetData>
  <mergeCells count="87">
    <mergeCell ref="W166:Y166"/>
    <mergeCell ref="AA166:AB166"/>
    <mergeCell ref="AD166:AF166"/>
    <mergeCell ref="AJ166:AL166"/>
    <mergeCell ref="B166:C166"/>
    <mergeCell ref="F166:G166"/>
    <mergeCell ref="I166:K166"/>
    <mergeCell ref="N166:P166"/>
    <mergeCell ref="S166:U166"/>
    <mergeCell ref="AD124:AF124"/>
    <mergeCell ref="AJ124:AL124"/>
    <mergeCell ref="B145:C145"/>
    <mergeCell ref="F145:G145"/>
    <mergeCell ref="I145:K145"/>
    <mergeCell ref="N145:P145"/>
    <mergeCell ref="S145:U145"/>
    <mergeCell ref="W145:Y145"/>
    <mergeCell ref="AA145:AB145"/>
    <mergeCell ref="AD145:AF145"/>
    <mergeCell ref="AJ145:AL145"/>
    <mergeCell ref="B124:C124"/>
    <mergeCell ref="F124:G124"/>
    <mergeCell ref="I124:K124"/>
    <mergeCell ref="N124:P124"/>
    <mergeCell ref="S124:U124"/>
    <mergeCell ref="W3:Y3"/>
    <mergeCell ref="O22:Q22"/>
    <mergeCell ref="AA3:AB3"/>
    <mergeCell ref="W44:Y44"/>
    <mergeCell ref="AA44:AB44"/>
    <mergeCell ref="W84:Y84"/>
    <mergeCell ref="AA84:AB84"/>
    <mergeCell ref="W124:Y124"/>
    <mergeCell ref="AA124:AB124"/>
    <mergeCell ref="AD3:AF3"/>
    <mergeCell ref="W24:Y24"/>
    <mergeCell ref="AA24:AB24"/>
    <mergeCell ref="AD24:AF24"/>
    <mergeCell ref="AD44:AF44"/>
    <mergeCell ref="W64:Y64"/>
    <mergeCell ref="AA64:AB64"/>
    <mergeCell ref="AD64:AF64"/>
    <mergeCell ref="AD84:AF84"/>
    <mergeCell ref="W105:Y105"/>
    <mergeCell ref="AA105:AB105"/>
    <mergeCell ref="AD105:AF105"/>
    <mergeCell ref="B25:C25"/>
    <mergeCell ref="F25:G25"/>
    <mergeCell ref="I25:K25"/>
    <mergeCell ref="N24:P24"/>
    <mergeCell ref="S24:U24"/>
    <mergeCell ref="B3:C3"/>
    <mergeCell ref="F3:G3"/>
    <mergeCell ref="I3:K3"/>
    <mergeCell ref="N3:P3"/>
    <mergeCell ref="S3:U3"/>
    <mergeCell ref="B64:C64"/>
    <mergeCell ref="F64:G64"/>
    <mergeCell ref="I64:K64"/>
    <mergeCell ref="N64:P64"/>
    <mergeCell ref="S64:U64"/>
    <mergeCell ref="B44:C44"/>
    <mergeCell ref="F44:G44"/>
    <mergeCell ref="I44:K44"/>
    <mergeCell ref="N44:P44"/>
    <mergeCell ref="S44:U44"/>
    <mergeCell ref="B105:C105"/>
    <mergeCell ref="F105:G105"/>
    <mergeCell ref="I105:K105"/>
    <mergeCell ref="N105:P105"/>
    <mergeCell ref="S105:U105"/>
    <mergeCell ref="B84:C84"/>
    <mergeCell ref="F84:G84"/>
    <mergeCell ref="I84:K84"/>
    <mergeCell ref="N84:P84"/>
    <mergeCell ref="S84:U84"/>
    <mergeCell ref="AJ105:AL105"/>
    <mergeCell ref="AJ3:AL3"/>
    <mergeCell ref="AJ24:AL24"/>
    <mergeCell ref="AJ44:AL44"/>
    <mergeCell ref="AJ64:AL64"/>
    <mergeCell ref="AJ84:AL84"/>
    <mergeCell ref="AP24:AR24"/>
    <mergeCell ref="AP44:AR44"/>
    <mergeCell ref="AP64:AR64"/>
    <mergeCell ref="AP84:AR84"/>
    <mergeCell ref="AP3:AR3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FAB3-9DDE-4378-B611-131080853983}">
  <dimension ref="A2:BJ284"/>
  <sheetViews>
    <sheetView topLeftCell="AV251" zoomScaleNormal="100" workbookViewId="0">
      <selection activeCell="BM199" sqref="BM199"/>
    </sheetView>
  </sheetViews>
  <sheetFormatPr defaultRowHeight="14.4" x14ac:dyDescent="0.3"/>
  <cols>
    <col min="3" max="3" width="20.55468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12" bestFit="1" customWidth="1"/>
    <col min="23" max="23" width="20.5546875" bestFit="1" customWidth="1"/>
    <col min="24" max="24" width="9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9.5546875" bestFit="1" customWidth="1"/>
    <col min="47" max="47" width="10.109375" customWidth="1"/>
    <col min="48" max="48" width="8.88671875" customWidth="1"/>
    <col min="50" max="50" width="10" bestFit="1" customWidth="1"/>
    <col min="51" max="51" width="20.5546875" bestFit="1" customWidth="1"/>
    <col min="53" max="53" width="20.5546875" bestFit="1" customWidth="1"/>
    <col min="54" max="54" width="9.6640625" bestFit="1" customWidth="1"/>
    <col min="55" max="55" width="9.5546875" bestFit="1" customWidth="1"/>
    <col min="56" max="56" width="10" bestFit="1" customWidth="1"/>
    <col min="59" max="59" width="20.5546875" bestFit="1" customWidth="1"/>
    <col min="61" max="61" width="10" bestFit="1" customWidth="1"/>
  </cols>
  <sheetData>
    <row r="2" spans="1:62" x14ac:dyDescent="0.3">
      <c r="A2" t="s">
        <v>58</v>
      </c>
    </row>
    <row r="4" spans="1:62" x14ac:dyDescent="0.3">
      <c r="B4" s="14" t="s">
        <v>46</v>
      </c>
      <c r="C4" s="14" t="s">
        <v>47</v>
      </c>
      <c r="D4" s="14" t="s">
        <v>48</v>
      </c>
      <c r="F4" s="67" t="s">
        <v>2</v>
      </c>
      <c r="G4" s="67"/>
      <c r="I4" s="70" t="s">
        <v>7</v>
      </c>
      <c r="J4" s="71"/>
      <c r="L4" s="68" t="s">
        <v>0</v>
      </c>
      <c r="M4" s="68"/>
      <c r="N4" s="68"/>
      <c r="O4" s="6" t="s">
        <v>10</v>
      </c>
      <c r="Q4" s="73" t="s">
        <v>0</v>
      </c>
      <c r="R4" s="74"/>
      <c r="S4" s="75"/>
      <c r="T4" s="6" t="s">
        <v>10</v>
      </c>
      <c r="V4" s="67" t="s">
        <v>90</v>
      </c>
      <c r="W4" s="67"/>
      <c r="X4" s="67"/>
      <c r="Y4" s="2" t="s">
        <v>33</v>
      </c>
      <c r="AA4" s="67" t="s">
        <v>90</v>
      </c>
      <c r="AB4" s="67"/>
      <c r="AC4" s="67"/>
      <c r="AD4" s="2" t="s">
        <v>33</v>
      </c>
      <c r="AE4" s="67" t="s">
        <v>36</v>
      </c>
      <c r="AF4" s="67"/>
      <c r="AG4" s="67"/>
      <c r="AI4" s="70" t="s">
        <v>51</v>
      </c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1"/>
      <c r="AW4" s="67" t="s">
        <v>54</v>
      </c>
      <c r="AX4" s="67"/>
      <c r="AZ4" s="67" t="s">
        <v>90</v>
      </c>
      <c r="BA4" s="67"/>
      <c r="BB4" s="67"/>
      <c r="BC4" s="2" t="s">
        <v>33</v>
      </c>
      <c r="BD4" s="2" t="s">
        <v>55</v>
      </c>
      <c r="BF4" s="67" t="s">
        <v>90</v>
      </c>
      <c r="BG4" s="67"/>
      <c r="BH4" s="67"/>
      <c r="BI4" s="2" t="s">
        <v>55</v>
      </c>
      <c r="BJ4" s="2" t="s">
        <v>157</v>
      </c>
    </row>
    <row r="5" spans="1:62" x14ac:dyDescent="0.3">
      <c r="B5" s="38">
        <v>1</v>
      </c>
      <c r="C5" s="39" t="s">
        <v>25</v>
      </c>
      <c r="D5" s="40">
        <v>12291</v>
      </c>
      <c r="F5" s="3" t="s">
        <v>3</v>
      </c>
      <c r="G5" s="4">
        <v>11327</v>
      </c>
      <c r="I5" s="3" t="s">
        <v>3</v>
      </c>
      <c r="J5" s="4">
        <v>11327</v>
      </c>
      <c r="L5" s="43">
        <v>11327</v>
      </c>
      <c r="M5" s="6" t="s">
        <v>1</v>
      </c>
      <c r="N5" s="43">
        <f>L5+$J$9</f>
        <v>11832</v>
      </c>
      <c r="O5" s="6" t="s">
        <v>11</v>
      </c>
      <c r="Q5" s="43">
        <v>11327</v>
      </c>
      <c r="R5" s="6" t="s">
        <v>1</v>
      </c>
      <c r="S5" s="43">
        <f>Q5+$J$9</f>
        <v>11832</v>
      </c>
      <c r="T5" s="6" t="s">
        <v>50</v>
      </c>
      <c r="V5" s="2">
        <v>1</v>
      </c>
      <c r="W5" s="33" t="s">
        <v>89</v>
      </c>
      <c r="X5" s="44">
        <v>12291</v>
      </c>
      <c r="Y5" s="2" t="s">
        <v>49</v>
      </c>
      <c r="AA5" s="2">
        <v>1</v>
      </c>
      <c r="AB5" s="33" t="s">
        <v>89</v>
      </c>
      <c r="AC5" s="44">
        <v>12291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T5" s="2" t="s">
        <v>45</v>
      </c>
      <c r="AU5" s="2" t="s">
        <v>53</v>
      </c>
      <c r="AW5" s="2" t="s">
        <v>50</v>
      </c>
      <c r="AX5" s="12">
        <v>11601.593000000001</v>
      </c>
      <c r="AZ5" s="2">
        <v>1</v>
      </c>
      <c r="BA5" s="33" t="s">
        <v>89</v>
      </c>
      <c r="BB5" s="44">
        <v>12291</v>
      </c>
      <c r="BC5" s="2" t="s">
        <v>49</v>
      </c>
      <c r="BD5" s="13" t="s">
        <v>1</v>
      </c>
      <c r="BF5" s="2">
        <v>1</v>
      </c>
      <c r="BG5" s="33" t="s">
        <v>89</v>
      </c>
      <c r="BH5" s="44">
        <v>12291</v>
      </c>
      <c r="BI5" s="13" t="s">
        <v>1</v>
      </c>
      <c r="BJ5" s="2" t="s">
        <v>1</v>
      </c>
    </row>
    <row r="6" spans="1:62" x14ac:dyDescent="0.3">
      <c r="B6" s="38">
        <v>2</v>
      </c>
      <c r="C6" s="39" t="s">
        <v>26</v>
      </c>
      <c r="D6" s="40">
        <v>12323</v>
      </c>
      <c r="F6" s="3" t="s">
        <v>4</v>
      </c>
      <c r="G6" s="4">
        <v>17387</v>
      </c>
      <c r="I6" s="5" t="s">
        <v>4</v>
      </c>
      <c r="J6" s="4">
        <v>17387</v>
      </c>
      <c r="L6" s="43">
        <f>N5</f>
        <v>11832</v>
      </c>
      <c r="M6" s="6" t="s">
        <v>1</v>
      </c>
      <c r="N6" s="43">
        <f t="shared" ref="N6:N16" si="0">L6+$J$9</f>
        <v>12337</v>
      </c>
      <c r="O6" s="6" t="s">
        <v>12</v>
      </c>
      <c r="Q6" s="43">
        <f>S5</f>
        <v>11832</v>
      </c>
      <c r="R6" s="6" t="s">
        <v>1</v>
      </c>
      <c r="S6" s="43">
        <f t="shared" ref="S6:S16" si="1">Q6+$J$9</f>
        <v>12337</v>
      </c>
      <c r="T6" s="6" t="s">
        <v>49</v>
      </c>
      <c r="V6" s="2">
        <v>2</v>
      </c>
      <c r="W6" s="32" t="s">
        <v>74</v>
      </c>
      <c r="X6" s="44">
        <v>12323</v>
      </c>
      <c r="Y6" s="2" t="s">
        <v>49</v>
      </c>
      <c r="AA6" s="2">
        <v>2</v>
      </c>
      <c r="AB6" s="32" t="s">
        <v>74</v>
      </c>
      <c r="AC6" s="44">
        <v>12323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2">
        <v>153</v>
      </c>
      <c r="AK6" s="2">
        <v>7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>
        <f>SUM(AJ6:AU6)</f>
        <v>160</v>
      </c>
      <c r="AW6" s="2" t="s">
        <v>49</v>
      </c>
      <c r="AX6" s="12">
        <v>12069.102999999999</v>
      </c>
      <c r="AZ6" s="2">
        <v>2</v>
      </c>
      <c r="BA6" s="32" t="s">
        <v>74</v>
      </c>
      <c r="BB6" s="44">
        <v>12323</v>
      </c>
      <c r="BC6" s="2" t="s">
        <v>49</v>
      </c>
      <c r="BD6" s="13">
        <v>12069.103658536589</v>
      </c>
      <c r="BF6" s="2">
        <v>2</v>
      </c>
      <c r="BG6" s="32" t="s">
        <v>74</v>
      </c>
      <c r="BH6" s="44">
        <v>12323</v>
      </c>
      <c r="BI6" s="13">
        <v>12069.103658536589</v>
      </c>
      <c r="BJ6" s="17">
        <v>2.0603452200228389</v>
      </c>
    </row>
    <row r="7" spans="1:62" x14ac:dyDescent="0.3">
      <c r="B7" s="38">
        <v>3</v>
      </c>
      <c r="C7" s="39" t="s">
        <v>27</v>
      </c>
      <c r="D7" s="40">
        <v>12290</v>
      </c>
      <c r="F7" s="3" t="s">
        <v>5</v>
      </c>
      <c r="G7" s="3" t="s">
        <v>175</v>
      </c>
      <c r="I7" s="5" t="s">
        <v>8</v>
      </c>
      <c r="J7" s="3">
        <v>12</v>
      </c>
      <c r="L7" s="43">
        <f>N6</f>
        <v>12337</v>
      </c>
      <c r="M7" s="6" t="s">
        <v>1</v>
      </c>
      <c r="N7" s="43">
        <f t="shared" si="0"/>
        <v>12842</v>
      </c>
      <c r="O7" s="6" t="s">
        <v>13</v>
      </c>
      <c r="Q7" s="43">
        <f>S6</f>
        <v>12337</v>
      </c>
      <c r="R7" s="6" t="s">
        <v>1</v>
      </c>
      <c r="S7" s="43">
        <f t="shared" si="1"/>
        <v>12842</v>
      </c>
      <c r="T7" s="6" t="s">
        <v>34</v>
      </c>
      <c r="V7" s="2">
        <v>3</v>
      </c>
      <c r="W7" s="32" t="s">
        <v>75</v>
      </c>
      <c r="X7" s="44">
        <v>12290</v>
      </c>
      <c r="Y7" s="2" t="s">
        <v>49</v>
      </c>
      <c r="AA7" s="2">
        <v>3</v>
      </c>
      <c r="AB7" s="32" t="s">
        <v>75</v>
      </c>
      <c r="AC7" s="44">
        <v>12290</v>
      </c>
      <c r="AD7" s="2" t="s">
        <v>49</v>
      </c>
      <c r="AE7" s="2" t="s">
        <v>49</v>
      </c>
      <c r="AF7" s="2" t="s">
        <v>38</v>
      </c>
      <c r="AG7" s="2" t="s">
        <v>49</v>
      </c>
      <c r="AI7" s="2" t="s">
        <v>49</v>
      </c>
      <c r="AJ7" s="2">
        <v>7</v>
      </c>
      <c r="AK7" s="2">
        <v>155</v>
      </c>
      <c r="AL7" s="2">
        <v>2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>
        <f t="shared" ref="AV7:AV17" si="2">SUM(AJ7:AU7)</f>
        <v>164</v>
      </c>
      <c r="AW7" s="2" t="s">
        <v>34</v>
      </c>
      <c r="AX7" s="12">
        <v>12601.816999999999</v>
      </c>
      <c r="AZ7" s="2">
        <v>3</v>
      </c>
      <c r="BA7" s="32" t="s">
        <v>75</v>
      </c>
      <c r="BB7" s="44">
        <v>12290</v>
      </c>
      <c r="BC7" s="2" t="s">
        <v>49</v>
      </c>
      <c r="BD7" s="13">
        <v>12069.103658536589</v>
      </c>
      <c r="BF7" s="2">
        <v>3</v>
      </c>
      <c r="BG7" s="32" t="s">
        <v>75</v>
      </c>
      <c r="BH7" s="44">
        <v>12290</v>
      </c>
      <c r="BI7" s="13">
        <v>12069.103658536589</v>
      </c>
      <c r="BJ7" s="17">
        <v>1.797366488717774</v>
      </c>
    </row>
    <row r="8" spans="1:62" x14ac:dyDescent="0.3">
      <c r="B8" s="38">
        <v>4</v>
      </c>
      <c r="C8" s="39" t="s">
        <v>28</v>
      </c>
      <c r="D8" s="40">
        <v>12324</v>
      </c>
      <c r="I8" s="3" t="s">
        <v>9</v>
      </c>
      <c r="J8" s="4">
        <f>J6-J5</f>
        <v>6060</v>
      </c>
      <c r="L8" s="43">
        <f>N7</f>
        <v>12842</v>
      </c>
      <c r="M8" s="6" t="s">
        <v>1</v>
      </c>
      <c r="N8" s="43">
        <f t="shared" si="0"/>
        <v>13347</v>
      </c>
      <c r="O8" s="6" t="s">
        <v>14</v>
      </c>
      <c r="Q8" s="43">
        <f>S7</f>
        <v>12842</v>
      </c>
      <c r="R8" s="6" t="s">
        <v>1</v>
      </c>
      <c r="S8" s="43">
        <f t="shared" si="1"/>
        <v>13347</v>
      </c>
      <c r="T8" s="6" t="s">
        <v>39</v>
      </c>
      <c r="V8" s="2">
        <v>4</v>
      </c>
      <c r="W8" s="32" t="s">
        <v>76</v>
      </c>
      <c r="X8" s="44">
        <v>12324</v>
      </c>
      <c r="Y8" s="2" t="s">
        <v>49</v>
      </c>
      <c r="AA8" s="2">
        <v>4</v>
      </c>
      <c r="AB8" s="32" t="s">
        <v>76</v>
      </c>
      <c r="AC8" s="44">
        <v>12324</v>
      </c>
      <c r="AD8" s="2" t="s">
        <v>49</v>
      </c>
      <c r="AE8" s="2" t="s">
        <v>49</v>
      </c>
      <c r="AF8" s="2" t="s">
        <v>38</v>
      </c>
      <c r="AG8" s="2" t="s">
        <v>49</v>
      </c>
      <c r="AI8" s="2" t="s">
        <v>34</v>
      </c>
      <c r="AJ8" s="2">
        <v>0</v>
      </c>
      <c r="AK8" s="2">
        <v>1</v>
      </c>
      <c r="AL8" s="2">
        <v>78</v>
      </c>
      <c r="AM8" s="2">
        <v>3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>
        <f t="shared" si="2"/>
        <v>82</v>
      </c>
      <c r="AW8" s="2" t="s">
        <v>39</v>
      </c>
      <c r="AX8" s="12">
        <v>13114.214</v>
      </c>
      <c r="AZ8" s="2">
        <v>4</v>
      </c>
      <c r="BA8" s="32" t="s">
        <v>76</v>
      </c>
      <c r="BB8" s="44">
        <v>12324</v>
      </c>
      <c r="BC8" s="2" t="s">
        <v>49</v>
      </c>
      <c r="BD8" s="13">
        <v>12069.103658536589</v>
      </c>
      <c r="BF8" s="2">
        <v>4</v>
      </c>
      <c r="BG8" s="32" t="s">
        <v>76</v>
      </c>
      <c r="BH8" s="44">
        <v>12324</v>
      </c>
      <c r="BI8" s="13">
        <v>12069.103658536589</v>
      </c>
      <c r="BJ8" s="17">
        <v>2.068292287109823</v>
      </c>
    </row>
    <row r="9" spans="1:62" x14ac:dyDescent="0.3">
      <c r="B9" s="38">
        <v>5</v>
      </c>
      <c r="C9" s="39" t="s">
        <v>29</v>
      </c>
      <c r="D9" s="40">
        <v>12258</v>
      </c>
      <c r="I9" s="3" t="s">
        <v>7</v>
      </c>
      <c r="J9" s="3">
        <v>505</v>
      </c>
      <c r="L9" s="43">
        <f t="shared" ref="L9:L16" si="3">N8</f>
        <v>13347</v>
      </c>
      <c r="M9" s="6" t="s">
        <v>1</v>
      </c>
      <c r="N9" s="43">
        <f t="shared" si="0"/>
        <v>13852</v>
      </c>
      <c r="O9" s="6" t="s">
        <v>15</v>
      </c>
      <c r="Q9" s="43">
        <f t="shared" ref="Q9:Q16" si="4">S8</f>
        <v>13347</v>
      </c>
      <c r="R9" s="6" t="s">
        <v>1</v>
      </c>
      <c r="S9" s="43">
        <f t="shared" si="1"/>
        <v>13852</v>
      </c>
      <c r="T9" s="6" t="s">
        <v>40</v>
      </c>
      <c r="V9" s="2">
        <v>5</v>
      </c>
      <c r="W9" s="32" t="s">
        <v>77</v>
      </c>
      <c r="X9" s="44">
        <v>12258</v>
      </c>
      <c r="Y9" s="2" t="s">
        <v>49</v>
      </c>
      <c r="AA9" s="2">
        <v>5</v>
      </c>
      <c r="AB9" s="32" t="s">
        <v>77</v>
      </c>
      <c r="AC9" s="44">
        <v>12258</v>
      </c>
      <c r="AD9" s="2" t="s">
        <v>49</v>
      </c>
      <c r="AE9" s="2" t="s">
        <v>49</v>
      </c>
      <c r="AF9" s="2" t="s">
        <v>38</v>
      </c>
      <c r="AG9" s="2" t="s">
        <v>49</v>
      </c>
      <c r="AI9" s="2" t="s">
        <v>39</v>
      </c>
      <c r="AJ9" s="2">
        <v>0</v>
      </c>
      <c r="AK9" s="2">
        <v>0</v>
      </c>
      <c r="AL9" s="2">
        <v>2</v>
      </c>
      <c r="AM9" s="2">
        <v>316</v>
      </c>
      <c r="AN9" s="2">
        <v>15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>
        <f t="shared" si="2"/>
        <v>333</v>
      </c>
      <c r="AW9" s="2" t="s">
        <v>40</v>
      </c>
      <c r="AX9" s="12">
        <v>13596.164000000001</v>
      </c>
      <c r="AZ9" s="2">
        <v>5</v>
      </c>
      <c r="BA9" s="32" t="s">
        <v>77</v>
      </c>
      <c r="BB9" s="44">
        <v>12258</v>
      </c>
      <c r="BC9" s="2" t="s">
        <v>49</v>
      </c>
      <c r="BD9" s="13">
        <v>12069.103658536589</v>
      </c>
      <c r="BF9" s="2">
        <v>5</v>
      </c>
      <c r="BG9" s="32" t="s">
        <v>77</v>
      </c>
      <c r="BH9" s="44">
        <v>12258</v>
      </c>
      <c r="BI9" s="13">
        <v>12069.103658536589</v>
      </c>
      <c r="BJ9" s="17">
        <v>1.541004580383541</v>
      </c>
    </row>
    <row r="10" spans="1:62" x14ac:dyDescent="0.3">
      <c r="B10" s="38">
        <v>6</v>
      </c>
      <c r="C10" s="41">
        <v>41944</v>
      </c>
      <c r="D10" s="40">
        <v>12258</v>
      </c>
      <c r="L10" s="43">
        <f t="shared" si="3"/>
        <v>13852</v>
      </c>
      <c r="M10" s="6" t="s">
        <v>1</v>
      </c>
      <c r="N10" s="43">
        <f t="shared" si="0"/>
        <v>14357</v>
      </c>
      <c r="O10" s="6" t="s">
        <v>16</v>
      </c>
      <c r="Q10" s="43">
        <f t="shared" si="4"/>
        <v>13852</v>
      </c>
      <c r="R10" s="6" t="s">
        <v>1</v>
      </c>
      <c r="S10" s="43">
        <f t="shared" si="1"/>
        <v>14357</v>
      </c>
      <c r="T10" s="6" t="s">
        <v>41</v>
      </c>
      <c r="V10" s="2">
        <v>6</v>
      </c>
      <c r="W10" s="32" t="s">
        <v>78</v>
      </c>
      <c r="X10" s="44">
        <v>12258</v>
      </c>
      <c r="Y10" s="2" t="s">
        <v>49</v>
      </c>
      <c r="AA10" s="2">
        <v>6</v>
      </c>
      <c r="AB10" s="32" t="s">
        <v>78</v>
      </c>
      <c r="AC10" s="44">
        <v>12258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2">
        <v>0</v>
      </c>
      <c r="AK10" s="2">
        <v>0</v>
      </c>
      <c r="AL10" s="2">
        <v>0</v>
      </c>
      <c r="AM10" s="2">
        <v>14</v>
      </c>
      <c r="AN10" s="2">
        <v>734</v>
      </c>
      <c r="AO10" s="2">
        <v>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>
        <f t="shared" si="2"/>
        <v>757</v>
      </c>
      <c r="AW10" s="2" t="s">
        <v>41</v>
      </c>
      <c r="AX10" s="12">
        <v>14114.054</v>
      </c>
      <c r="AZ10" s="2">
        <v>6</v>
      </c>
      <c r="BA10" s="32" t="s">
        <v>78</v>
      </c>
      <c r="BB10" s="44">
        <v>12258</v>
      </c>
      <c r="BC10" s="2" t="s">
        <v>49</v>
      </c>
      <c r="BD10" s="13">
        <v>12069.103658536589</v>
      </c>
      <c r="BF10" s="2">
        <v>6</v>
      </c>
      <c r="BG10" s="32" t="s">
        <v>78</v>
      </c>
      <c r="BH10" s="44">
        <v>12258</v>
      </c>
      <c r="BI10" s="13">
        <v>12069.103658536589</v>
      </c>
      <c r="BJ10" s="17">
        <v>1.541004580383541</v>
      </c>
    </row>
    <row r="11" spans="1:62" x14ac:dyDescent="0.3">
      <c r="B11" s="38">
        <v>7</v>
      </c>
      <c r="C11" s="41">
        <v>41974</v>
      </c>
      <c r="D11" s="40">
        <v>12258</v>
      </c>
      <c r="L11" s="43">
        <f t="shared" si="3"/>
        <v>14357</v>
      </c>
      <c r="M11" s="6" t="s">
        <v>1</v>
      </c>
      <c r="N11" s="43">
        <f t="shared" si="0"/>
        <v>14862</v>
      </c>
      <c r="O11" s="6" t="s">
        <v>17</v>
      </c>
      <c r="Q11" s="43">
        <f t="shared" si="4"/>
        <v>14357</v>
      </c>
      <c r="R11" s="6" t="s">
        <v>1</v>
      </c>
      <c r="S11" s="43">
        <f t="shared" si="1"/>
        <v>14862</v>
      </c>
      <c r="T11" s="6" t="s">
        <v>42</v>
      </c>
      <c r="V11" s="2">
        <v>7</v>
      </c>
      <c r="W11" s="33" t="s">
        <v>79</v>
      </c>
      <c r="X11" s="44">
        <v>12258</v>
      </c>
      <c r="Y11" s="2" t="s">
        <v>49</v>
      </c>
      <c r="AA11" s="2">
        <v>7</v>
      </c>
      <c r="AB11" s="33" t="s">
        <v>79</v>
      </c>
      <c r="AC11" s="44">
        <v>12258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2">
        <v>0</v>
      </c>
      <c r="AK11" s="2">
        <v>0</v>
      </c>
      <c r="AL11" s="2">
        <v>0</v>
      </c>
      <c r="AM11" s="2">
        <v>0</v>
      </c>
      <c r="AN11" s="2">
        <v>8</v>
      </c>
      <c r="AO11" s="2">
        <v>710</v>
      </c>
      <c r="AP11" s="2">
        <v>22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>
        <f t="shared" si="2"/>
        <v>740</v>
      </c>
      <c r="AW11" s="2" t="s">
        <v>42</v>
      </c>
      <c r="AX11" s="12">
        <v>14559.72</v>
      </c>
      <c r="AZ11" s="2">
        <v>7</v>
      </c>
      <c r="BA11" s="33" t="s">
        <v>79</v>
      </c>
      <c r="BB11" s="44">
        <v>12258</v>
      </c>
      <c r="BC11" s="2" t="s">
        <v>49</v>
      </c>
      <c r="BD11" s="13">
        <v>12069.103658536589</v>
      </c>
      <c r="BF11" s="2">
        <v>7</v>
      </c>
      <c r="BG11" s="33" t="s">
        <v>79</v>
      </c>
      <c r="BH11" s="44">
        <v>12258</v>
      </c>
      <c r="BI11" s="13">
        <v>12069.103658536589</v>
      </c>
      <c r="BJ11" s="17">
        <v>1.541004580383541</v>
      </c>
    </row>
    <row r="12" spans="1:62" x14ac:dyDescent="0.3">
      <c r="B12" s="38">
        <v>8</v>
      </c>
      <c r="C12" s="39" t="s">
        <v>30</v>
      </c>
      <c r="D12" s="40">
        <v>12107</v>
      </c>
      <c r="G12" s="19">
        <f>G6-563</f>
        <v>16824</v>
      </c>
      <c r="L12" s="43">
        <f t="shared" si="3"/>
        <v>14862</v>
      </c>
      <c r="M12" s="6" t="s">
        <v>1</v>
      </c>
      <c r="N12" s="43">
        <f t="shared" si="0"/>
        <v>15367</v>
      </c>
      <c r="O12" s="6" t="s">
        <v>18</v>
      </c>
      <c r="Q12" s="43">
        <f t="shared" si="4"/>
        <v>14862</v>
      </c>
      <c r="R12" s="6" t="s">
        <v>1</v>
      </c>
      <c r="S12" s="43">
        <f t="shared" si="1"/>
        <v>15367</v>
      </c>
      <c r="T12" s="6" t="s">
        <v>35</v>
      </c>
      <c r="V12" s="2">
        <v>8</v>
      </c>
      <c r="W12" s="33" t="s">
        <v>80</v>
      </c>
      <c r="X12" s="44">
        <v>12107</v>
      </c>
      <c r="Y12" s="2" t="s">
        <v>49</v>
      </c>
      <c r="AA12" s="2">
        <v>8</v>
      </c>
      <c r="AB12" s="33" t="s">
        <v>80</v>
      </c>
      <c r="AC12" s="44">
        <v>12107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21</v>
      </c>
      <c r="AP12" s="2">
        <v>537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>
        <f t="shared" si="2"/>
        <v>568</v>
      </c>
      <c r="AW12" s="2" t="s">
        <v>35</v>
      </c>
      <c r="AX12" s="12">
        <v>15079.267</v>
      </c>
      <c r="AZ12" s="2">
        <v>8</v>
      </c>
      <c r="BA12" s="33" t="s">
        <v>80</v>
      </c>
      <c r="BB12" s="44">
        <v>12107</v>
      </c>
      <c r="BC12" s="2" t="s">
        <v>49</v>
      </c>
      <c r="BD12" s="13">
        <v>12069.103658536589</v>
      </c>
      <c r="BF12" s="2">
        <v>8</v>
      </c>
      <c r="BG12" s="33" t="s">
        <v>80</v>
      </c>
      <c r="BH12" s="44">
        <v>12107</v>
      </c>
      <c r="BI12" s="13">
        <v>12069.103658536589</v>
      </c>
      <c r="BJ12" s="17">
        <v>0.31301182343614847</v>
      </c>
    </row>
    <row r="13" spans="1:62" x14ac:dyDescent="0.3">
      <c r="B13" s="38">
        <v>9</v>
      </c>
      <c r="C13" s="39" t="s">
        <v>31</v>
      </c>
      <c r="D13" s="40">
        <v>12107</v>
      </c>
      <c r="L13" s="43">
        <f t="shared" si="3"/>
        <v>15367</v>
      </c>
      <c r="M13" s="6" t="s">
        <v>1</v>
      </c>
      <c r="N13" s="43">
        <f t="shared" si="0"/>
        <v>15872</v>
      </c>
      <c r="O13" s="6" t="s">
        <v>19</v>
      </c>
      <c r="Q13" s="43">
        <f t="shared" si="4"/>
        <v>15367</v>
      </c>
      <c r="R13" s="6" t="s">
        <v>1</v>
      </c>
      <c r="S13" s="43">
        <f t="shared" si="1"/>
        <v>15872</v>
      </c>
      <c r="T13" s="6" t="s">
        <v>43</v>
      </c>
      <c r="V13" s="2">
        <v>9</v>
      </c>
      <c r="W13" s="32" t="s">
        <v>81</v>
      </c>
      <c r="X13" s="44">
        <v>12107</v>
      </c>
      <c r="Y13" s="2" t="s">
        <v>49</v>
      </c>
      <c r="AA13" s="2">
        <v>9</v>
      </c>
      <c r="AB13" s="32" t="s">
        <v>81</v>
      </c>
      <c r="AC13" s="44">
        <v>12107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10</v>
      </c>
      <c r="AQ13" s="2">
        <v>118</v>
      </c>
      <c r="AR13" s="2">
        <v>1</v>
      </c>
      <c r="AS13" s="2">
        <v>0</v>
      </c>
      <c r="AT13" s="2">
        <v>0</v>
      </c>
      <c r="AU13" s="2">
        <v>0</v>
      </c>
      <c r="AV13">
        <f t="shared" si="2"/>
        <v>129</v>
      </c>
      <c r="AW13" s="2" t="s">
        <v>43</v>
      </c>
      <c r="AX13" s="12">
        <v>15619.499</v>
      </c>
      <c r="AZ13" s="2">
        <v>9</v>
      </c>
      <c r="BA13" s="32" t="s">
        <v>81</v>
      </c>
      <c r="BB13" s="44">
        <v>12107</v>
      </c>
      <c r="BC13" s="2" t="s">
        <v>49</v>
      </c>
      <c r="BD13" s="13">
        <v>12069.103658536589</v>
      </c>
      <c r="BF13" s="2">
        <v>9</v>
      </c>
      <c r="BG13" s="32" t="s">
        <v>81</v>
      </c>
      <c r="BH13" s="44">
        <v>12107</v>
      </c>
      <c r="BI13" s="13">
        <v>12069.103658536589</v>
      </c>
      <c r="BJ13" s="17">
        <v>0.31301182343614847</v>
      </c>
    </row>
    <row r="14" spans="1:62" x14ac:dyDescent="0.3">
      <c r="B14" s="38">
        <v>10</v>
      </c>
      <c r="C14" s="39" t="s">
        <v>32</v>
      </c>
      <c r="D14" s="40">
        <v>12137</v>
      </c>
      <c r="L14" s="43">
        <f t="shared" si="3"/>
        <v>15872</v>
      </c>
      <c r="M14" s="6" t="s">
        <v>1</v>
      </c>
      <c r="N14" s="43">
        <f t="shared" si="0"/>
        <v>16377</v>
      </c>
      <c r="O14" s="6" t="s">
        <v>20</v>
      </c>
      <c r="Q14" s="43">
        <f t="shared" si="4"/>
        <v>15872</v>
      </c>
      <c r="R14" s="6" t="s">
        <v>1</v>
      </c>
      <c r="S14" s="43">
        <f t="shared" si="1"/>
        <v>16377</v>
      </c>
      <c r="T14" s="6" t="s">
        <v>44</v>
      </c>
      <c r="V14" s="2">
        <v>10</v>
      </c>
      <c r="W14" s="32" t="s">
        <v>82</v>
      </c>
      <c r="X14" s="44">
        <v>12137</v>
      </c>
      <c r="Y14" s="2" t="s">
        <v>49</v>
      </c>
      <c r="AA14" s="2">
        <v>10</v>
      </c>
      <c r="AB14" s="32" t="s">
        <v>82</v>
      </c>
      <c r="AC14" s="44">
        <v>12137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15</v>
      </c>
      <c r="AS14" s="2">
        <v>1</v>
      </c>
      <c r="AT14" s="2">
        <v>0</v>
      </c>
      <c r="AU14" s="2">
        <v>0</v>
      </c>
      <c r="AV14">
        <f t="shared" si="2"/>
        <v>17</v>
      </c>
      <c r="AW14" s="2" t="s">
        <v>44</v>
      </c>
      <c r="AX14" s="12">
        <v>16166.583000000001</v>
      </c>
      <c r="AZ14" s="2">
        <v>10</v>
      </c>
      <c r="BA14" s="32" t="s">
        <v>82</v>
      </c>
      <c r="BB14" s="44">
        <v>12137</v>
      </c>
      <c r="BC14" s="2" t="s">
        <v>49</v>
      </c>
      <c r="BD14" s="13">
        <v>12069.103658536589</v>
      </c>
      <c r="BF14" s="2">
        <v>10</v>
      </c>
      <c r="BG14" s="32" t="s">
        <v>82</v>
      </c>
      <c r="BH14" s="44">
        <v>12137</v>
      </c>
      <c r="BI14" s="13">
        <v>12069.103658536589</v>
      </c>
      <c r="BJ14" s="17">
        <v>0.55941617750197337</v>
      </c>
    </row>
    <row r="15" spans="1:62" x14ac:dyDescent="0.3">
      <c r="B15" s="38" t="s">
        <v>24</v>
      </c>
      <c r="C15" s="38" t="s">
        <v>24</v>
      </c>
      <c r="D15" s="38" t="s">
        <v>24</v>
      </c>
      <c r="L15" s="43">
        <f t="shared" si="3"/>
        <v>16377</v>
      </c>
      <c r="M15" s="6" t="s">
        <v>1</v>
      </c>
      <c r="N15" s="43">
        <f t="shared" si="0"/>
        <v>16882</v>
      </c>
      <c r="O15" s="6" t="s">
        <v>21</v>
      </c>
      <c r="Q15" s="43">
        <f t="shared" si="4"/>
        <v>16377</v>
      </c>
      <c r="R15" s="6" t="s">
        <v>1</v>
      </c>
      <c r="S15" s="43">
        <f t="shared" si="1"/>
        <v>16882</v>
      </c>
      <c r="T15" s="6" t="s">
        <v>45</v>
      </c>
      <c r="V15" s="2" t="s">
        <v>24</v>
      </c>
      <c r="W15" s="2" t="s">
        <v>24</v>
      </c>
      <c r="X15" s="38" t="s">
        <v>24</v>
      </c>
      <c r="Y15" s="2" t="s">
        <v>24</v>
      </c>
      <c r="AA15" s="2" t="s">
        <v>24</v>
      </c>
      <c r="AB15" s="2" t="s">
        <v>24</v>
      </c>
      <c r="AC15" s="38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44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9</v>
      </c>
      <c r="AT15" s="2">
        <v>2</v>
      </c>
      <c r="AU15" s="2">
        <v>0</v>
      </c>
      <c r="AV15">
        <f t="shared" si="2"/>
        <v>12</v>
      </c>
      <c r="AW15" s="2" t="s">
        <v>45</v>
      </c>
      <c r="AX15" s="3">
        <v>16551.807000000001</v>
      </c>
      <c r="AZ15" s="2" t="s">
        <v>24</v>
      </c>
      <c r="BA15" s="2" t="s">
        <v>24</v>
      </c>
      <c r="BB15" s="38" t="s">
        <v>24</v>
      </c>
      <c r="BC15" s="2" t="s">
        <v>24</v>
      </c>
      <c r="BD15" s="2" t="s">
        <v>24</v>
      </c>
      <c r="BF15" s="2" t="s">
        <v>24</v>
      </c>
      <c r="BG15" s="2" t="s">
        <v>24</v>
      </c>
      <c r="BH15" s="38" t="s">
        <v>24</v>
      </c>
      <c r="BI15" s="2" t="s">
        <v>24</v>
      </c>
      <c r="BJ15" s="2" t="s">
        <v>24</v>
      </c>
    </row>
    <row r="16" spans="1:62" x14ac:dyDescent="0.3">
      <c r="B16" s="38" t="s">
        <v>24</v>
      </c>
      <c r="C16" s="38" t="s">
        <v>24</v>
      </c>
      <c r="D16" s="38" t="s">
        <v>24</v>
      </c>
      <c r="L16" s="43">
        <f t="shared" si="3"/>
        <v>16882</v>
      </c>
      <c r="M16" s="6" t="s">
        <v>1</v>
      </c>
      <c r="N16" s="43">
        <f t="shared" si="0"/>
        <v>17387</v>
      </c>
      <c r="O16" s="6" t="s">
        <v>22</v>
      </c>
      <c r="Q16" s="43">
        <f t="shared" si="4"/>
        <v>16882</v>
      </c>
      <c r="R16" s="6" t="s">
        <v>1</v>
      </c>
      <c r="S16" s="43">
        <f t="shared" si="1"/>
        <v>17387</v>
      </c>
      <c r="T16" s="6" t="s">
        <v>53</v>
      </c>
      <c r="V16" s="2" t="s">
        <v>24</v>
      </c>
      <c r="W16" s="2" t="s">
        <v>24</v>
      </c>
      <c r="X16" s="38" t="s">
        <v>24</v>
      </c>
      <c r="Y16" s="2" t="s">
        <v>24</v>
      </c>
      <c r="AA16" s="2" t="s">
        <v>24</v>
      </c>
      <c r="AB16" s="2" t="s">
        <v>24</v>
      </c>
      <c r="AC16" s="38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I16" s="2" t="s">
        <v>45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2</v>
      </c>
      <c r="AT16" s="2">
        <v>11</v>
      </c>
      <c r="AU16" s="2">
        <v>0</v>
      </c>
      <c r="AV16">
        <f t="shared" si="2"/>
        <v>13</v>
      </c>
      <c r="AW16" s="2" t="s">
        <v>53</v>
      </c>
      <c r="AX16" s="3">
        <v>0</v>
      </c>
      <c r="AZ16" s="2" t="s">
        <v>24</v>
      </c>
      <c r="BA16" s="2" t="s">
        <v>24</v>
      </c>
      <c r="BB16" s="38" t="s">
        <v>24</v>
      </c>
      <c r="BC16" s="2" t="s">
        <v>24</v>
      </c>
      <c r="BD16" s="2" t="s">
        <v>24</v>
      </c>
      <c r="BF16" s="2" t="s">
        <v>24</v>
      </c>
      <c r="BG16" s="2" t="s">
        <v>24</v>
      </c>
      <c r="BH16" s="38" t="s">
        <v>24</v>
      </c>
      <c r="BI16" s="2" t="s">
        <v>24</v>
      </c>
      <c r="BJ16" s="2" t="s">
        <v>24</v>
      </c>
    </row>
    <row r="17" spans="1:62" x14ac:dyDescent="0.3">
      <c r="B17" s="38" t="s">
        <v>24</v>
      </c>
      <c r="C17" s="38" t="s">
        <v>24</v>
      </c>
      <c r="D17" s="38" t="s">
        <v>24</v>
      </c>
      <c r="V17" s="2" t="s">
        <v>24</v>
      </c>
      <c r="W17" s="2" t="s">
        <v>24</v>
      </c>
      <c r="X17" s="38" t="s">
        <v>24</v>
      </c>
      <c r="Y17" s="2" t="s">
        <v>24</v>
      </c>
      <c r="AA17" s="2" t="s">
        <v>24</v>
      </c>
      <c r="AB17" s="2" t="s">
        <v>24</v>
      </c>
      <c r="AC17" s="38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I17" s="2" t="s">
        <v>53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f t="shared" si="2"/>
        <v>0</v>
      </c>
      <c r="AZ17" s="2" t="s">
        <v>24</v>
      </c>
      <c r="BA17" s="2" t="s">
        <v>24</v>
      </c>
      <c r="BB17" s="38" t="s">
        <v>24</v>
      </c>
      <c r="BC17" s="2" t="s">
        <v>24</v>
      </c>
      <c r="BD17" s="2" t="s">
        <v>24</v>
      </c>
      <c r="BF17" s="2" t="s">
        <v>24</v>
      </c>
      <c r="BG17" s="2" t="s">
        <v>24</v>
      </c>
      <c r="BH17" s="38" t="s">
        <v>24</v>
      </c>
      <c r="BI17" s="2" t="s">
        <v>24</v>
      </c>
      <c r="BJ17" s="2" t="s">
        <v>24</v>
      </c>
    </row>
    <row r="18" spans="1:62" x14ac:dyDescent="0.3">
      <c r="B18" s="38" t="s">
        <v>24</v>
      </c>
      <c r="C18" s="38" t="s">
        <v>24</v>
      </c>
      <c r="D18" s="38" t="s">
        <v>24</v>
      </c>
      <c r="V18" s="2" t="s">
        <v>24</v>
      </c>
      <c r="W18" s="2" t="s">
        <v>24</v>
      </c>
      <c r="X18" s="38" t="s">
        <v>24</v>
      </c>
      <c r="Y18" s="2" t="s">
        <v>24</v>
      </c>
      <c r="AA18" s="2" t="s">
        <v>24</v>
      </c>
      <c r="AB18" s="2" t="s">
        <v>24</v>
      </c>
      <c r="AC18" s="38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V18">
        <f>SUM(AV6:AV17)</f>
        <v>2975</v>
      </c>
      <c r="AZ18" s="2" t="s">
        <v>24</v>
      </c>
      <c r="BA18" s="2" t="s">
        <v>24</v>
      </c>
      <c r="BB18" s="38" t="s">
        <v>24</v>
      </c>
      <c r="BC18" s="2" t="s">
        <v>24</v>
      </c>
      <c r="BD18" s="2" t="s">
        <v>24</v>
      </c>
      <c r="BF18" s="2" t="s">
        <v>24</v>
      </c>
      <c r="BG18" s="2" t="s">
        <v>24</v>
      </c>
      <c r="BH18" s="38" t="s">
        <v>24</v>
      </c>
      <c r="BI18" s="2" t="s">
        <v>24</v>
      </c>
      <c r="BJ18" s="2" t="s">
        <v>24</v>
      </c>
    </row>
    <row r="19" spans="1:62" x14ac:dyDescent="0.3">
      <c r="B19" s="38" t="s">
        <v>24</v>
      </c>
      <c r="C19" s="38" t="s">
        <v>24</v>
      </c>
      <c r="D19" s="38" t="s">
        <v>24</v>
      </c>
      <c r="V19" s="2" t="s">
        <v>24</v>
      </c>
      <c r="W19" s="2" t="s">
        <v>24</v>
      </c>
      <c r="X19" s="38" t="s">
        <v>24</v>
      </c>
      <c r="Y19" s="2" t="s">
        <v>24</v>
      </c>
      <c r="AA19" s="2" t="s">
        <v>24</v>
      </c>
      <c r="AB19" s="2" t="s">
        <v>24</v>
      </c>
      <c r="AC19" s="38" t="s">
        <v>24</v>
      </c>
      <c r="AD19" s="2" t="s">
        <v>24</v>
      </c>
      <c r="AE19" s="2" t="s">
        <v>24</v>
      </c>
      <c r="AF19" s="2" t="s">
        <v>24</v>
      </c>
      <c r="AG19" s="2" t="s">
        <v>24</v>
      </c>
      <c r="AI19" s="70" t="s">
        <v>51</v>
      </c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1"/>
      <c r="AZ19" s="2" t="s">
        <v>24</v>
      </c>
      <c r="BA19" s="2" t="s">
        <v>24</v>
      </c>
      <c r="BB19" s="38" t="s">
        <v>24</v>
      </c>
      <c r="BC19" s="2" t="s">
        <v>24</v>
      </c>
      <c r="BD19" s="2" t="s">
        <v>24</v>
      </c>
      <c r="BF19" s="2" t="s">
        <v>24</v>
      </c>
      <c r="BG19" s="2" t="s">
        <v>24</v>
      </c>
      <c r="BH19" s="38" t="s">
        <v>24</v>
      </c>
      <c r="BI19" s="2" t="s">
        <v>24</v>
      </c>
      <c r="BJ19" s="2" t="s">
        <v>24</v>
      </c>
    </row>
    <row r="20" spans="1:62" x14ac:dyDescent="0.3">
      <c r="B20" s="2">
        <v>2611</v>
      </c>
      <c r="C20" s="2" t="s">
        <v>150</v>
      </c>
      <c r="D20" s="2">
        <v>14300.15</v>
      </c>
      <c r="V20" s="2">
        <v>2611</v>
      </c>
      <c r="W20" s="2" t="s">
        <v>150</v>
      </c>
      <c r="X20" s="2">
        <v>14300.15</v>
      </c>
      <c r="Y20" s="2" t="s">
        <v>41</v>
      </c>
      <c r="AA20" s="2">
        <v>2610</v>
      </c>
      <c r="AB20" s="2" t="s">
        <v>149</v>
      </c>
      <c r="AC20" s="2">
        <v>14300.15</v>
      </c>
      <c r="AD20" s="2" t="s">
        <v>41</v>
      </c>
      <c r="AE20" s="2" t="s">
        <v>41</v>
      </c>
      <c r="AF20" s="2" t="s">
        <v>38</v>
      </c>
      <c r="AG20" s="2" t="s">
        <v>41</v>
      </c>
      <c r="AI20" s="2" t="s">
        <v>33</v>
      </c>
      <c r="AJ20" s="2" t="s">
        <v>50</v>
      </c>
      <c r="AK20" s="2" t="s">
        <v>49</v>
      </c>
      <c r="AL20" s="2" t="s">
        <v>34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35</v>
      </c>
      <c r="AR20" s="2" t="s">
        <v>43</v>
      </c>
      <c r="AS20" s="2" t="s">
        <v>44</v>
      </c>
      <c r="AT20" s="2" t="s">
        <v>45</v>
      </c>
      <c r="AU20" s="2" t="s">
        <v>53</v>
      </c>
      <c r="AZ20" s="2">
        <v>2610</v>
      </c>
      <c r="BA20" s="2" t="s">
        <v>149</v>
      </c>
      <c r="BB20" s="2">
        <v>14300.15</v>
      </c>
      <c r="BC20" s="2" t="s">
        <v>41</v>
      </c>
      <c r="BD20" s="13">
        <v>14114.05405405405</v>
      </c>
      <c r="BF20" s="2">
        <v>2610</v>
      </c>
      <c r="BG20" s="2" t="s">
        <v>149</v>
      </c>
      <c r="BH20" s="2">
        <v>14300.15</v>
      </c>
      <c r="BI20" s="13">
        <v>14114.05405405405</v>
      </c>
      <c r="BJ20" s="17">
        <v>1.30135660077654</v>
      </c>
    </row>
    <row r="21" spans="1:62" x14ac:dyDescent="0.3">
      <c r="AA21" s="2">
        <v>2611</v>
      </c>
      <c r="AB21" s="2" t="s">
        <v>150</v>
      </c>
      <c r="AC21" s="2">
        <v>14300.15</v>
      </c>
      <c r="AD21" s="2" t="s">
        <v>41</v>
      </c>
      <c r="AE21" s="2" t="s">
        <v>41</v>
      </c>
      <c r="AF21" s="2" t="s">
        <v>38</v>
      </c>
      <c r="AG21" s="2"/>
      <c r="AI21" s="2" t="s">
        <v>50</v>
      </c>
      <c r="AJ21" s="2">
        <f>AJ6/$AV$6</f>
        <v>0.95625000000000004</v>
      </c>
      <c r="AK21" s="2">
        <f t="shared" ref="AK21:AU21" si="5">AK6/$AV$6</f>
        <v>4.3749999999999997E-2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5"/>
        <v>0</v>
      </c>
      <c r="AZ21" s="2">
        <v>2611</v>
      </c>
      <c r="BA21" s="2" t="s">
        <v>150</v>
      </c>
      <c r="BB21" s="2">
        <v>14300.15</v>
      </c>
      <c r="BC21" s="2" t="s">
        <v>41</v>
      </c>
      <c r="BD21" s="13">
        <v>14114.05405405405</v>
      </c>
      <c r="BF21" s="2">
        <v>2611</v>
      </c>
      <c r="BG21" s="2" t="s">
        <v>150</v>
      </c>
      <c r="BH21" s="2">
        <v>14300.15</v>
      </c>
      <c r="BI21" s="13">
        <v>14114.05405405405</v>
      </c>
      <c r="BJ21" s="17">
        <v>1.30135660077654</v>
      </c>
    </row>
    <row r="22" spans="1:62" x14ac:dyDescent="0.3">
      <c r="AI22" s="2" t="s">
        <v>49</v>
      </c>
      <c r="AJ22" s="2">
        <f>AJ7/$AV$7</f>
        <v>4.2682926829268296E-2</v>
      </c>
      <c r="AK22" s="2">
        <f t="shared" ref="AK22:AU22" si="6">AK7/$AV$7</f>
        <v>0.94512195121951215</v>
      </c>
      <c r="AL22" s="2">
        <f t="shared" si="6"/>
        <v>1.2195121951219513E-2</v>
      </c>
      <c r="AM22" s="2">
        <f t="shared" si="6"/>
        <v>0</v>
      </c>
      <c r="AN22" s="2">
        <f t="shared" si="6"/>
        <v>0</v>
      </c>
      <c r="AO22" s="2">
        <f t="shared" si="6"/>
        <v>0</v>
      </c>
      <c r="AP22" s="2">
        <f t="shared" si="6"/>
        <v>0</v>
      </c>
      <c r="AQ22" s="2">
        <f t="shared" si="6"/>
        <v>0</v>
      </c>
      <c r="AR22" s="2">
        <f t="shared" si="6"/>
        <v>0</v>
      </c>
      <c r="AS22" s="2">
        <f t="shared" si="6"/>
        <v>0</v>
      </c>
      <c r="AT22" s="2">
        <f t="shared" si="6"/>
        <v>0</v>
      </c>
      <c r="AU22" s="2">
        <f t="shared" si="6"/>
        <v>0</v>
      </c>
    </row>
    <row r="23" spans="1:62" x14ac:dyDescent="0.3">
      <c r="AI23" s="2" t="s">
        <v>34</v>
      </c>
      <c r="AJ23" s="2">
        <f>AJ8/$AV$8</f>
        <v>0</v>
      </c>
      <c r="AK23" s="2">
        <f t="shared" ref="AK23:AU23" si="7">AK8/$AV$8</f>
        <v>1.2195121951219513E-2</v>
      </c>
      <c r="AL23" s="2">
        <f t="shared" si="7"/>
        <v>0.95121951219512191</v>
      </c>
      <c r="AM23" s="2">
        <f t="shared" si="7"/>
        <v>3.6585365853658534E-2</v>
      </c>
      <c r="AN23" s="2">
        <f t="shared" si="7"/>
        <v>0</v>
      </c>
      <c r="AO23" s="2">
        <f t="shared" si="7"/>
        <v>0</v>
      </c>
      <c r="AP23" s="2">
        <f t="shared" si="7"/>
        <v>0</v>
      </c>
      <c r="AQ23" s="2">
        <f t="shared" si="7"/>
        <v>0</v>
      </c>
      <c r="AR23" s="2">
        <f t="shared" si="7"/>
        <v>0</v>
      </c>
      <c r="AS23" s="2">
        <f t="shared" si="7"/>
        <v>0</v>
      </c>
      <c r="AT23" s="2">
        <f t="shared" si="7"/>
        <v>0</v>
      </c>
      <c r="AU23" s="2">
        <f t="shared" si="7"/>
        <v>0</v>
      </c>
    </row>
    <row r="24" spans="1:62" x14ac:dyDescent="0.3">
      <c r="AI24" s="2" t="s">
        <v>39</v>
      </c>
      <c r="AJ24" s="2">
        <f>AJ9/$AV$9</f>
        <v>0</v>
      </c>
      <c r="AK24" s="2">
        <f t="shared" ref="AK24:AU24" si="8">AK9/$AV$9</f>
        <v>0</v>
      </c>
      <c r="AL24" s="2">
        <f t="shared" si="8"/>
        <v>6.006006006006006E-3</v>
      </c>
      <c r="AM24" s="2">
        <f t="shared" si="8"/>
        <v>0.94894894894894899</v>
      </c>
      <c r="AN24" s="2">
        <f t="shared" si="8"/>
        <v>4.5045045045045043E-2</v>
      </c>
      <c r="AO24" s="2">
        <f t="shared" si="8"/>
        <v>0</v>
      </c>
      <c r="AP24" s="2">
        <f t="shared" si="8"/>
        <v>0</v>
      </c>
      <c r="AQ24" s="2">
        <f t="shared" si="8"/>
        <v>0</v>
      </c>
      <c r="AR24" s="2">
        <f t="shared" si="8"/>
        <v>0</v>
      </c>
      <c r="AS24" s="2">
        <f t="shared" si="8"/>
        <v>0</v>
      </c>
      <c r="AT24" s="2">
        <f t="shared" si="8"/>
        <v>0</v>
      </c>
      <c r="AU24" s="2">
        <f t="shared" si="8"/>
        <v>0</v>
      </c>
    </row>
    <row r="25" spans="1:62" x14ac:dyDescent="0.3">
      <c r="AI25" s="2" t="s">
        <v>40</v>
      </c>
      <c r="AJ25" s="2">
        <f>AJ10/$AV$10</f>
        <v>0</v>
      </c>
      <c r="AK25" s="2">
        <f t="shared" ref="AK25:AU25" si="9">AK10/$AV$10</f>
        <v>0</v>
      </c>
      <c r="AL25" s="2">
        <f t="shared" si="9"/>
        <v>0</v>
      </c>
      <c r="AM25" s="2">
        <f t="shared" si="9"/>
        <v>1.8494055482166448E-2</v>
      </c>
      <c r="AN25" s="2">
        <f t="shared" si="9"/>
        <v>0.9696169088507266</v>
      </c>
      <c r="AO25" s="2">
        <f t="shared" si="9"/>
        <v>1.1889035667107001E-2</v>
      </c>
      <c r="AP25" s="2">
        <f t="shared" si="9"/>
        <v>0</v>
      </c>
      <c r="AQ25" s="2">
        <f t="shared" si="9"/>
        <v>0</v>
      </c>
      <c r="AR25" s="2">
        <f t="shared" si="9"/>
        <v>0</v>
      </c>
      <c r="AS25" s="2">
        <f t="shared" si="9"/>
        <v>0</v>
      </c>
      <c r="AT25" s="2">
        <f t="shared" si="9"/>
        <v>0</v>
      </c>
      <c r="AU25" s="2">
        <f t="shared" si="9"/>
        <v>0</v>
      </c>
    </row>
    <row r="26" spans="1:62" x14ac:dyDescent="0.3">
      <c r="AI26" s="2" t="s">
        <v>41</v>
      </c>
      <c r="AJ26" s="2">
        <f>AJ11/$AV$11</f>
        <v>0</v>
      </c>
      <c r="AK26" s="2">
        <f t="shared" ref="AK26:AU26" si="10">AK11/$AV$11</f>
        <v>0</v>
      </c>
      <c r="AL26" s="2">
        <f t="shared" si="10"/>
        <v>0</v>
      </c>
      <c r="AM26" s="2">
        <f t="shared" si="10"/>
        <v>0</v>
      </c>
      <c r="AN26" s="2">
        <f t="shared" si="10"/>
        <v>1.0810810810810811E-2</v>
      </c>
      <c r="AO26" s="2">
        <f t="shared" si="10"/>
        <v>0.95945945945945943</v>
      </c>
      <c r="AP26" s="2">
        <f t="shared" si="10"/>
        <v>2.9729729729729731E-2</v>
      </c>
      <c r="AQ26" s="2">
        <f t="shared" si="10"/>
        <v>0</v>
      </c>
      <c r="AR26" s="2">
        <f t="shared" si="10"/>
        <v>0</v>
      </c>
      <c r="AS26" s="2">
        <f t="shared" si="10"/>
        <v>0</v>
      </c>
      <c r="AT26" s="2">
        <f t="shared" si="10"/>
        <v>0</v>
      </c>
      <c r="AU26" s="2">
        <f t="shared" si="10"/>
        <v>0</v>
      </c>
    </row>
    <row r="27" spans="1:62" x14ac:dyDescent="0.3">
      <c r="AI27" s="2" t="s">
        <v>42</v>
      </c>
      <c r="AJ27" s="2">
        <f>AJ12/$AV$12</f>
        <v>0</v>
      </c>
      <c r="AK27" s="2">
        <f t="shared" ref="AK27:AU27" si="11">AK12/$AV$12</f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3.6971830985915492E-2</v>
      </c>
      <c r="AP27" s="2">
        <f t="shared" si="11"/>
        <v>0.94542253521126762</v>
      </c>
      <c r="AQ27" s="2">
        <f t="shared" si="11"/>
        <v>1.7605633802816902E-2</v>
      </c>
      <c r="AR27" s="2">
        <f t="shared" si="11"/>
        <v>0</v>
      </c>
      <c r="AS27" s="2">
        <f t="shared" si="11"/>
        <v>0</v>
      </c>
      <c r="AT27" s="2">
        <f t="shared" si="11"/>
        <v>0</v>
      </c>
      <c r="AU27" s="2">
        <f t="shared" si="11"/>
        <v>0</v>
      </c>
    </row>
    <row r="28" spans="1:62" x14ac:dyDescent="0.3">
      <c r="AI28" s="2" t="s">
        <v>35</v>
      </c>
      <c r="AJ28" s="2">
        <f>AJ13/$AV$13</f>
        <v>0</v>
      </c>
      <c r="AK28" s="2">
        <f t="shared" ref="AK28:AU28" si="12">AK13/$AV$13</f>
        <v>0</v>
      </c>
      <c r="AL28" s="2">
        <f t="shared" si="12"/>
        <v>0</v>
      </c>
      <c r="AM28" s="2">
        <f t="shared" si="12"/>
        <v>0</v>
      </c>
      <c r="AN28" s="2">
        <f t="shared" si="12"/>
        <v>0</v>
      </c>
      <c r="AO28" s="2">
        <f t="shared" si="12"/>
        <v>0</v>
      </c>
      <c r="AP28" s="2">
        <f t="shared" si="12"/>
        <v>7.7519379844961239E-2</v>
      </c>
      <c r="AQ28" s="2">
        <f t="shared" si="12"/>
        <v>0.9147286821705426</v>
      </c>
      <c r="AR28" s="2">
        <f t="shared" si="12"/>
        <v>7.7519379844961239E-3</v>
      </c>
      <c r="AS28" s="2">
        <f t="shared" si="12"/>
        <v>0</v>
      </c>
      <c r="AT28" s="2">
        <f t="shared" si="12"/>
        <v>0</v>
      </c>
      <c r="AU28" s="2">
        <f t="shared" si="12"/>
        <v>0</v>
      </c>
    </row>
    <row r="29" spans="1:62" x14ac:dyDescent="0.3">
      <c r="AI29" s="2" t="s">
        <v>43</v>
      </c>
      <c r="AJ29" s="2">
        <f>AJ14/$AV$14</f>
        <v>0</v>
      </c>
      <c r="AK29" s="2">
        <f t="shared" ref="AK29:AU29" si="13">AK14/$AV$14</f>
        <v>0</v>
      </c>
      <c r="AL29" s="2">
        <f t="shared" si="13"/>
        <v>0</v>
      </c>
      <c r="AM29" s="2">
        <f t="shared" si="13"/>
        <v>0</v>
      </c>
      <c r="AN29" s="2">
        <f t="shared" si="13"/>
        <v>0</v>
      </c>
      <c r="AO29" s="2">
        <f t="shared" si="13"/>
        <v>0</v>
      </c>
      <c r="AP29" s="2">
        <f t="shared" si="13"/>
        <v>0</v>
      </c>
      <c r="AQ29" s="2">
        <f t="shared" si="13"/>
        <v>5.8823529411764705E-2</v>
      </c>
      <c r="AR29" s="2">
        <f t="shared" si="13"/>
        <v>0.88235294117647056</v>
      </c>
      <c r="AS29" s="2">
        <f t="shared" si="13"/>
        <v>5.8823529411764705E-2</v>
      </c>
      <c r="AT29" s="2">
        <f t="shared" si="13"/>
        <v>0</v>
      </c>
      <c r="AU29" s="2">
        <f t="shared" si="13"/>
        <v>0</v>
      </c>
    </row>
    <row r="30" spans="1:62" x14ac:dyDescent="0.3">
      <c r="AI30" s="2" t="s">
        <v>44</v>
      </c>
      <c r="AJ30" s="2">
        <f>AJ15/$AV$15</f>
        <v>0</v>
      </c>
      <c r="AK30" s="2">
        <f t="shared" ref="AK30:AU30" si="14">AK15/$AV$15</f>
        <v>0</v>
      </c>
      <c r="AL30" s="2">
        <f t="shared" si="14"/>
        <v>0</v>
      </c>
      <c r="AM30" s="2">
        <f t="shared" si="14"/>
        <v>0</v>
      </c>
      <c r="AN30" s="2">
        <f t="shared" si="14"/>
        <v>0</v>
      </c>
      <c r="AO30" s="2">
        <f t="shared" si="14"/>
        <v>0</v>
      </c>
      <c r="AP30" s="2">
        <f t="shared" si="14"/>
        <v>0</v>
      </c>
      <c r="AQ30" s="2">
        <f t="shared" si="14"/>
        <v>0</v>
      </c>
      <c r="AR30" s="2">
        <f t="shared" si="14"/>
        <v>8.3333333333333329E-2</v>
      </c>
      <c r="AS30" s="2">
        <f t="shared" si="14"/>
        <v>0.75</v>
      </c>
      <c r="AT30" s="2">
        <f t="shared" si="14"/>
        <v>0.16666666666666666</v>
      </c>
      <c r="AU30" s="2">
        <f t="shared" si="14"/>
        <v>0</v>
      </c>
    </row>
    <row r="31" spans="1:62" x14ac:dyDescent="0.3">
      <c r="AI31" s="2" t="s">
        <v>45</v>
      </c>
      <c r="AJ31" s="2">
        <f>AJ16/$AV$16</f>
        <v>0</v>
      </c>
      <c r="AK31" s="2">
        <f t="shared" ref="AK31:AU31" si="15">AK16/$AV$16</f>
        <v>0</v>
      </c>
      <c r="AL31" s="2">
        <f t="shared" si="15"/>
        <v>0</v>
      </c>
      <c r="AM31" s="2">
        <f t="shared" si="15"/>
        <v>0</v>
      </c>
      <c r="AN31" s="2">
        <f t="shared" si="15"/>
        <v>0</v>
      </c>
      <c r="AO31" s="2">
        <f t="shared" si="15"/>
        <v>0</v>
      </c>
      <c r="AP31" s="2">
        <f t="shared" si="15"/>
        <v>0</v>
      </c>
      <c r="AQ31" s="2">
        <f t="shared" si="15"/>
        <v>0</v>
      </c>
      <c r="AR31" s="2">
        <f t="shared" si="15"/>
        <v>0</v>
      </c>
      <c r="AS31" s="2">
        <f t="shared" si="15"/>
        <v>0.15384615384615385</v>
      </c>
      <c r="AT31" s="2">
        <f t="shared" si="15"/>
        <v>0.84615384615384615</v>
      </c>
      <c r="AU31" s="2">
        <f t="shared" si="15"/>
        <v>0</v>
      </c>
    </row>
    <row r="32" spans="1:62" x14ac:dyDescent="0.3">
      <c r="A32" t="s">
        <v>59</v>
      </c>
      <c r="AI32" s="2" t="s">
        <v>53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4" spans="2:62" x14ac:dyDescent="0.3">
      <c r="B34" s="14" t="s">
        <v>46</v>
      </c>
      <c r="C34" s="14" t="s">
        <v>47</v>
      </c>
      <c r="D34" s="14" t="s">
        <v>48</v>
      </c>
      <c r="F34" s="67" t="s">
        <v>2</v>
      </c>
      <c r="G34" s="67"/>
      <c r="I34" s="70" t="s">
        <v>7</v>
      </c>
      <c r="J34" s="71"/>
      <c r="L34" s="68" t="s">
        <v>0</v>
      </c>
      <c r="M34" s="68"/>
      <c r="N34" s="68"/>
      <c r="O34" s="6" t="s">
        <v>10</v>
      </c>
      <c r="Q34" s="68" t="s">
        <v>0</v>
      </c>
      <c r="R34" s="68"/>
      <c r="S34" s="68"/>
      <c r="T34" s="6" t="s">
        <v>33</v>
      </c>
      <c r="V34" s="67" t="s">
        <v>90</v>
      </c>
      <c r="W34" s="67"/>
      <c r="X34" s="67"/>
      <c r="Y34" s="2" t="s">
        <v>33</v>
      </c>
      <c r="AA34" s="67" t="s">
        <v>90</v>
      </c>
      <c r="AB34" s="67"/>
      <c r="AC34" s="67"/>
      <c r="AD34" s="2" t="s">
        <v>33</v>
      </c>
      <c r="AE34" s="67" t="s">
        <v>36</v>
      </c>
      <c r="AF34" s="67"/>
      <c r="AG34" s="67"/>
      <c r="AI34" s="67" t="s">
        <v>51</v>
      </c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W34" s="67" t="s">
        <v>54</v>
      </c>
      <c r="AX34" s="67"/>
      <c r="AZ34" s="67" t="s">
        <v>90</v>
      </c>
      <c r="BA34" s="67"/>
      <c r="BB34" s="67"/>
      <c r="BC34" s="2" t="s">
        <v>33</v>
      </c>
      <c r="BD34" s="2" t="s">
        <v>55</v>
      </c>
      <c r="BF34" s="67" t="s">
        <v>90</v>
      </c>
      <c r="BG34" s="67"/>
      <c r="BH34" s="67"/>
      <c r="BI34" s="2" t="s">
        <v>55</v>
      </c>
      <c r="BJ34" s="2" t="s">
        <v>157</v>
      </c>
    </row>
    <row r="35" spans="2:62" x14ac:dyDescent="0.3">
      <c r="B35" s="38">
        <v>1</v>
      </c>
      <c r="C35" s="39" t="s">
        <v>25</v>
      </c>
      <c r="D35" s="40">
        <v>12291</v>
      </c>
      <c r="F35" s="3" t="s">
        <v>3</v>
      </c>
      <c r="G35" s="4">
        <v>10764</v>
      </c>
      <c r="I35" s="3" t="s">
        <v>3</v>
      </c>
      <c r="J35" s="4">
        <v>10764</v>
      </c>
      <c r="L35" s="43">
        <v>10763</v>
      </c>
      <c r="M35" s="6" t="s">
        <v>1</v>
      </c>
      <c r="N35" s="43">
        <f>L35+$J$39</f>
        <v>11268</v>
      </c>
      <c r="O35" s="6" t="s">
        <v>11</v>
      </c>
      <c r="Q35" s="43">
        <v>10763</v>
      </c>
      <c r="R35" s="6" t="s">
        <v>1</v>
      </c>
      <c r="S35" s="43">
        <f>Q35+$J$39</f>
        <v>11268</v>
      </c>
      <c r="T35" s="6" t="s">
        <v>50</v>
      </c>
      <c r="V35" s="2">
        <v>1</v>
      </c>
      <c r="W35" s="33" t="s">
        <v>89</v>
      </c>
      <c r="X35" s="44">
        <v>12291</v>
      </c>
      <c r="Y35" s="2" t="s">
        <v>39</v>
      </c>
      <c r="AA35" s="2">
        <v>1</v>
      </c>
      <c r="AB35" s="33" t="s">
        <v>89</v>
      </c>
      <c r="AC35" s="44">
        <v>12291</v>
      </c>
      <c r="AD35" s="2" t="s">
        <v>39</v>
      </c>
      <c r="AE35" s="2" t="s">
        <v>39</v>
      </c>
      <c r="AF35" s="2" t="s">
        <v>38</v>
      </c>
      <c r="AG35" s="2" t="s">
        <v>39</v>
      </c>
      <c r="AI35" s="2" t="s">
        <v>33</v>
      </c>
      <c r="AJ35" s="2" t="s">
        <v>50</v>
      </c>
      <c r="AK35" s="2" t="s">
        <v>49</v>
      </c>
      <c r="AL35" s="2" t="s">
        <v>34</v>
      </c>
      <c r="AM35" s="2" t="s">
        <v>39</v>
      </c>
      <c r="AN35" s="2" t="s">
        <v>40</v>
      </c>
      <c r="AO35" s="2" t="s">
        <v>41</v>
      </c>
      <c r="AP35" s="2" t="s">
        <v>42</v>
      </c>
      <c r="AQ35" s="2" t="s">
        <v>35</v>
      </c>
      <c r="AR35" s="2" t="s">
        <v>43</v>
      </c>
      <c r="AS35" s="2" t="s">
        <v>44</v>
      </c>
      <c r="AT35" s="2" t="s">
        <v>45</v>
      </c>
      <c r="AU35" s="2" t="s">
        <v>53</v>
      </c>
      <c r="AW35" s="2" t="s">
        <v>50</v>
      </c>
      <c r="AX35" s="12">
        <v>0</v>
      </c>
      <c r="AZ35" s="2">
        <v>1</v>
      </c>
      <c r="BA35" s="33" t="s">
        <v>89</v>
      </c>
      <c r="BB35" s="44">
        <v>12291</v>
      </c>
      <c r="BC35" s="2" t="s">
        <v>39</v>
      </c>
      <c r="BD35" s="13" t="s">
        <v>1</v>
      </c>
      <c r="BF35" s="2">
        <v>1</v>
      </c>
      <c r="BG35" s="33" t="s">
        <v>89</v>
      </c>
      <c r="BH35" s="44">
        <v>12291</v>
      </c>
      <c r="BI35" s="13" t="s">
        <v>1</v>
      </c>
      <c r="BJ35" s="2" t="s">
        <v>1</v>
      </c>
    </row>
    <row r="36" spans="2:62" x14ac:dyDescent="0.3">
      <c r="B36" s="38">
        <v>2</v>
      </c>
      <c r="C36" s="39" t="s">
        <v>26</v>
      </c>
      <c r="D36" s="40">
        <v>12323</v>
      </c>
      <c r="F36" s="3" t="s">
        <v>4</v>
      </c>
      <c r="G36" s="4">
        <v>16824</v>
      </c>
      <c r="I36" s="5" t="s">
        <v>4</v>
      </c>
      <c r="J36" s="4">
        <v>16824</v>
      </c>
      <c r="L36" s="43">
        <f>N35</f>
        <v>11268</v>
      </c>
      <c r="M36" s="6" t="s">
        <v>1</v>
      </c>
      <c r="N36" s="43">
        <f t="shared" ref="N36:N46" si="16">L36+$J$39</f>
        <v>11773</v>
      </c>
      <c r="O36" s="6" t="s">
        <v>12</v>
      </c>
      <c r="Q36" s="43">
        <f>S35</f>
        <v>11268</v>
      </c>
      <c r="R36" s="6" t="s">
        <v>1</v>
      </c>
      <c r="S36" s="43">
        <f t="shared" ref="S36:S46" si="17">Q36+$J$39</f>
        <v>11773</v>
      </c>
      <c r="T36" s="6" t="s">
        <v>49</v>
      </c>
      <c r="V36" s="2">
        <v>2</v>
      </c>
      <c r="W36" s="32" t="s">
        <v>74</v>
      </c>
      <c r="X36" s="44">
        <v>12323</v>
      </c>
      <c r="Y36" s="2" t="s">
        <v>39</v>
      </c>
      <c r="AA36" s="2">
        <v>2</v>
      </c>
      <c r="AB36" s="32" t="s">
        <v>74</v>
      </c>
      <c r="AC36" s="44">
        <v>12323</v>
      </c>
      <c r="AD36" s="2" t="s">
        <v>39</v>
      </c>
      <c r="AE36" s="2" t="s">
        <v>39</v>
      </c>
      <c r="AF36" s="2" t="s">
        <v>38</v>
      </c>
      <c r="AG36" s="2" t="s">
        <v>39</v>
      </c>
      <c r="AI36" s="2" t="s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>
        <f>SUM(AJ36:AU36)</f>
        <v>0</v>
      </c>
      <c r="AW36" s="2" t="s">
        <v>49</v>
      </c>
      <c r="AX36" s="12">
        <v>11545.931</v>
      </c>
      <c r="AZ36" s="2">
        <v>2</v>
      </c>
      <c r="BA36" s="32" t="s">
        <v>74</v>
      </c>
      <c r="BB36" s="44">
        <v>12323</v>
      </c>
      <c r="BC36" s="2" t="s">
        <v>39</v>
      </c>
      <c r="BD36" s="13">
        <v>12508.54347826087</v>
      </c>
      <c r="BF36" s="2">
        <v>2</v>
      </c>
      <c r="BG36" s="32" t="s">
        <v>74</v>
      </c>
      <c r="BH36" s="44">
        <v>12323</v>
      </c>
      <c r="BI36" s="13">
        <v>12069.103658536589</v>
      </c>
      <c r="BJ36" s="17">
        <v>1.5056680861873579</v>
      </c>
    </row>
    <row r="37" spans="2:62" x14ac:dyDescent="0.3">
      <c r="B37" s="38">
        <v>3</v>
      </c>
      <c r="C37" s="39" t="s">
        <v>27</v>
      </c>
      <c r="D37" s="40">
        <v>12290</v>
      </c>
      <c r="F37" s="3" t="s">
        <v>5</v>
      </c>
      <c r="G37" s="3" t="s">
        <v>174</v>
      </c>
      <c r="I37" s="5" t="s">
        <v>8</v>
      </c>
      <c r="J37" s="3">
        <v>12</v>
      </c>
      <c r="L37" s="43">
        <f>N36</f>
        <v>11773</v>
      </c>
      <c r="M37" s="6" t="s">
        <v>1</v>
      </c>
      <c r="N37" s="43">
        <f t="shared" si="16"/>
        <v>12278</v>
      </c>
      <c r="O37" s="6" t="s">
        <v>13</v>
      </c>
      <c r="Q37" s="43">
        <f>S36</f>
        <v>11773</v>
      </c>
      <c r="R37" s="6" t="s">
        <v>1</v>
      </c>
      <c r="S37" s="43">
        <f t="shared" si="17"/>
        <v>12278</v>
      </c>
      <c r="T37" s="6" t="s">
        <v>34</v>
      </c>
      <c r="V37" s="2">
        <v>3</v>
      </c>
      <c r="W37" s="32" t="s">
        <v>75</v>
      </c>
      <c r="X37" s="44">
        <v>12290</v>
      </c>
      <c r="Y37" s="2" t="s">
        <v>39</v>
      </c>
      <c r="AA37" s="2">
        <v>3</v>
      </c>
      <c r="AB37" s="32" t="s">
        <v>75</v>
      </c>
      <c r="AC37" s="44">
        <v>12290</v>
      </c>
      <c r="AD37" s="2" t="s">
        <v>39</v>
      </c>
      <c r="AE37" s="2" t="s">
        <v>39</v>
      </c>
      <c r="AF37" s="2" t="s">
        <v>38</v>
      </c>
      <c r="AG37" s="2" t="s">
        <v>39</v>
      </c>
      <c r="AI37" s="2" t="s">
        <v>49</v>
      </c>
      <c r="AJ37" s="2">
        <v>0</v>
      </c>
      <c r="AK37" s="2">
        <v>132</v>
      </c>
      <c r="AL37" s="2">
        <v>7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>
        <f t="shared" ref="AV37:AV47" si="18">SUM(AJ37:AU37)</f>
        <v>139</v>
      </c>
      <c r="AW37" s="2" t="s">
        <v>34</v>
      </c>
      <c r="AX37" s="12">
        <v>12025.5</v>
      </c>
      <c r="AZ37" s="2">
        <v>3</v>
      </c>
      <c r="BA37" s="32" t="s">
        <v>75</v>
      </c>
      <c r="BB37" s="44">
        <v>12290</v>
      </c>
      <c r="BC37" s="2" t="s">
        <v>39</v>
      </c>
      <c r="BD37" s="13">
        <v>12508.54347826087</v>
      </c>
      <c r="BF37" s="2">
        <v>3</v>
      </c>
      <c r="BG37" s="32" t="s">
        <v>75</v>
      </c>
      <c r="BH37" s="44">
        <v>12290</v>
      </c>
      <c r="BI37" s="13">
        <v>12069.103658536589</v>
      </c>
      <c r="BJ37" s="17">
        <v>1.7782219549297651</v>
      </c>
    </row>
    <row r="38" spans="2:62" x14ac:dyDescent="0.3">
      <c r="B38" s="38">
        <v>4</v>
      </c>
      <c r="C38" s="39" t="s">
        <v>28</v>
      </c>
      <c r="D38" s="40">
        <v>12324</v>
      </c>
      <c r="I38" s="3" t="s">
        <v>9</v>
      </c>
      <c r="J38" s="4">
        <f>J36-J35</f>
        <v>6060</v>
      </c>
      <c r="L38" s="43">
        <f>N37</f>
        <v>12278</v>
      </c>
      <c r="M38" s="6" t="s">
        <v>1</v>
      </c>
      <c r="N38" s="43">
        <f t="shared" si="16"/>
        <v>12783</v>
      </c>
      <c r="O38" s="6" t="s">
        <v>14</v>
      </c>
      <c r="Q38" s="43">
        <f>S37</f>
        <v>12278</v>
      </c>
      <c r="R38" s="6" t="s">
        <v>1</v>
      </c>
      <c r="S38" s="43">
        <f t="shared" si="17"/>
        <v>12783</v>
      </c>
      <c r="T38" s="6" t="s">
        <v>39</v>
      </c>
      <c r="V38" s="2">
        <v>4</v>
      </c>
      <c r="W38" s="32" t="s">
        <v>76</v>
      </c>
      <c r="X38" s="44">
        <v>12324</v>
      </c>
      <c r="Y38" s="2" t="s">
        <v>39</v>
      </c>
      <c r="AA38" s="2">
        <v>4</v>
      </c>
      <c r="AB38" s="32" t="s">
        <v>76</v>
      </c>
      <c r="AC38" s="44">
        <v>12324</v>
      </c>
      <c r="AD38" s="2" t="s">
        <v>39</v>
      </c>
      <c r="AE38" s="2" t="s">
        <v>39</v>
      </c>
      <c r="AF38" s="2" t="s">
        <v>38</v>
      </c>
      <c r="AG38" s="2" t="s">
        <v>34</v>
      </c>
      <c r="AI38" s="2" t="s">
        <v>34</v>
      </c>
      <c r="AJ38" s="2">
        <v>0</v>
      </c>
      <c r="AK38" s="2">
        <v>7</v>
      </c>
      <c r="AL38" s="2">
        <v>153</v>
      </c>
      <c r="AM38" s="2">
        <v>7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>
        <f t="shared" si="18"/>
        <v>167</v>
      </c>
      <c r="AW38" s="2" t="s">
        <v>39</v>
      </c>
      <c r="AX38" s="12">
        <v>12508.543</v>
      </c>
      <c r="AZ38" s="2">
        <v>4</v>
      </c>
      <c r="BA38" s="32" t="s">
        <v>76</v>
      </c>
      <c r="BB38" s="44">
        <v>12324</v>
      </c>
      <c r="BC38" s="2" t="s">
        <v>39</v>
      </c>
      <c r="BD38" s="13">
        <v>12508.54347826087</v>
      </c>
      <c r="BF38" s="2">
        <v>4</v>
      </c>
      <c r="BG38" s="32" t="s">
        <v>76</v>
      </c>
      <c r="BH38" s="44">
        <v>12324</v>
      </c>
      <c r="BI38" s="13">
        <v>12069.103658536589</v>
      </c>
      <c r="BJ38" s="17">
        <v>1.4974316639148659</v>
      </c>
    </row>
    <row r="39" spans="2:62" x14ac:dyDescent="0.3">
      <c r="B39" s="38">
        <v>5</v>
      </c>
      <c r="C39" s="39" t="s">
        <v>29</v>
      </c>
      <c r="D39" s="40">
        <v>12258</v>
      </c>
      <c r="I39" s="3" t="s">
        <v>7</v>
      </c>
      <c r="J39" s="3">
        <v>505</v>
      </c>
      <c r="L39" s="43">
        <f t="shared" ref="L39:L46" si="19">N38</f>
        <v>12783</v>
      </c>
      <c r="M39" s="6" t="s">
        <v>1</v>
      </c>
      <c r="N39" s="43">
        <f t="shared" si="16"/>
        <v>13288</v>
      </c>
      <c r="O39" s="6" t="s">
        <v>15</v>
      </c>
      <c r="Q39" s="43">
        <f t="shared" ref="Q39:Q46" si="20">S38</f>
        <v>12783</v>
      </c>
      <c r="R39" s="6" t="s">
        <v>1</v>
      </c>
      <c r="S39" s="43">
        <f t="shared" si="17"/>
        <v>13288</v>
      </c>
      <c r="T39" s="6" t="s">
        <v>40</v>
      </c>
      <c r="V39" s="2">
        <v>5</v>
      </c>
      <c r="W39" s="32" t="s">
        <v>77</v>
      </c>
      <c r="X39" s="44">
        <v>12258</v>
      </c>
      <c r="Y39" s="2" t="s">
        <v>34</v>
      </c>
      <c r="AA39" s="2">
        <v>5</v>
      </c>
      <c r="AB39" s="32" t="s">
        <v>77</v>
      </c>
      <c r="AC39" s="44">
        <v>12258</v>
      </c>
      <c r="AD39" s="2" t="s">
        <v>34</v>
      </c>
      <c r="AE39" s="2" t="s">
        <v>34</v>
      </c>
      <c r="AF39" s="2" t="s">
        <v>38</v>
      </c>
      <c r="AG39" s="2" t="s">
        <v>34</v>
      </c>
      <c r="AI39" s="2" t="s">
        <v>39</v>
      </c>
      <c r="AJ39" s="2">
        <v>0</v>
      </c>
      <c r="AK39" s="2">
        <v>0</v>
      </c>
      <c r="AL39" s="2">
        <v>7</v>
      </c>
      <c r="AM39" s="2">
        <v>82</v>
      </c>
      <c r="AN39" s="2">
        <v>3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>
        <f t="shared" si="18"/>
        <v>92</v>
      </c>
      <c r="AW39" s="2" t="s">
        <v>40</v>
      </c>
      <c r="AX39" s="12">
        <v>13054.855</v>
      </c>
      <c r="AZ39" s="2">
        <v>5</v>
      </c>
      <c r="BA39" s="32" t="s">
        <v>77</v>
      </c>
      <c r="BB39" s="44">
        <v>12258</v>
      </c>
      <c r="BC39" s="2" t="s">
        <v>34</v>
      </c>
      <c r="BD39" s="13">
        <v>12508.54347826087</v>
      </c>
      <c r="BF39" s="2">
        <v>5</v>
      </c>
      <c r="BG39" s="32" t="s">
        <v>77</v>
      </c>
      <c r="BH39" s="44">
        <v>12258</v>
      </c>
      <c r="BI39" s="13">
        <v>12069.103658536589</v>
      </c>
      <c r="BJ39" s="17">
        <v>2.0439180801180301</v>
      </c>
    </row>
    <row r="40" spans="2:62" x14ac:dyDescent="0.3">
      <c r="B40" s="38">
        <v>6</v>
      </c>
      <c r="C40" s="41">
        <v>41944</v>
      </c>
      <c r="D40" s="40">
        <v>12258</v>
      </c>
      <c r="L40" s="43">
        <f t="shared" si="19"/>
        <v>13288</v>
      </c>
      <c r="M40" s="6" t="s">
        <v>1</v>
      </c>
      <c r="N40" s="43">
        <f t="shared" si="16"/>
        <v>13793</v>
      </c>
      <c r="O40" s="6" t="s">
        <v>16</v>
      </c>
      <c r="Q40" s="43">
        <f t="shared" si="20"/>
        <v>13288</v>
      </c>
      <c r="R40" s="6" t="s">
        <v>1</v>
      </c>
      <c r="S40" s="43">
        <f t="shared" si="17"/>
        <v>13793</v>
      </c>
      <c r="T40" s="6" t="s">
        <v>41</v>
      </c>
      <c r="V40" s="2">
        <v>6</v>
      </c>
      <c r="W40" s="32" t="s">
        <v>78</v>
      </c>
      <c r="X40" s="44">
        <v>12258</v>
      </c>
      <c r="Y40" s="2" t="s">
        <v>34</v>
      </c>
      <c r="AA40" s="2">
        <v>6</v>
      </c>
      <c r="AB40" s="32" t="s">
        <v>78</v>
      </c>
      <c r="AC40" s="44">
        <v>12258</v>
      </c>
      <c r="AD40" s="2" t="s">
        <v>34</v>
      </c>
      <c r="AE40" s="2" t="s">
        <v>34</v>
      </c>
      <c r="AF40" s="2" t="s">
        <v>38</v>
      </c>
      <c r="AG40" s="2" t="s">
        <v>34</v>
      </c>
      <c r="AI40" s="2" t="s">
        <v>40</v>
      </c>
      <c r="AJ40" s="2">
        <v>0</v>
      </c>
      <c r="AK40" s="2">
        <v>0</v>
      </c>
      <c r="AL40" s="2">
        <v>0</v>
      </c>
      <c r="AM40" s="2">
        <v>2</v>
      </c>
      <c r="AN40" s="2">
        <v>272</v>
      </c>
      <c r="AO40" s="2">
        <v>13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>
        <f t="shared" si="18"/>
        <v>287</v>
      </c>
      <c r="AW40" s="2" t="s">
        <v>41</v>
      </c>
      <c r="AX40" s="12">
        <v>13539.14</v>
      </c>
      <c r="AZ40" s="2">
        <v>6</v>
      </c>
      <c r="BA40" s="32" t="s">
        <v>78</v>
      </c>
      <c r="BB40" s="44">
        <v>12258</v>
      </c>
      <c r="BC40" s="2" t="s">
        <v>34</v>
      </c>
      <c r="BD40" s="13">
        <v>12025.5</v>
      </c>
      <c r="BF40" s="2">
        <v>6</v>
      </c>
      <c r="BG40" s="32" t="s">
        <v>78</v>
      </c>
      <c r="BH40" s="44">
        <v>12258</v>
      </c>
      <c r="BI40" s="13">
        <v>12069.103658536589</v>
      </c>
      <c r="BJ40" s="17">
        <v>1.896720509055311</v>
      </c>
    </row>
    <row r="41" spans="2:62" x14ac:dyDescent="0.3">
      <c r="B41" s="38">
        <v>7</v>
      </c>
      <c r="C41" s="41">
        <v>41974</v>
      </c>
      <c r="D41" s="40">
        <v>12258</v>
      </c>
      <c r="G41" s="19">
        <f>G35+563</f>
        <v>11327</v>
      </c>
      <c r="L41" s="43">
        <f t="shared" si="19"/>
        <v>13793</v>
      </c>
      <c r="M41" s="6" t="s">
        <v>1</v>
      </c>
      <c r="N41" s="43">
        <f t="shared" si="16"/>
        <v>14298</v>
      </c>
      <c r="O41" s="6" t="s">
        <v>17</v>
      </c>
      <c r="Q41" s="43">
        <f t="shared" si="20"/>
        <v>13793</v>
      </c>
      <c r="R41" s="6" t="s">
        <v>1</v>
      </c>
      <c r="S41" s="43">
        <f t="shared" si="17"/>
        <v>14298</v>
      </c>
      <c r="T41" s="6" t="s">
        <v>42</v>
      </c>
      <c r="V41" s="2">
        <v>7</v>
      </c>
      <c r="W41" s="33" t="s">
        <v>79</v>
      </c>
      <c r="X41" s="44">
        <v>12258</v>
      </c>
      <c r="Y41" s="2" t="s">
        <v>34</v>
      </c>
      <c r="AA41" s="2">
        <v>7</v>
      </c>
      <c r="AB41" s="33" t="s">
        <v>79</v>
      </c>
      <c r="AC41" s="44">
        <v>12258</v>
      </c>
      <c r="AD41" s="2" t="s">
        <v>34</v>
      </c>
      <c r="AE41" s="2" t="s">
        <v>34</v>
      </c>
      <c r="AF41" s="2" t="s">
        <v>38</v>
      </c>
      <c r="AG41" s="2" t="s">
        <v>34</v>
      </c>
      <c r="AI41" s="2" t="s">
        <v>41</v>
      </c>
      <c r="AJ41" s="2">
        <v>0</v>
      </c>
      <c r="AK41" s="2">
        <v>0</v>
      </c>
      <c r="AL41" s="2">
        <v>0</v>
      </c>
      <c r="AM41" s="2">
        <v>0</v>
      </c>
      <c r="AN41" s="2">
        <v>12</v>
      </c>
      <c r="AO41" s="2">
        <v>721</v>
      </c>
      <c r="AP41" s="2">
        <v>10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>
        <f t="shared" si="18"/>
        <v>743</v>
      </c>
      <c r="AW41" s="2" t="s">
        <v>42</v>
      </c>
      <c r="AX41" s="12">
        <v>14058.606</v>
      </c>
      <c r="AZ41" s="2">
        <v>7</v>
      </c>
      <c r="BA41" s="33" t="s">
        <v>79</v>
      </c>
      <c r="BB41" s="44">
        <v>12258</v>
      </c>
      <c r="BC41" s="2" t="s">
        <v>34</v>
      </c>
      <c r="BD41" s="13">
        <v>12025.5</v>
      </c>
      <c r="BF41" s="2">
        <v>7</v>
      </c>
      <c r="BG41" s="33" t="s">
        <v>79</v>
      </c>
      <c r="BH41" s="44">
        <v>12258</v>
      </c>
      <c r="BI41" s="13">
        <v>12069.103658536589</v>
      </c>
      <c r="BJ41" s="17">
        <v>1.896720509055311</v>
      </c>
    </row>
    <row r="42" spans="2:62" x14ac:dyDescent="0.3">
      <c r="B42" s="38">
        <v>8</v>
      </c>
      <c r="C42" s="39" t="s">
        <v>30</v>
      </c>
      <c r="D42" s="40">
        <v>12107</v>
      </c>
      <c r="L42" s="43">
        <f t="shared" si="19"/>
        <v>14298</v>
      </c>
      <c r="M42" s="6" t="s">
        <v>1</v>
      </c>
      <c r="N42" s="43">
        <f t="shared" si="16"/>
        <v>14803</v>
      </c>
      <c r="O42" s="6" t="s">
        <v>18</v>
      </c>
      <c r="Q42" s="43">
        <f t="shared" si="20"/>
        <v>14298</v>
      </c>
      <c r="R42" s="6" t="s">
        <v>1</v>
      </c>
      <c r="S42" s="43">
        <f t="shared" si="17"/>
        <v>14803</v>
      </c>
      <c r="T42" s="6" t="s">
        <v>35</v>
      </c>
      <c r="V42" s="2">
        <v>8</v>
      </c>
      <c r="W42" s="33" t="s">
        <v>80</v>
      </c>
      <c r="X42" s="44">
        <v>12107</v>
      </c>
      <c r="Y42" s="2" t="s">
        <v>34</v>
      </c>
      <c r="AA42" s="2">
        <v>8</v>
      </c>
      <c r="AB42" s="33" t="s">
        <v>80</v>
      </c>
      <c r="AC42" s="44">
        <v>12107</v>
      </c>
      <c r="AD42" s="2" t="s">
        <v>34</v>
      </c>
      <c r="AE42" s="2" t="s">
        <v>34</v>
      </c>
      <c r="AF42" s="2" t="s">
        <v>38</v>
      </c>
      <c r="AG42" s="2" t="s">
        <v>34</v>
      </c>
      <c r="AI42" s="2" t="s">
        <v>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9</v>
      </c>
      <c r="AP42" s="2">
        <v>620</v>
      </c>
      <c r="AQ42" s="2">
        <v>26</v>
      </c>
      <c r="AR42" s="2">
        <v>0</v>
      </c>
      <c r="AS42" s="2">
        <v>0</v>
      </c>
      <c r="AT42" s="2">
        <v>0</v>
      </c>
      <c r="AU42" s="2">
        <v>0</v>
      </c>
      <c r="AV42">
        <f t="shared" si="18"/>
        <v>655</v>
      </c>
      <c r="AW42" s="2" t="s">
        <v>35</v>
      </c>
      <c r="AX42" s="12">
        <v>14539.244000000001</v>
      </c>
      <c r="AZ42" s="2">
        <v>8</v>
      </c>
      <c r="BA42" s="33" t="s">
        <v>80</v>
      </c>
      <c r="BB42" s="44">
        <v>12107</v>
      </c>
      <c r="BC42" s="2" t="s">
        <v>34</v>
      </c>
      <c r="BD42" s="13">
        <v>12025.5</v>
      </c>
      <c r="BF42" s="2">
        <v>8</v>
      </c>
      <c r="BG42" s="33" t="s">
        <v>80</v>
      </c>
      <c r="BH42" s="44">
        <v>12107</v>
      </c>
      <c r="BI42" s="13">
        <v>12069.103658536589</v>
      </c>
      <c r="BJ42" s="17">
        <v>0.67316428512430826</v>
      </c>
    </row>
    <row r="43" spans="2:62" x14ac:dyDescent="0.3">
      <c r="B43" s="38">
        <v>9</v>
      </c>
      <c r="C43" s="39" t="s">
        <v>31</v>
      </c>
      <c r="D43" s="40">
        <v>12107</v>
      </c>
      <c r="L43" s="43">
        <f t="shared" si="19"/>
        <v>14803</v>
      </c>
      <c r="M43" s="6" t="s">
        <v>1</v>
      </c>
      <c r="N43" s="43">
        <f t="shared" si="16"/>
        <v>15308</v>
      </c>
      <c r="O43" s="6" t="s">
        <v>19</v>
      </c>
      <c r="Q43" s="43">
        <f t="shared" si="20"/>
        <v>14803</v>
      </c>
      <c r="R43" s="6" t="s">
        <v>1</v>
      </c>
      <c r="S43" s="43">
        <f t="shared" si="17"/>
        <v>15308</v>
      </c>
      <c r="T43" s="6" t="s">
        <v>43</v>
      </c>
      <c r="V43" s="2">
        <v>9</v>
      </c>
      <c r="W43" s="32" t="s">
        <v>81</v>
      </c>
      <c r="X43" s="44">
        <v>12107</v>
      </c>
      <c r="Y43" s="2" t="s">
        <v>34</v>
      </c>
      <c r="AA43" s="2">
        <v>9</v>
      </c>
      <c r="AB43" s="32" t="s">
        <v>81</v>
      </c>
      <c r="AC43" s="44">
        <v>12107</v>
      </c>
      <c r="AD43" s="2" t="s">
        <v>34</v>
      </c>
      <c r="AE43" s="2" t="s">
        <v>34</v>
      </c>
      <c r="AF43" s="2" t="s">
        <v>38</v>
      </c>
      <c r="AG43" s="2" t="s">
        <v>34</v>
      </c>
      <c r="AI43" s="2" t="s">
        <v>35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25</v>
      </c>
      <c r="AQ43" s="2">
        <v>638</v>
      </c>
      <c r="AR43" s="2">
        <v>10</v>
      </c>
      <c r="AS43" s="2">
        <v>0</v>
      </c>
      <c r="AT43" s="2">
        <v>0</v>
      </c>
      <c r="AU43" s="2">
        <v>0</v>
      </c>
      <c r="AV43">
        <f t="shared" si="18"/>
        <v>673</v>
      </c>
      <c r="AW43" s="2" t="s">
        <v>43</v>
      </c>
      <c r="AX43" s="12">
        <v>15040.904</v>
      </c>
      <c r="AZ43" s="2">
        <v>9</v>
      </c>
      <c r="BA43" s="32" t="s">
        <v>81</v>
      </c>
      <c r="BB43" s="44">
        <v>12107</v>
      </c>
      <c r="BC43" s="2" t="s">
        <v>34</v>
      </c>
      <c r="BD43" s="13">
        <v>12025.5</v>
      </c>
      <c r="BF43" s="2">
        <v>9</v>
      </c>
      <c r="BG43" s="32" t="s">
        <v>81</v>
      </c>
      <c r="BH43" s="44">
        <v>12107</v>
      </c>
      <c r="BI43" s="13">
        <v>12069.103658536589</v>
      </c>
      <c r="BJ43" s="17">
        <v>0.67316428512430826</v>
      </c>
    </row>
    <row r="44" spans="2:62" x14ac:dyDescent="0.3">
      <c r="B44" s="38">
        <v>10</v>
      </c>
      <c r="C44" s="39" t="s">
        <v>32</v>
      </c>
      <c r="D44" s="40">
        <v>12137</v>
      </c>
      <c r="L44" s="43">
        <f t="shared" si="19"/>
        <v>15308</v>
      </c>
      <c r="M44" s="6" t="s">
        <v>1</v>
      </c>
      <c r="N44" s="43">
        <f t="shared" si="16"/>
        <v>15813</v>
      </c>
      <c r="O44" s="6" t="s">
        <v>20</v>
      </c>
      <c r="Q44" s="43">
        <f t="shared" si="20"/>
        <v>15308</v>
      </c>
      <c r="R44" s="6" t="s">
        <v>1</v>
      </c>
      <c r="S44" s="43">
        <f t="shared" si="17"/>
        <v>15813</v>
      </c>
      <c r="T44" s="6" t="s">
        <v>44</v>
      </c>
      <c r="V44" s="2">
        <v>10</v>
      </c>
      <c r="W44" s="32" t="s">
        <v>82</v>
      </c>
      <c r="X44" s="44">
        <v>12137</v>
      </c>
      <c r="Y44" s="2" t="s">
        <v>34</v>
      </c>
      <c r="AA44" s="2">
        <v>10</v>
      </c>
      <c r="AB44" s="32" t="s">
        <v>82</v>
      </c>
      <c r="AC44" s="44">
        <v>12137</v>
      </c>
      <c r="AD44" s="2" t="s">
        <v>34</v>
      </c>
      <c r="AE44" s="2" t="s">
        <v>34</v>
      </c>
      <c r="AF44" s="2" t="s">
        <v>38</v>
      </c>
      <c r="AG44" s="2" t="s">
        <v>34</v>
      </c>
      <c r="AI44" s="2" t="s">
        <v>43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10</v>
      </c>
      <c r="AR44" s="2">
        <v>158</v>
      </c>
      <c r="AS44" s="2">
        <v>5</v>
      </c>
      <c r="AT44" s="2">
        <v>0</v>
      </c>
      <c r="AU44" s="2">
        <v>0</v>
      </c>
      <c r="AV44">
        <f t="shared" si="18"/>
        <v>173</v>
      </c>
      <c r="AW44" s="2" t="s">
        <v>44</v>
      </c>
      <c r="AX44" s="12">
        <v>15510</v>
      </c>
      <c r="AZ44" s="2">
        <v>10</v>
      </c>
      <c r="BA44" s="32" t="s">
        <v>82</v>
      </c>
      <c r="BB44" s="44">
        <v>12137</v>
      </c>
      <c r="BC44" s="2" t="s">
        <v>34</v>
      </c>
      <c r="BD44" s="13">
        <v>12025.5</v>
      </c>
      <c r="BF44" s="2">
        <v>10</v>
      </c>
      <c r="BG44" s="32" t="s">
        <v>82</v>
      </c>
      <c r="BH44" s="44">
        <v>12137</v>
      </c>
      <c r="BI44" s="13">
        <v>12069.103658536589</v>
      </c>
      <c r="BJ44" s="17">
        <v>0.91867842135618361</v>
      </c>
    </row>
    <row r="45" spans="2:62" x14ac:dyDescent="0.3">
      <c r="B45" s="38" t="s">
        <v>24</v>
      </c>
      <c r="C45" s="38" t="s">
        <v>24</v>
      </c>
      <c r="D45" s="38" t="s">
        <v>24</v>
      </c>
      <c r="L45" s="43">
        <f t="shared" si="19"/>
        <v>15813</v>
      </c>
      <c r="M45" s="6" t="s">
        <v>1</v>
      </c>
      <c r="N45" s="43">
        <f t="shared" si="16"/>
        <v>16318</v>
      </c>
      <c r="O45" s="6" t="s">
        <v>21</v>
      </c>
      <c r="Q45" s="43">
        <f t="shared" si="20"/>
        <v>15813</v>
      </c>
      <c r="R45" s="6" t="s">
        <v>1</v>
      </c>
      <c r="S45" s="43">
        <f t="shared" si="17"/>
        <v>16318</v>
      </c>
      <c r="T45" s="6" t="s">
        <v>45</v>
      </c>
      <c r="V45" s="2" t="s">
        <v>24</v>
      </c>
      <c r="W45" s="2" t="s">
        <v>24</v>
      </c>
      <c r="X45" s="38" t="s">
        <v>24</v>
      </c>
      <c r="Y45" s="2" t="s">
        <v>24</v>
      </c>
      <c r="AA45" s="2" t="s">
        <v>24</v>
      </c>
      <c r="AB45" s="2" t="s">
        <v>24</v>
      </c>
      <c r="AC45" s="38" t="s">
        <v>24</v>
      </c>
      <c r="AD45" s="2" t="s">
        <v>24</v>
      </c>
      <c r="AE45" s="2" t="s">
        <v>24</v>
      </c>
      <c r="AF45" s="2" t="s">
        <v>24</v>
      </c>
      <c r="AG45" s="2" t="s">
        <v>24</v>
      </c>
      <c r="AI45" s="2" t="s">
        <v>44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5</v>
      </c>
      <c r="AS45" s="2">
        <v>13</v>
      </c>
      <c r="AT45" s="2">
        <v>1</v>
      </c>
      <c r="AU45" s="2">
        <v>1</v>
      </c>
      <c r="AV45">
        <f t="shared" si="18"/>
        <v>20</v>
      </c>
      <c r="AW45" s="2" t="s">
        <v>45</v>
      </c>
      <c r="AX45" s="3">
        <v>15964.5</v>
      </c>
      <c r="AZ45" s="2" t="s">
        <v>24</v>
      </c>
      <c r="BA45" s="2" t="s">
        <v>24</v>
      </c>
      <c r="BB45" s="38" t="s">
        <v>24</v>
      </c>
      <c r="BC45" s="2" t="s">
        <v>24</v>
      </c>
      <c r="BD45" s="2" t="s">
        <v>24</v>
      </c>
      <c r="BF45" s="2" t="s">
        <v>24</v>
      </c>
      <c r="BG45" s="2" t="s">
        <v>24</v>
      </c>
      <c r="BH45" s="38" t="s">
        <v>24</v>
      </c>
      <c r="BI45" s="2" t="s">
        <v>24</v>
      </c>
      <c r="BJ45" s="2" t="s">
        <v>24</v>
      </c>
    </row>
    <row r="46" spans="2:62" x14ac:dyDescent="0.3">
      <c r="B46" s="38" t="s">
        <v>24</v>
      </c>
      <c r="C46" s="38" t="s">
        <v>24</v>
      </c>
      <c r="D46" s="38" t="s">
        <v>24</v>
      </c>
      <c r="L46" s="43">
        <f t="shared" si="19"/>
        <v>16318</v>
      </c>
      <c r="M46" s="6" t="s">
        <v>1</v>
      </c>
      <c r="N46" s="43">
        <f t="shared" si="16"/>
        <v>16823</v>
      </c>
      <c r="O46" s="6" t="s">
        <v>22</v>
      </c>
      <c r="Q46" s="43">
        <f t="shared" si="20"/>
        <v>16318</v>
      </c>
      <c r="R46" s="6" t="s">
        <v>1</v>
      </c>
      <c r="S46" s="43">
        <f t="shared" si="17"/>
        <v>16823</v>
      </c>
      <c r="T46" s="6" t="s">
        <v>53</v>
      </c>
      <c r="V46" s="2" t="s">
        <v>24</v>
      </c>
      <c r="W46" s="2" t="s">
        <v>24</v>
      </c>
      <c r="X46" s="38" t="s">
        <v>24</v>
      </c>
      <c r="Y46" s="2" t="s">
        <v>24</v>
      </c>
      <c r="AA46" s="2" t="s">
        <v>24</v>
      </c>
      <c r="AB46" s="2" t="s">
        <v>24</v>
      </c>
      <c r="AC46" s="38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I46" s="2" t="s">
        <v>45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</v>
      </c>
      <c r="AT46" s="2">
        <v>2</v>
      </c>
      <c r="AU46" s="2">
        <v>1</v>
      </c>
      <c r="AV46">
        <f t="shared" si="18"/>
        <v>5</v>
      </c>
      <c r="AW46" s="2" t="s">
        <v>53</v>
      </c>
      <c r="AX46" s="3">
        <v>16520</v>
      </c>
      <c r="AZ46" s="2" t="s">
        <v>24</v>
      </c>
      <c r="BA46" s="2" t="s">
        <v>24</v>
      </c>
      <c r="BB46" s="38" t="s">
        <v>24</v>
      </c>
      <c r="BC46" s="2" t="s">
        <v>24</v>
      </c>
      <c r="BD46" s="2" t="s">
        <v>24</v>
      </c>
      <c r="BF46" s="2" t="s">
        <v>24</v>
      </c>
      <c r="BG46" s="2" t="s">
        <v>24</v>
      </c>
      <c r="BH46" s="38" t="s">
        <v>24</v>
      </c>
      <c r="BI46" s="2" t="s">
        <v>24</v>
      </c>
      <c r="BJ46" s="2" t="s">
        <v>24</v>
      </c>
    </row>
    <row r="47" spans="2:62" x14ac:dyDescent="0.3">
      <c r="B47" s="38" t="s">
        <v>24</v>
      </c>
      <c r="C47" s="38" t="s">
        <v>24</v>
      </c>
      <c r="D47" s="38" t="s">
        <v>24</v>
      </c>
      <c r="V47" s="2" t="s">
        <v>24</v>
      </c>
      <c r="W47" s="2" t="s">
        <v>24</v>
      </c>
      <c r="X47" s="38" t="s">
        <v>24</v>
      </c>
      <c r="Y47" s="2" t="s">
        <v>24</v>
      </c>
      <c r="AA47" s="2" t="s">
        <v>24</v>
      </c>
      <c r="AB47" s="2" t="s">
        <v>24</v>
      </c>
      <c r="AC47" s="38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I47" s="2" t="s">
        <v>53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</v>
      </c>
      <c r="AU47" s="2">
        <v>18</v>
      </c>
      <c r="AV47">
        <f t="shared" si="18"/>
        <v>20</v>
      </c>
      <c r="AZ47" s="2" t="s">
        <v>24</v>
      </c>
      <c r="BA47" s="2" t="s">
        <v>24</v>
      </c>
      <c r="BB47" s="38" t="s">
        <v>24</v>
      </c>
      <c r="BC47" s="2" t="s">
        <v>24</v>
      </c>
      <c r="BD47" s="2" t="s">
        <v>24</v>
      </c>
      <c r="BF47" s="2" t="s">
        <v>24</v>
      </c>
      <c r="BG47" s="2" t="s">
        <v>24</v>
      </c>
      <c r="BH47" s="38" t="s">
        <v>24</v>
      </c>
      <c r="BI47" s="2" t="s">
        <v>24</v>
      </c>
      <c r="BJ47" s="2" t="s">
        <v>24</v>
      </c>
    </row>
    <row r="48" spans="2:62" x14ac:dyDescent="0.3">
      <c r="B48" s="38" t="s">
        <v>24</v>
      </c>
      <c r="C48" s="38" t="s">
        <v>24</v>
      </c>
      <c r="D48" s="38" t="s">
        <v>24</v>
      </c>
      <c r="V48" s="2" t="s">
        <v>24</v>
      </c>
      <c r="W48" s="2" t="s">
        <v>24</v>
      </c>
      <c r="X48" s="38" t="s">
        <v>24</v>
      </c>
      <c r="Y48" s="2" t="s">
        <v>24</v>
      </c>
      <c r="AA48" s="2" t="s">
        <v>24</v>
      </c>
      <c r="AB48" s="2" t="s">
        <v>24</v>
      </c>
      <c r="AC48" s="38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V48">
        <f>SUM(AV36:AV47)</f>
        <v>2974</v>
      </c>
      <c r="AZ48" s="2" t="s">
        <v>24</v>
      </c>
      <c r="BA48" s="2" t="s">
        <v>24</v>
      </c>
      <c r="BB48" s="38" t="s">
        <v>24</v>
      </c>
      <c r="BC48" s="2" t="s">
        <v>24</v>
      </c>
      <c r="BD48" s="2" t="s">
        <v>24</v>
      </c>
      <c r="BF48" s="2" t="s">
        <v>24</v>
      </c>
      <c r="BG48" s="2" t="s">
        <v>24</v>
      </c>
      <c r="BH48" s="38" t="s">
        <v>24</v>
      </c>
      <c r="BI48" s="2" t="s">
        <v>24</v>
      </c>
      <c r="BJ48" s="2" t="s">
        <v>24</v>
      </c>
    </row>
    <row r="49" spans="1:62" x14ac:dyDescent="0.3">
      <c r="B49" s="38" t="s">
        <v>24</v>
      </c>
      <c r="C49" s="38" t="s">
        <v>24</v>
      </c>
      <c r="D49" s="38" t="s">
        <v>24</v>
      </c>
      <c r="V49" s="2" t="s">
        <v>24</v>
      </c>
      <c r="W49" s="2" t="s">
        <v>24</v>
      </c>
      <c r="X49" s="38" t="s">
        <v>24</v>
      </c>
      <c r="Y49" s="2" t="s">
        <v>24</v>
      </c>
      <c r="AA49" s="2" t="s">
        <v>24</v>
      </c>
      <c r="AB49" s="2" t="s">
        <v>24</v>
      </c>
      <c r="AC49" s="38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I49" s="67" t="s">
        <v>51</v>
      </c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Z49" s="2" t="s">
        <v>24</v>
      </c>
      <c r="BA49" s="2" t="s">
        <v>24</v>
      </c>
      <c r="BB49" s="38" t="s">
        <v>24</v>
      </c>
      <c r="BC49" s="2" t="s">
        <v>24</v>
      </c>
      <c r="BD49" s="2" t="s">
        <v>24</v>
      </c>
      <c r="BF49" s="2" t="s">
        <v>24</v>
      </c>
      <c r="BG49" s="2" t="s">
        <v>24</v>
      </c>
      <c r="BH49" s="38" t="s">
        <v>24</v>
      </c>
      <c r="BI49" s="2" t="s">
        <v>24</v>
      </c>
      <c r="BJ49" s="2" t="s">
        <v>24</v>
      </c>
    </row>
    <row r="50" spans="1:62" x14ac:dyDescent="0.3">
      <c r="B50" s="38">
        <v>2976</v>
      </c>
      <c r="C50" s="42" t="s">
        <v>83</v>
      </c>
      <c r="D50" s="40">
        <v>14442</v>
      </c>
      <c r="V50" s="2">
        <v>2611</v>
      </c>
      <c r="W50" s="2" t="s">
        <v>150</v>
      </c>
      <c r="X50" s="2">
        <v>14371.5</v>
      </c>
      <c r="Y50" s="2" t="s">
        <v>35</v>
      </c>
      <c r="AA50" s="2">
        <v>2610</v>
      </c>
      <c r="AB50" s="2" t="s">
        <v>149</v>
      </c>
      <c r="AC50" s="2">
        <v>14300.15</v>
      </c>
      <c r="AD50" s="2" t="s">
        <v>35</v>
      </c>
      <c r="AE50" s="2" t="s">
        <v>35</v>
      </c>
      <c r="AF50" s="2" t="s">
        <v>38</v>
      </c>
      <c r="AG50" s="2" t="s">
        <v>35</v>
      </c>
      <c r="AI50" s="2" t="s">
        <v>33</v>
      </c>
      <c r="AJ50" s="2" t="s">
        <v>50</v>
      </c>
      <c r="AK50" s="2" t="s">
        <v>49</v>
      </c>
      <c r="AL50" s="2" t="s">
        <v>34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35</v>
      </c>
      <c r="AR50" s="2" t="s">
        <v>43</v>
      </c>
      <c r="AS50" s="2" t="s">
        <v>44</v>
      </c>
      <c r="AT50" s="2" t="s">
        <v>45</v>
      </c>
      <c r="AU50" s="2" t="s">
        <v>53</v>
      </c>
      <c r="AZ50" s="2">
        <v>2610</v>
      </c>
      <c r="BA50" s="2" t="s">
        <v>149</v>
      </c>
      <c r="BB50" s="2">
        <v>14300.15</v>
      </c>
      <c r="BC50" s="2" t="s">
        <v>35</v>
      </c>
      <c r="BD50" s="13">
        <v>14539.24442793462</v>
      </c>
      <c r="BF50" s="2">
        <v>2610</v>
      </c>
      <c r="BG50" s="2" t="s">
        <v>149</v>
      </c>
      <c r="BH50" s="2">
        <v>14300.15</v>
      </c>
      <c r="BI50" s="13">
        <v>14539.24442793462</v>
      </c>
      <c r="BJ50" s="17">
        <v>1.6719714683735509</v>
      </c>
    </row>
    <row r="51" spans="1:62" x14ac:dyDescent="0.3">
      <c r="AA51" s="2">
        <v>2611</v>
      </c>
      <c r="AB51" s="2" t="s">
        <v>150</v>
      </c>
      <c r="AC51" s="2">
        <v>14371.5</v>
      </c>
      <c r="AD51" s="2" t="s">
        <v>35</v>
      </c>
      <c r="AE51" s="2" t="s">
        <v>35</v>
      </c>
      <c r="AF51" s="2" t="s">
        <v>38</v>
      </c>
      <c r="AG51" s="2"/>
      <c r="AI51" s="2" t="s">
        <v>50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Z51" s="2">
        <v>2611</v>
      </c>
      <c r="BA51" s="2" t="s">
        <v>150</v>
      </c>
      <c r="BB51" s="2">
        <v>14371.5</v>
      </c>
      <c r="BC51" s="2" t="s">
        <v>35</v>
      </c>
      <c r="BD51" s="13">
        <v>14539.24442793462</v>
      </c>
      <c r="BF51" s="2">
        <v>2611</v>
      </c>
      <c r="BG51" s="2" t="s">
        <v>150</v>
      </c>
      <c r="BH51" s="2">
        <v>14371.5</v>
      </c>
      <c r="BI51" s="13">
        <v>14539.24442793462</v>
      </c>
      <c r="BJ51" s="17">
        <v>1.167201947845528</v>
      </c>
    </row>
    <row r="52" spans="1:62" x14ac:dyDescent="0.3">
      <c r="AI52" s="2" t="s">
        <v>49</v>
      </c>
      <c r="AJ52" s="2">
        <f>AJ37/$AV$37</f>
        <v>0</v>
      </c>
      <c r="AK52" s="2">
        <f t="shared" ref="AK52:AU52" si="21">AK37/$AV$37</f>
        <v>0.94964028776978415</v>
      </c>
      <c r="AL52" s="2">
        <f t="shared" si="21"/>
        <v>5.0359712230215826E-2</v>
      </c>
      <c r="AM52" s="2">
        <f t="shared" si="21"/>
        <v>0</v>
      </c>
      <c r="AN52" s="2">
        <f t="shared" si="21"/>
        <v>0</v>
      </c>
      <c r="AO52" s="2">
        <f t="shared" si="21"/>
        <v>0</v>
      </c>
      <c r="AP52" s="2">
        <f t="shared" si="21"/>
        <v>0</v>
      </c>
      <c r="AQ52" s="2">
        <f t="shared" si="21"/>
        <v>0</v>
      </c>
      <c r="AR52" s="2">
        <f t="shared" si="21"/>
        <v>0</v>
      </c>
      <c r="AS52" s="2">
        <f t="shared" si="21"/>
        <v>0</v>
      </c>
      <c r="AT52" s="2">
        <f t="shared" si="21"/>
        <v>0</v>
      </c>
      <c r="AU52" s="2">
        <f t="shared" si="21"/>
        <v>0</v>
      </c>
    </row>
    <row r="53" spans="1:62" x14ac:dyDescent="0.3">
      <c r="AI53" s="2" t="s">
        <v>34</v>
      </c>
      <c r="AJ53" s="2">
        <f>AJ38/$AV$38</f>
        <v>0</v>
      </c>
      <c r="AK53" s="2">
        <f t="shared" ref="AK53:AU53" si="22">AK38/$AV$38</f>
        <v>4.1916167664670656E-2</v>
      </c>
      <c r="AL53" s="2">
        <f t="shared" si="22"/>
        <v>0.91616766467065869</v>
      </c>
      <c r="AM53" s="2">
        <f t="shared" si="22"/>
        <v>4.1916167664670656E-2</v>
      </c>
      <c r="AN53" s="2">
        <f t="shared" si="22"/>
        <v>0</v>
      </c>
      <c r="AO53" s="2">
        <f t="shared" si="22"/>
        <v>0</v>
      </c>
      <c r="AP53" s="2">
        <f t="shared" si="22"/>
        <v>0</v>
      </c>
      <c r="AQ53" s="2">
        <f t="shared" si="22"/>
        <v>0</v>
      </c>
      <c r="AR53" s="2">
        <f t="shared" si="22"/>
        <v>0</v>
      </c>
      <c r="AS53" s="2">
        <f t="shared" si="22"/>
        <v>0</v>
      </c>
      <c r="AT53" s="2">
        <f t="shared" si="22"/>
        <v>0</v>
      </c>
      <c r="AU53" s="2">
        <f t="shared" si="22"/>
        <v>0</v>
      </c>
    </row>
    <row r="54" spans="1:62" x14ac:dyDescent="0.3">
      <c r="AI54" s="2" t="s">
        <v>39</v>
      </c>
      <c r="AJ54" s="2">
        <f>AJ39/$AV$39</f>
        <v>0</v>
      </c>
      <c r="AK54" s="2">
        <f t="shared" ref="AK54:AU54" si="23">AK39/$AV$39</f>
        <v>0</v>
      </c>
      <c r="AL54" s="2">
        <f t="shared" si="23"/>
        <v>7.6086956521739135E-2</v>
      </c>
      <c r="AM54" s="2">
        <f t="shared" si="23"/>
        <v>0.89130434782608692</v>
      </c>
      <c r="AN54" s="2">
        <f t="shared" si="23"/>
        <v>3.2608695652173912E-2</v>
      </c>
      <c r="AO54" s="2">
        <f t="shared" si="23"/>
        <v>0</v>
      </c>
      <c r="AP54" s="2">
        <f t="shared" si="23"/>
        <v>0</v>
      </c>
      <c r="AQ54" s="2">
        <f t="shared" si="23"/>
        <v>0</v>
      </c>
      <c r="AR54" s="2">
        <f t="shared" si="23"/>
        <v>0</v>
      </c>
      <c r="AS54" s="2">
        <f t="shared" si="23"/>
        <v>0</v>
      </c>
      <c r="AT54" s="2">
        <f t="shared" si="23"/>
        <v>0</v>
      </c>
      <c r="AU54" s="2">
        <f t="shared" si="23"/>
        <v>0</v>
      </c>
    </row>
    <row r="55" spans="1:62" x14ac:dyDescent="0.3">
      <c r="AI55" s="2" t="s">
        <v>40</v>
      </c>
      <c r="AJ55" s="2">
        <f>AJ40/$AV$40</f>
        <v>0</v>
      </c>
      <c r="AK55" s="2">
        <f t="shared" ref="AK55:AU55" si="24">AK40/$AV$40</f>
        <v>0</v>
      </c>
      <c r="AL55" s="2">
        <f t="shared" si="24"/>
        <v>0</v>
      </c>
      <c r="AM55" s="2">
        <f t="shared" si="24"/>
        <v>6.9686411149825784E-3</v>
      </c>
      <c r="AN55" s="2">
        <f t="shared" si="24"/>
        <v>0.94773519163763065</v>
      </c>
      <c r="AO55" s="2">
        <f t="shared" si="24"/>
        <v>4.5296167247386762E-2</v>
      </c>
      <c r="AP55" s="2">
        <f t="shared" si="24"/>
        <v>0</v>
      </c>
      <c r="AQ55" s="2">
        <f t="shared" si="24"/>
        <v>0</v>
      </c>
      <c r="AR55" s="2">
        <f t="shared" si="24"/>
        <v>0</v>
      </c>
      <c r="AS55" s="2">
        <f t="shared" si="24"/>
        <v>0</v>
      </c>
      <c r="AT55" s="2">
        <f t="shared" si="24"/>
        <v>0</v>
      </c>
      <c r="AU55" s="2">
        <f t="shared" si="24"/>
        <v>0</v>
      </c>
    </row>
    <row r="56" spans="1:62" x14ac:dyDescent="0.3">
      <c r="AI56" s="2" t="s">
        <v>41</v>
      </c>
      <c r="AJ56" s="2">
        <f>AJ41/$AV$41</f>
        <v>0</v>
      </c>
      <c r="AK56" s="2">
        <f t="shared" ref="AK56:AU56" si="25">AK41/$AV$41</f>
        <v>0</v>
      </c>
      <c r="AL56" s="2">
        <f t="shared" si="25"/>
        <v>0</v>
      </c>
      <c r="AM56" s="2">
        <f t="shared" si="25"/>
        <v>0</v>
      </c>
      <c r="AN56" s="2">
        <f t="shared" si="25"/>
        <v>1.6150740242261104E-2</v>
      </c>
      <c r="AO56" s="2">
        <f t="shared" si="25"/>
        <v>0.97039030955585459</v>
      </c>
      <c r="AP56" s="2">
        <f t="shared" si="25"/>
        <v>1.3458950201884253E-2</v>
      </c>
      <c r="AQ56" s="2">
        <f t="shared" si="25"/>
        <v>0</v>
      </c>
      <c r="AR56" s="2">
        <f t="shared" si="25"/>
        <v>0</v>
      </c>
      <c r="AS56" s="2">
        <f t="shared" si="25"/>
        <v>0</v>
      </c>
      <c r="AT56" s="2">
        <f t="shared" si="25"/>
        <v>0</v>
      </c>
      <c r="AU56" s="2">
        <f t="shared" si="25"/>
        <v>0</v>
      </c>
    </row>
    <row r="57" spans="1:62" x14ac:dyDescent="0.3">
      <c r="AI57" s="2" t="s">
        <v>42</v>
      </c>
      <c r="AJ57" s="2">
        <f>AJ42/$AV$42</f>
        <v>0</v>
      </c>
      <c r="AK57" s="2">
        <f t="shared" ref="AK57:AU57" si="26">AK42/$AV$42</f>
        <v>0</v>
      </c>
      <c r="AL57" s="2">
        <f t="shared" si="26"/>
        <v>0</v>
      </c>
      <c r="AM57" s="2">
        <f t="shared" si="26"/>
        <v>0</v>
      </c>
      <c r="AN57" s="2">
        <f t="shared" si="26"/>
        <v>0</v>
      </c>
      <c r="AO57" s="2">
        <f t="shared" si="26"/>
        <v>1.3740458015267175E-2</v>
      </c>
      <c r="AP57" s="2">
        <f t="shared" si="26"/>
        <v>0.94656488549618323</v>
      </c>
      <c r="AQ57" s="2">
        <f t="shared" si="26"/>
        <v>3.9694656488549619E-2</v>
      </c>
      <c r="AR57" s="2">
        <f t="shared" si="26"/>
        <v>0</v>
      </c>
      <c r="AS57" s="2">
        <f t="shared" si="26"/>
        <v>0</v>
      </c>
      <c r="AT57" s="2">
        <f t="shared" si="26"/>
        <v>0</v>
      </c>
      <c r="AU57" s="2">
        <f t="shared" si="26"/>
        <v>0</v>
      </c>
    </row>
    <row r="58" spans="1:62" x14ac:dyDescent="0.3">
      <c r="AI58" s="2" t="s">
        <v>35</v>
      </c>
      <c r="AJ58" s="2">
        <f>AJ43/$AV$43</f>
        <v>0</v>
      </c>
      <c r="AK58" s="2">
        <f t="shared" ref="AK58:AU58" si="27">AK43/$AV$43</f>
        <v>0</v>
      </c>
      <c r="AL58" s="2">
        <f t="shared" si="27"/>
        <v>0</v>
      </c>
      <c r="AM58" s="2">
        <f t="shared" si="27"/>
        <v>0</v>
      </c>
      <c r="AN58" s="2">
        <f t="shared" si="27"/>
        <v>0</v>
      </c>
      <c r="AO58" s="2">
        <f t="shared" si="27"/>
        <v>0</v>
      </c>
      <c r="AP58" s="2">
        <f t="shared" si="27"/>
        <v>3.7147102526002972E-2</v>
      </c>
      <c r="AQ58" s="2">
        <f t="shared" si="27"/>
        <v>0.9479940564635958</v>
      </c>
      <c r="AR58" s="2">
        <f t="shared" si="27"/>
        <v>1.4858841010401188E-2</v>
      </c>
      <c r="AS58" s="2">
        <f t="shared" si="27"/>
        <v>0</v>
      </c>
      <c r="AT58" s="2">
        <f t="shared" si="27"/>
        <v>0</v>
      </c>
      <c r="AU58" s="2">
        <f t="shared" si="27"/>
        <v>0</v>
      </c>
    </row>
    <row r="59" spans="1:62" x14ac:dyDescent="0.3">
      <c r="AI59" s="2" t="s">
        <v>43</v>
      </c>
      <c r="AJ59" s="2">
        <f>AJ44/$AV$44</f>
        <v>0</v>
      </c>
      <c r="AK59" s="2">
        <f t="shared" ref="AK59:AU59" si="28">AK44/$AV$44</f>
        <v>0</v>
      </c>
      <c r="AL59" s="2">
        <f t="shared" si="28"/>
        <v>0</v>
      </c>
      <c r="AM59" s="2">
        <f t="shared" si="28"/>
        <v>0</v>
      </c>
      <c r="AN59" s="2">
        <f t="shared" si="28"/>
        <v>0</v>
      </c>
      <c r="AO59" s="2">
        <f t="shared" si="28"/>
        <v>0</v>
      </c>
      <c r="AP59" s="2">
        <f t="shared" si="28"/>
        <v>0</v>
      </c>
      <c r="AQ59" s="2">
        <f t="shared" si="28"/>
        <v>5.7803468208092484E-2</v>
      </c>
      <c r="AR59" s="2">
        <f t="shared" si="28"/>
        <v>0.91329479768786126</v>
      </c>
      <c r="AS59" s="2">
        <f t="shared" si="28"/>
        <v>2.8901734104046242E-2</v>
      </c>
      <c r="AT59" s="2">
        <f t="shared" si="28"/>
        <v>0</v>
      </c>
      <c r="AU59" s="2">
        <f t="shared" si="28"/>
        <v>0</v>
      </c>
    </row>
    <row r="60" spans="1:62" x14ac:dyDescent="0.3">
      <c r="AI60" s="2" t="s">
        <v>44</v>
      </c>
      <c r="AJ60" s="2">
        <f>AJ45/$AV$45</f>
        <v>0</v>
      </c>
      <c r="AK60" s="2">
        <f t="shared" ref="AK60:AU60" si="29">AK45/$AV$45</f>
        <v>0</v>
      </c>
      <c r="AL60" s="2">
        <f t="shared" si="29"/>
        <v>0</v>
      </c>
      <c r="AM60" s="2">
        <f t="shared" si="29"/>
        <v>0</v>
      </c>
      <c r="AN60" s="2">
        <f t="shared" si="29"/>
        <v>0</v>
      </c>
      <c r="AO60" s="2">
        <f t="shared" si="29"/>
        <v>0</v>
      </c>
      <c r="AP60" s="2">
        <f t="shared" si="29"/>
        <v>0</v>
      </c>
      <c r="AQ60" s="2">
        <f t="shared" si="29"/>
        <v>0</v>
      </c>
      <c r="AR60" s="2">
        <f t="shared" si="29"/>
        <v>0.25</v>
      </c>
      <c r="AS60" s="2">
        <f t="shared" si="29"/>
        <v>0.65</v>
      </c>
      <c r="AT60" s="2">
        <f t="shared" si="29"/>
        <v>0.05</v>
      </c>
      <c r="AU60" s="2">
        <f t="shared" si="29"/>
        <v>0.05</v>
      </c>
    </row>
    <row r="61" spans="1:62" x14ac:dyDescent="0.3">
      <c r="AI61" s="2" t="s">
        <v>45</v>
      </c>
      <c r="AJ61" s="2">
        <f>AJ46/$AV$46</f>
        <v>0</v>
      </c>
      <c r="AK61" s="2">
        <f t="shared" ref="AK61:AU61" si="30">AK46/$AV$46</f>
        <v>0</v>
      </c>
      <c r="AL61" s="2">
        <f t="shared" si="30"/>
        <v>0</v>
      </c>
      <c r="AM61" s="2">
        <f t="shared" si="30"/>
        <v>0</v>
      </c>
      <c r="AN61" s="2">
        <f t="shared" si="30"/>
        <v>0</v>
      </c>
      <c r="AO61" s="2">
        <f t="shared" si="30"/>
        <v>0</v>
      </c>
      <c r="AP61" s="2">
        <f t="shared" si="30"/>
        <v>0</v>
      </c>
      <c r="AQ61" s="2">
        <f t="shared" si="30"/>
        <v>0</v>
      </c>
      <c r="AR61" s="2">
        <f t="shared" si="30"/>
        <v>0</v>
      </c>
      <c r="AS61" s="2">
        <f t="shared" si="30"/>
        <v>0.4</v>
      </c>
      <c r="AT61" s="2">
        <f t="shared" si="30"/>
        <v>0.4</v>
      </c>
      <c r="AU61" s="2">
        <f t="shared" si="30"/>
        <v>0.2</v>
      </c>
    </row>
    <row r="62" spans="1:62" x14ac:dyDescent="0.3">
      <c r="A62" t="s">
        <v>62</v>
      </c>
      <c r="AI62" s="2" t="s">
        <v>53</v>
      </c>
      <c r="AJ62" s="2">
        <f>AJ47/$AV$47</f>
        <v>0</v>
      </c>
      <c r="AK62" s="2">
        <f t="shared" ref="AK62:AU62" si="31">AK47/$AV$47</f>
        <v>0</v>
      </c>
      <c r="AL62" s="2">
        <f t="shared" si="31"/>
        <v>0</v>
      </c>
      <c r="AM62" s="2">
        <f t="shared" si="31"/>
        <v>0</v>
      </c>
      <c r="AN62" s="2">
        <f t="shared" si="31"/>
        <v>0</v>
      </c>
      <c r="AO62" s="2">
        <f t="shared" si="31"/>
        <v>0</v>
      </c>
      <c r="AP62" s="2">
        <f t="shared" si="31"/>
        <v>0</v>
      </c>
      <c r="AQ62" s="2">
        <f t="shared" si="31"/>
        <v>0</v>
      </c>
      <c r="AR62" s="2">
        <f t="shared" si="31"/>
        <v>0</v>
      </c>
      <c r="AS62" s="2">
        <f t="shared" si="31"/>
        <v>0</v>
      </c>
      <c r="AT62" s="2">
        <f t="shared" si="31"/>
        <v>0.1</v>
      </c>
      <c r="AU62" s="2">
        <f t="shared" si="31"/>
        <v>0.9</v>
      </c>
    </row>
    <row r="64" spans="1:62" x14ac:dyDescent="0.3">
      <c r="B64" s="14" t="s">
        <v>46</v>
      </c>
      <c r="C64" s="14" t="s">
        <v>47</v>
      </c>
      <c r="D64" s="14" t="s">
        <v>48</v>
      </c>
      <c r="F64" s="67" t="s">
        <v>2</v>
      </c>
      <c r="G64" s="67"/>
      <c r="I64" s="70" t="s">
        <v>7</v>
      </c>
      <c r="J64" s="71"/>
      <c r="L64" s="68" t="s">
        <v>0</v>
      </c>
      <c r="M64" s="68"/>
      <c r="N64" s="68"/>
      <c r="O64" s="6" t="s">
        <v>10</v>
      </c>
      <c r="Q64" s="68" t="s">
        <v>0</v>
      </c>
      <c r="R64" s="68"/>
      <c r="S64" s="68"/>
      <c r="T64" s="6" t="s">
        <v>10</v>
      </c>
      <c r="V64" s="67" t="s">
        <v>90</v>
      </c>
      <c r="W64" s="67"/>
      <c r="X64" s="67"/>
      <c r="Y64" s="2" t="s">
        <v>33</v>
      </c>
      <c r="Z64" s="11"/>
      <c r="AA64" s="67" t="s">
        <v>90</v>
      </c>
      <c r="AB64" s="67"/>
      <c r="AC64" s="67"/>
      <c r="AD64" s="2" t="s">
        <v>33</v>
      </c>
      <c r="AE64" s="67" t="s">
        <v>36</v>
      </c>
      <c r="AF64" s="67"/>
      <c r="AG64" s="67"/>
      <c r="AI64" s="67" t="s">
        <v>51</v>
      </c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W64" s="67" t="s">
        <v>54</v>
      </c>
      <c r="AX64" s="67"/>
      <c r="AZ64" s="67" t="s">
        <v>90</v>
      </c>
      <c r="BA64" s="67"/>
      <c r="BB64" s="67"/>
      <c r="BC64" s="2" t="s">
        <v>33</v>
      </c>
      <c r="BD64" s="2" t="s">
        <v>55</v>
      </c>
      <c r="BF64" s="67" t="s">
        <v>90</v>
      </c>
      <c r="BG64" s="67"/>
      <c r="BH64" s="67"/>
      <c r="BI64" s="2" t="s">
        <v>55</v>
      </c>
      <c r="BJ64" s="2" t="s">
        <v>157</v>
      </c>
    </row>
    <row r="65" spans="2:62" x14ac:dyDescent="0.3">
      <c r="B65" s="38">
        <v>1</v>
      </c>
      <c r="C65" s="39" t="s">
        <v>25</v>
      </c>
      <c r="D65" s="40">
        <v>12291</v>
      </c>
      <c r="F65" s="3" t="s">
        <v>3</v>
      </c>
      <c r="G65" s="4">
        <v>11327</v>
      </c>
      <c r="I65" s="3" t="s">
        <v>3</v>
      </c>
      <c r="J65" s="4">
        <v>11327</v>
      </c>
      <c r="L65" s="43">
        <v>11327</v>
      </c>
      <c r="M65" s="6" t="s">
        <v>1</v>
      </c>
      <c r="N65" s="43">
        <f>L65+$J$69</f>
        <v>11787</v>
      </c>
      <c r="O65" s="6" t="s">
        <v>11</v>
      </c>
      <c r="Q65" s="43">
        <v>11327</v>
      </c>
      <c r="R65" s="6" t="s">
        <v>1</v>
      </c>
      <c r="S65" s="43">
        <f>Q65+$J$69</f>
        <v>11787</v>
      </c>
      <c r="T65" s="6" t="s">
        <v>50</v>
      </c>
      <c r="V65" s="2">
        <v>1</v>
      </c>
      <c r="W65" s="33" t="s">
        <v>89</v>
      </c>
      <c r="X65" s="44">
        <v>12291</v>
      </c>
      <c r="Y65" s="2" t="s">
        <v>34</v>
      </c>
      <c r="Z65" s="11"/>
      <c r="AA65" s="2">
        <v>1</v>
      </c>
      <c r="AB65" s="33" t="s">
        <v>89</v>
      </c>
      <c r="AC65" s="44">
        <v>12291</v>
      </c>
      <c r="AD65" s="2" t="s">
        <v>34</v>
      </c>
      <c r="AE65" s="2" t="s">
        <v>34</v>
      </c>
      <c r="AF65" s="2" t="s">
        <v>38</v>
      </c>
      <c r="AG65" s="2" t="s">
        <v>34</v>
      </c>
      <c r="AI65" s="2" t="s">
        <v>33</v>
      </c>
      <c r="AJ65" s="2" t="s">
        <v>50</v>
      </c>
      <c r="AK65" s="2" t="s">
        <v>49</v>
      </c>
      <c r="AL65" s="2" t="s">
        <v>34</v>
      </c>
      <c r="AM65" s="2" t="s">
        <v>39</v>
      </c>
      <c r="AN65" s="2" t="s">
        <v>40</v>
      </c>
      <c r="AO65" s="2" t="s">
        <v>41</v>
      </c>
      <c r="AP65" s="2" t="s">
        <v>42</v>
      </c>
      <c r="AQ65" s="2" t="s">
        <v>35</v>
      </c>
      <c r="AR65" s="2" t="s">
        <v>43</v>
      </c>
      <c r="AS65" s="2" t="s">
        <v>44</v>
      </c>
      <c r="AT65" s="2" t="s">
        <v>45</v>
      </c>
      <c r="AU65" s="2" t="s">
        <v>53</v>
      </c>
      <c r="AW65" s="2" t="s">
        <v>50</v>
      </c>
      <c r="AX65" s="12">
        <v>11575.647999999999</v>
      </c>
      <c r="AZ65" s="2">
        <v>1</v>
      </c>
      <c r="BA65" s="33" t="s">
        <v>89</v>
      </c>
      <c r="BB65" s="44">
        <v>12291</v>
      </c>
      <c r="BC65" s="2" t="s">
        <v>34</v>
      </c>
      <c r="BD65" s="13" t="s">
        <v>1</v>
      </c>
      <c r="BF65" s="2">
        <v>1</v>
      </c>
      <c r="BG65" s="33" t="s">
        <v>89</v>
      </c>
      <c r="BH65" s="44">
        <v>12291</v>
      </c>
      <c r="BI65" s="13" t="s">
        <v>1</v>
      </c>
      <c r="BJ65" s="2" t="s">
        <v>1</v>
      </c>
    </row>
    <row r="66" spans="2:62" x14ac:dyDescent="0.3">
      <c r="B66" s="38">
        <v>2</v>
      </c>
      <c r="C66" s="39" t="s">
        <v>26</v>
      </c>
      <c r="D66" s="40">
        <v>12323</v>
      </c>
      <c r="F66" s="3" t="s">
        <v>4</v>
      </c>
      <c r="G66" s="4">
        <v>16852</v>
      </c>
      <c r="I66" s="5" t="s">
        <v>4</v>
      </c>
      <c r="J66" s="4">
        <v>16852</v>
      </c>
      <c r="L66" s="43">
        <f>N65</f>
        <v>11787</v>
      </c>
      <c r="M66" s="6" t="s">
        <v>1</v>
      </c>
      <c r="N66" s="43">
        <f t="shared" ref="N66:N76" si="32">L66+$J$69</f>
        <v>12247</v>
      </c>
      <c r="O66" s="6" t="s">
        <v>12</v>
      </c>
      <c r="Q66" s="43">
        <f>S65</f>
        <v>11787</v>
      </c>
      <c r="R66" s="6" t="s">
        <v>1</v>
      </c>
      <c r="S66" s="43">
        <f t="shared" ref="S66:S76" si="33">Q66+$J$69</f>
        <v>12247</v>
      </c>
      <c r="T66" s="6" t="s">
        <v>12</v>
      </c>
      <c r="V66" s="2">
        <v>2</v>
      </c>
      <c r="W66" s="32" t="s">
        <v>74</v>
      </c>
      <c r="X66" s="44">
        <v>12323</v>
      </c>
      <c r="Y66" s="2" t="s">
        <v>34</v>
      </c>
      <c r="Z66" s="11"/>
      <c r="AA66" s="2">
        <v>2</v>
      </c>
      <c r="AB66" s="32" t="s">
        <v>74</v>
      </c>
      <c r="AC66" s="44">
        <v>12323</v>
      </c>
      <c r="AD66" s="2" t="s">
        <v>34</v>
      </c>
      <c r="AE66" s="2" t="s">
        <v>34</v>
      </c>
      <c r="AF66" s="2" t="s">
        <v>38</v>
      </c>
      <c r="AG66" s="2" t="s">
        <v>34</v>
      </c>
      <c r="AI66" s="2" t="s">
        <v>50</v>
      </c>
      <c r="AJ66" s="2">
        <v>142</v>
      </c>
      <c r="AK66" s="2">
        <v>6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>
        <f>SUM(AJ66:AU66)</f>
        <v>148</v>
      </c>
      <c r="AW66" s="2" t="s">
        <v>49</v>
      </c>
      <c r="AX66" s="12">
        <v>12020.432000000001</v>
      </c>
      <c r="AZ66" s="2">
        <v>2</v>
      </c>
      <c r="BA66" s="32" t="s">
        <v>74</v>
      </c>
      <c r="BB66" s="44">
        <v>12323</v>
      </c>
      <c r="BC66" s="2" t="s">
        <v>34</v>
      </c>
      <c r="BD66" s="13">
        <v>12477</v>
      </c>
      <c r="BF66" s="2">
        <v>2</v>
      </c>
      <c r="BG66" s="32" t="s">
        <v>74</v>
      </c>
      <c r="BH66" s="44">
        <v>12323</v>
      </c>
      <c r="BI66" s="13">
        <v>12069.103658536589</v>
      </c>
      <c r="BJ66" s="17">
        <v>1.249695690984324</v>
      </c>
    </row>
    <row r="67" spans="2:62" x14ac:dyDescent="0.3">
      <c r="B67" s="38">
        <v>3</v>
      </c>
      <c r="C67" s="39" t="s">
        <v>27</v>
      </c>
      <c r="D67" s="40">
        <v>12290</v>
      </c>
      <c r="F67" s="3" t="s">
        <v>5</v>
      </c>
      <c r="G67" s="3" t="s">
        <v>95</v>
      </c>
      <c r="I67" s="5" t="s">
        <v>8</v>
      </c>
      <c r="J67" s="3">
        <v>12</v>
      </c>
      <c r="L67" s="43">
        <f>N66</f>
        <v>12247</v>
      </c>
      <c r="M67" s="6" t="s">
        <v>1</v>
      </c>
      <c r="N67" s="43">
        <f t="shared" si="32"/>
        <v>12707</v>
      </c>
      <c r="O67" s="6" t="s">
        <v>13</v>
      </c>
      <c r="Q67" s="43">
        <f>S66</f>
        <v>12247</v>
      </c>
      <c r="R67" s="6" t="s">
        <v>1</v>
      </c>
      <c r="S67" s="43">
        <f t="shared" si="33"/>
        <v>12707</v>
      </c>
      <c r="T67" s="6" t="s">
        <v>13</v>
      </c>
      <c r="V67" s="2">
        <v>3</v>
      </c>
      <c r="W67" s="32" t="s">
        <v>75</v>
      </c>
      <c r="X67" s="44">
        <v>12290</v>
      </c>
      <c r="Y67" s="2" t="s">
        <v>34</v>
      </c>
      <c r="Z67" s="11"/>
      <c r="AA67" s="2">
        <v>3</v>
      </c>
      <c r="AB67" s="32" t="s">
        <v>75</v>
      </c>
      <c r="AC67" s="44">
        <v>12290</v>
      </c>
      <c r="AD67" s="2" t="s">
        <v>34</v>
      </c>
      <c r="AE67" s="2" t="s">
        <v>34</v>
      </c>
      <c r="AF67" s="2" t="s">
        <v>38</v>
      </c>
      <c r="AG67" s="2" t="s">
        <v>34</v>
      </c>
      <c r="AI67" s="2" t="s">
        <v>49</v>
      </c>
      <c r="AJ67" s="2">
        <v>6</v>
      </c>
      <c r="AK67" s="2">
        <v>121</v>
      </c>
      <c r="AL67" s="2">
        <v>7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>
        <f t="shared" ref="AV67:AV77" si="34">SUM(AJ67:AU67)</f>
        <v>134</v>
      </c>
      <c r="AW67" s="2" t="s">
        <v>34</v>
      </c>
      <c r="AX67" s="12">
        <v>12476.999</v>
      </c>
      <c r="AZ67" s="2">
        <v>3</v>
      </c>
      <c r="BA67" s="32" t="s">
        <v>75</v>
      </c>
      <c r="BB67" s="44">
        <v>12290</v>
      </c>
      <c r="BC67" s="2" t="s">
        <v>34</v>
      </c>
      <c r="BD67" s="13">
        <v>12477</v>
      </c>
      <c r="BF67" s="2">
        <v>3</v>
      </c>
      <c r="BG67" s="32" t="s">
        <v>75</v>
      </c>
      <c r="BH67" s="44">
        <v>12290</v>
      </c>
      <c r="BI67" s="13">
        <v>12069.103658536589</v>
      </c>
      <c r="BJ67" s="17">
        <v>1.521562245728219</v>
      </c>
    </row>
    <row r="68" spans="2:62" x14ac:dyDescent="0.3">
      <c r="B68" s="38">
        <v>4</v>
      </c>
      <c r="C68" s="39" t="s">
        <v>28</v>
      </c>
      <c r="D68" s="40">
        <v>12324</v>
      </c>
      <c r="I68" s="3" t="s">
        <v>9</v>
      </c>
      <c r="J68" s="4">
        <v>5525</v>
      </c>
      <c r="L68" s="43">
        <f>N67</f>
        <v>12707</v>
      </c>
      <c r="M68" s="6" t="s">
        <v>1</v>
      </c>
      <c r="N68" s="43">
        <f t="shared" si="32"/>
        <v>13167</v>
      </c>
      <c r="O68" s="6" t="s">
        <v>14</v>
      </c>
      <c r="Q68" s="43">
        <f>S67</f>
        <v>12707</v>
      </c>
      <c r="R68" s="6" t="s">
        <v>1</v>
      </c>
      <c r="S68" s="43">
        <f t="shared" si="33"/>
        <v>13167</v>
      </c>
      <c r="T68" s="6" t="s">
        <v>14</v>
      </c>
      <c r="V68" s="2">
        <v>4</v>
      </c>
      <c r="W68" s="32" t="s">
        <v>76</v>
      </c>
      <c r="X68" s="44">
        <v>12324</v>
      </c>
      <c r="Y68" s="2" t="s">
        <v>34</v>
      </c>
      <c r="Z68" s="11"/>
      <c r="AA68" s="2">
        <v>4</v>
      </c>
      <c r="AB68" s="32" t="s">
        <v>76</v>
      </c>
      <c r="AC68" s="44">
        <v>12324</v>
      </c>
      <c r="AD68" s="2" t="s">
        <v>34</v>
      </c>
      <c r="AE68" s="2" t="s">
        <v>34</v>
      </c>
      <c r="AF68" s="2" t="s">
        <v>38</v>
      </c>
      <c r="AG68" s="2" t="s">
        <v>34</v>
      </c>
      <c r="AI68" s="2" t="s">
        <v>34</v>
      </c>
      <c r="AJ68" s="2">
        <v>0</v>
      </c>
      <c r="AK68" s="2">
        <v>7</v>
      </c>
      <c r="AL68" s="2">
        <v>96</v>
      </c>
      <c r="AM68" s="2">
        <v>7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>
        <f t="shared" si="34"/>
        <v>110</v>
      </c>
      <c r="AW68" s="2" t="s">
        <v>39</v>
      </c>
      <c r="AX68" s="12">
        <v>12959.303</v>
      </c>
      <c r="AZ68" s="2">
        <v>4</v>
      </c>
      <c r="BA68" s="32" t="s">
        <v>76</v>
      </c>
      <c r="BB68" s="44">
        <v>12324</v>
      </c>
      <c r="BC68" s="2" t="s">
        <v>34</v>
      </c>
      <c r="BD68" s="13">
        <v>12477</v>
      </c>
      <c r="BF68" s="2">
        <v>4</v>
      </c>
      <c r="BG68" s="32" t="s">
        <v>76</v>
      </c>
      <c r="BH68" s="44">
        <v>12324</v>
      </c>
      <c r="BI68" s="13">
        <v>12069.103658536589</v>
      </c>
      <c r="BJ68" s="17">
        <v>1.2414800389483791</v>
      </c>
    </row>
    <row r="69" spans="2:62" x14ac:dyDescent="0.3">
      <c r="B69" s="38">
        <v>5</v>
      </c>
      <c r="C69" s="39" t="s">
        <v>29</v>
      </c>
      <c r="D69" s="40">
        <v>12258</v>
      </c>
      <c r="I69" s="3" t="s">
        <v>7</v>
      </c>
      <c r="J69" s="3">
        <v>460</v>
      </c>
      <c r="L69" s="43">
        <f t="shared" ref="L69:L76" si="35">N68</f>
        <v>13167</v>
      </c>
      <c r="M69" s="6" t="s">
        <v>1</v>
      </c>
      <c r="N69" s="43">
        <f t="shared" si="32"/>
        <v>13627</v>
      </c>
      <c r="O69" s="6" t="s">
        <v>15</v>
      </c>
      <c r="Q69" s="43">
        <f t="shared" ref="Q69:Q76" si="36">S68</f>
        <v>13167</v>
      </c>
      <c r="R69" s="6" t="s">
        <v>1</v>
      </c>
      <c r="S69" s="43">
        <f t="shared" si="33"/>
        <v>13627</v>
      </c>
      <c r="T69" s="6" t="s">
        <v>15</v>
      </c>
      <c r="V69" s="2">
        <v>5</v>
      </c>
      <c r="W69" s="32" t="s">
        <v>77</v>
      </c>
      <c r="X69" s="44">
        <v>12258</v>
      </c>
      <c r="Y69" s="2" t="s">
        <v>34</v>
      </c>
      <c r="Z69" s="11"/>
      <c r="AA69" s="2">
        <v>5</v>
      </c>
      <c r="AB69" s="32" t="s">
        <v>77</v>
      </c>
      <c r="AC69" s="44">
        <v>12258</v>
      </c>
      <c r="AD69" s="2" t="s">
        <v>34</v>
      </c>
      <c r="AE69" s="2" t="s">
        <v>34</v>
      </c>
      <c r="AF69" s="2" t="s">
        <v>38</v>
      </c>
      <c r="AG69" s="2" t="s">
        <v>34</v>
      </c>
      <c r="AI69" s="2" t="s">
        <v>39</v>
      </c>
      <c r="AJ69" s="2">
        <v>0</v>
      </c>
      <c r="AK69" s="2">
        <v>0</v>
      </c>
      <c r="AL69" s="2">
        <v>6</v>
      </c>
      <c r="AM69" s="2">
        <v>145</v>
      </c>
      <c r="AN69" s="2">
        <v>14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>
        <f t="shared" si="34"/>
        <v>165</v>
      </c>
      <c r="AW69" s="2" t="s">
        <v>40</v>
      </c>
      <c r="AX69" s="12">
        <v>13398.26</v>
      </c>
      <c r="AZ69" s="2">
        <v>5</v>
      </c>
      <c r="BA69" s="32" t="s">
        <v>77</v>
      </c>
      <c r="BB69" s="44">
        <v>12258</v>
      </c>
      <c r="BC69" s="2" t="s">
        <v>34</v>
      </c>
      <c r="BD69" s="13">
        <v>12477</v>
      </c>
      <c r="BF69" s="2">
        <v>5</v>
      </c>
      <c r="BG69" s="32" t="s">
        <v>77</v>
      </c>
      <c r="BH69" s="44">
        <v>12258</v>
      </c>
      <c r="BI69" s="13">
        <v>12069.103658536589</v>
      </c>
      <c r="BJ69" s="17">
        <v>1.786588350464988</v>
      </c>
    </row>
    <row r="70" spans="2:62" x14ac:dyDescent="0.3">
      <c r="B70" s="38">
        <v>6</v>
      </c>
      <c r="C70" s="41">
        <v>41944</v>
      </c>
      <c r="D70" s="40">
        <v>12258</v>
      </c>
      <c r="L70" s="43">
        <f t="shared" si="35"/>
        <v>13627</v>
      </c>
      <c r="M70" s="6" t="s">
        <v>1</v>
      </c>
      <c r="N70" s="43">
        <f t="shared" si="32"/>
        <v>14087</v>
      </c>
      <c r="O70" s="6" t="s">
        <v>16</v>
      </c>
      <c r="Q70" s="43">
        <f t="shared" si="36"/>
        <v>13627</v>
      </c>
      <c r="R70" s="6" t="s">
        <v>1</v>
      </c>
      <c r="S70" s="43">
        <f t="shared" si="33"/>
        <v>14087</v>
      </c>
      <c r="T70" s="6" t="s">
        <v>16</v>
      </c>
      <c r="V70" s="2">
        <v>6</v>
      </c>
      <c r="W70" s="32" t="s">
        <v>78</v>
      </c>
      <c r="X70" s="44">
        <v>12258</v>
      </c>
      <c r="Y70" s="2" t="s">
        <v>34</v>
      </c>
      <c r="Z70" s="11"/>
      <c r="AA70" s="2">
        <v>6</v>
      </c>
      <c r="AB70" s="32" t="s">
        <v>78</v>
      </c>
      <c r="AC70" s="44">
        <v>12258</v>
      </c>
      <c r="AD70" s="2" t="s">
        <v>34</v>
      </c>
      <c r="AE70" s="2" t="s">
        <v>34</v>
      </c>
      <c r="AF70" s="2" t="s">
        <v>38</v>
      </c>
      <c r="AG70" s="2" t="s">
        <v>34</v>
      </c>
      <c r="AI70" s="2" t="s">
        <v>40</v>
      </c>
      <c r="AJ70" s="2">
        <v>0</v>
      </c>
      <c r="AK70" s="2">
        <v>0</v>
      </c>
      <c r="AL70" s="2">
        <v>0</v>
      </c>
      <c r="AM70" s="2">
        <v>13</v>
      </c>
      <c r="AN70" s="2">
        <v>702</v>
      </c>
      <c r="AO70" s="2">
        <v>15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>
        <f t="shared" si="34"/>
        <v>730</v>
      </c>
      <c r="AW70" s="2" t="s">
        <v>41</v>
      </c>
      <c r="AX70" s="12">
        <v>13867.272000000001</v>
      </c>
      <c r="AZ70" s="2">
        <v>6</v>
      </c>
      <c r="BA70" s="32" t="s">
        <v>78</v>
      </c>
      <c r="BB70" s="44">
        <v>12258</v>
      </c>
      <c r="BC70" s="2" t="s">
        <v>34</v>
      </c>
      <c r="BD70" s="13">
        <v>12477</v>
      </c>
      <c r="BF70" s="2">
        <v>6</v>
      </c>
      <c r="BG70" s="32" t="s">
        <v>78</v>
      </c>
      <c r="BH70" s="44">
        <v>12258</v>
      </c>
      <c r="BI70" s="13">
        <v>12069.103658536589</v>
      </c>
      <c r="BJ70" s="17">
        <v>1.786588350464988</v>
      </c>
    </row>
    <row r="71" spans="2:62" x14ac:dyDescent="0.3">
      <c r="B71" s="38">
        <v>7</v>
      </c>
      <c r="C71" s="41">
        <v>41974</v>
      </c>
      <c r="D71" s="40">
        <v>12258</v>
      </c>
      <c r="L71" s="43">
        <f t="shared" si="35"/>
        <v>14087</v>
      </c>
      <c r="M71" s="6" t="s">
        <v>1</v>
      </c>
      <c r="N71" s="43">
        <f t="shared" si="32"/>
        <v>14547</v>
      </c>
      <c r="O71" s="6" t="s">
        <v>17</v>
      </c>
      <c r="Q71" s="43">
        <f t="shared" si="36"/>
        <v>14087</v>
      </c>
      <c r="R71" s="6" t="s">
        <v>1</v>
      </c>
      <c r="S71" s="43">
        <f t="shared" si="33"/>
        <v>14547</v>
      </c>
      <c r="T71" s="6" t="s">
        <v>17</v>
      </c>
      <c r="V71" s="2">
        <v>7</v>
      </c>
      <c r="W71" s="33" t="s">
        <v>79</v>
      </c>
      <c r="X71" s="44">
        <v>12258</v>
      </c>
      <c r="Y71" s="2" t="s">
        <v>34</v>
      </c>
      <c r="Z71" s="11"/>
      <c r="AA71" s="2">
        <v>7</v>
      </c>
      <c r="AB71" s="33" t="s">
        <v>79</v>
      </c>
      <c r="AC71" s="44">
        <v>12258</v>
      </c>
      <c r="AD71" s="2" t="s">
        <v>34</v>
      </c>
      <c r="AE71" s="2" t="s">
        <v>34</v>
      </c>
      <c r="AF71" s="2" t="s">
        <v>38</v>
      </c>
      <c r="AG71" s="2" t="s">
        <v>49</v>
      </c>
      <c r="AI71" s="2" t="s">
        <v>41</v>
      </c>
      <c r="AJ71" s="2">
        <v>0</v>
      </c>
      <c r="AK71" s="2">
        <v>0</v>
      </c>
      <c r="AL71" s="2">
        <v>0</v>
      </c>
      <c r="AM71" s="2">
        <v>0</v>
      </c>
      <c r="AN71" s="2">
        <v>14</v>
      </c>
      <c r="AO71" s="2">
        <v>366</v>
      </c>
      <c r="AP71" s="2">
        <v>23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>
        <f t="shared" si="34"/>
        <v>403</v>
      </c>
      <c r="AW71" s="2" t="s">
        <v>42</v>
      </c>
      <c r="AX71" s="12">
        <v>14314.29</v>
      </c>
      <c r="AZ71" s="2">
        <v>7</v>
      </c>
      <c r="BA71" s="33" t="s">
        <v>79</v>
      </c>
      <c r="BB71" s="44">
        <v>12258</v>
      </c>
      <c r="BC71" s="2" t="s">
        <v>34</v>
      </c>
      <c r="BD71" s="13">
        <v>12477</v>
      </c>
      <c r="BF71" s="2">
        <v>7</v>
      </c>
      <c r="BG71" s="33" t="s">
        <v>79</v>
      </c>
      <c r="BH71" s="44">
        <v>12258</v>
      </c>
      <c r="BI71" s="13">
        <v>12069.103658536589</v>
      </c>
      <c r="BJ71" s="17">
        <v>1.786588350464988</v>
      </c>
    </row>
    <row r="72" spans="2:62" x14ac:dyDescent="0.3">
      <c r="B72" s="38">
        <v>8</v>
      </c>
      <c r="C72" s="39" t="s">
        <v>30</v>
      </c>
      <c r="D72" s="40">
        <v>12107</v>
      </c>
      <c r="L72" s="43">
        <f t="shared" si="35"/>
        <v>14547</v>
      </c>
      <c r="M72" s="6" t="s">
        <v>1</v>
      </c>
      <c r="N72" s="43">
        <f t="shared" si="32"/>
        <v>15007</v>
      </c>
      <c r="O72" s="6" t="s">
        <v>18</v>
      </c>
      <c r="Q72" s="43">
        <f t="shared" si="36"/>
        <v>14547</v>
      </c>
      <c r="R72" s="6" t="s">
        <v>1</v>
      </c>
      <c r="S72" s="43">
        <f t="shared" si="33"/>
        <v>15007</v>
      </c>
      <c r="T72" s="6" t="s">
        <v>18</v>
      </c>
      <c r="V72" s="2">
        <v>8</v>
      </c>
      <c r="W72" s="33" t="s">
        <v>80</v>
      </c>
      <c r="X72" s="44">
        <v>12107</v>
      </c>
      <c r="Y72" s="2" t="s">
        <v>49</v>
      </c>
      <c r="Z72" s="11"/>
      <c r="AA72" s="2">
        <v>8</v>
      </c>
      <c r="AB72" s="33" t="s">
        <v>80</v>
      </c>
      <c r="AC72" s="44">
        <v>12107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42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22</v>
      </c>
      <c r="AP72" s="2">
        <v>810</v>
      </c>
      <c r="AQ72" s="2">
        <v>17</v>
      </c>
      <c r="AR72" s="2">
        <v>0</v>
      </c>
      <c r="AS72" s="2">
        <v>0</v>
      </c>
      <c r="AT72" s="2">
        <v>0</v>
      </c>
      <c r="AU72" s="2">
        <v>0</v>
      </c>
      <c r="AV72">
        <f t="shared" si="34"/>
        <v>849</v>
      </c>
      <c r="AW72" s="2" t="s">
        <v>35</v>
      </c>
      <c r="AX72" s="12">
        <v>14761.804</v>
      </c>
      <c r="AZ72" s="2">
        <v>8</v>
      </c>
      <c r="BA72" s="33" t="s">
        <v>80</v>
      </c>
      <c r="BB72" s="44">
        <v>12107</v>
      </c>
      <c r="BC72" s="2" t="s">
        <v>49</v>
      </c>
      <c r="BD72" s="13">
        <v>12477</v>
      </c>
      <c r="BF72" s="2">
        <v>8</v>
      </c>
      <c r="BG72" s="33" t="s">
        <v>80</v>
      </c>
      <c r="BH72" s="44">
        <v>12107</v>
      </c>
      <c r="BI72" s="13">
        <v>12069.103658536589</v>
      </c>
      <c r="BJ72" s="17">
        <v>3.056083257619544</v>
      </c>
    </row>
    <row r="73" spans="2:62" x14ac:dyDescent="0.3">
      <c r="B73" s="38">
        <v>9</v>
      </c>
      <c r="C73" s="39" t="s">
        <v>31</v>
      </c>
      <c r="D73" s="40">
        <v>12107</v>
      </c>
      <c r="G73" s="19">
        <f>G66-28</f>
        <v>16824</v>
      </c>
      <c r="L73" s="43">
        <f t="shared" si="35"/>
        <v>15007</v>
      </c>
      <c r="M73" s="6" t="s">
        <v>1</v>
      </c>
      <c r="N73" s="43">
        <f t="shared" si="32"/>
        <v>15467</v>
      </c>
      <c r="O73" s="6" t="s">
        <v>19</v>
      </c>
      <c r="Q73" s="43">
        <f t="shared" si="36"/>
        <v>15007</v>
      </c>
      <c r="R73" s="6" t="s">
        <v>1</v>
      </c>
      <c r="S73" s="43">
        <f t="shared" si="33"/>
        <v>15467</v>
      </c>
      <c r="T73" s="6" t="s">
        <v>19</v>
      </c>
      <c r="V73" s="2">
        <v>9</v>
      </c>
      <c r="W73" s="32" t="s">
        <v>81</v>
      </c>
      <c r="X73" s="44">
        <v>12107</v>
      </c>
      <c r="Y73" s="2" t="s">
        <v>49</v>
      </c>
      <c r="Z73" s="11"/>
      <c r="AA73" s="2">
        <v>9</v>
      </c>
      <c r="AB73" s="32" t="s">
        <v>81</v>
      </c>
      <c r="AC73" s="44">
        <v>12107</v>
      </c>
      <c r="AD73" s="2" t="s">
        <v>49</v>
      </c>
      <c r="AE73" s="2" t="s">
        <v>49</v>
      </c>
      <c r="AF73" s="2" t="s">
        <v>38</v>
      </c>
      <c r="AG73" s="2" t="s">
        <v>49</v>
      </c>
      <c r="AI73" s="2" t="s">
        <v>35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17</v>
      </c>
      <c r="AQ73" s="2">
        <v>310</v>
      </c>
      <c r="AR73" s="2">
        <v>6</v>
      </c>
      <c r="AS73" s="2">
        <v>0</v>
      </c>
      <c r="AT73" s="2">
        <v>0</v>
      </c>
      <c r="AU73" s="2">
        <v>0</v>
      </c>
      <c r="AV73">
        <f t="shared" si="34"/>
        <v>333</v>
      </c>
      <c r="AW73" s="2" t="s">
        <v>43</v>
      </c>
      <c r="AX73" s="12">
        <v>15199.295</v>
      </c>
      <c r="AZ73" s="2">
        <v>9</v>
      </c>
      <c r="BA73" s="32" t="s">
        <v>81</v>
      </c>
      <c r="BB73" s="44">
        <v>12107</v>
      </c>
      <c r="BC73" s="2" t="s">
        <v>49</v>
      </c>
      <c r="BD73" s="13">
        <v>12020.43283582089</v>
      </c>
      <c r="BF73" s="2">
        <v>9</v>
      </c>
      <c r="BG73" s="32" t="s">
        <v>81</v>
      </c>
      <c r="BH73" s="44">
        <v>12107</v>
      </c>
      <c r="BI73" s="13">
        <v>12069.103658536589</v>
      </c>
      <c r="BJ73" s="17">
        <v>0.71501746245234177</v>
      </c>
    </row>
    <row r="74" spans="2:62" x14ac:dyDescent="0.3">
      <c r="B74" s="38">
        <v>10</v>
      </c>
      <c r="C74" s="39" t="s">
        <v>32</v>
      </c>
      <c r="D74" s="40">
        <v>12137</v>
      </c>
      <c r="L74" s="43">
        <f t="shared" si="35"/>
        <v>15467</v>
      </c>
      <c r="M74" s="6" t="s">
        <v>1</v>
      </c>
      <c r="N74" s="43">
        <f t="shared" si="32"/>
        <v>15927</v>
      </c>
      <c r="O74" s="6" t="s">
        <v>20</v>
      </c>
      <c r="Q74" s="43">
        <f t="shared" si="36"/>
        <v>15467</v>
      </c>
      <c r="R74" s="6" t="s">
        <v>1</v>
      </c>
      <c r="S74" s="43">
        <f t="shared" si="33"/>
        <v>15927</v>
      </c>
      <c r="T74" s="6" t="s">
        <v>20</v>
      </c>
      <c r="V74" s="2">
        <v>10</v>
      </c>
      <c r="W74" s="32" t="s">
        <v>82</v>
      </c>
      <c r="X74" s="44">
        <v>12137</v>
      </c>
      <c r="Y74" s="2" t="s">
        <v>49</v>
      </c>
      <c r="Z74" s="11"/>
      <c r="AA74" s="2">
        <v>10</v>
      </c>
      <c r="AB74" s="32" t="s">
        <v>82</v>
      </c>
      <c r="AC74" s="44">
        <v>12137</v>
      </c>
      <c r="AD74" s="2" t="s">
        <v>49</v>
      </c>
      <c r="AE74" s="2" t="s">
        <v>49</v>
      </c>
      <c r="AF74" s="2" t="s">
        <v>38</v>
      </c>
      <c r="AG74" s="2" t="s">
        <v>49</v>
      </c>
      <c r="AI74" s="2" t="s">
        <v>43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6</v>
      </c>
      <c r="AR74" s="2">
        <v>54</v>
      </c>
      <c r="AS74" s="2">
        <v>1</v>
      </c>
      <c r="AT74" s="2">
        <v>0</v>
      </c>
      <c r="AU74" s="2">
        <v>0</v>
      </c>
      <c r="AV74">
        <f t="shared" si="34"/>
        <v>61</v>
      </c>
      <c r="AW74" s="2" t="s">
        <v>44</v>
      </c>
      <c r="AX74" s="12">
        <v>15697</v>
      </c>
      <c r="AZ74" s="2">
        <v>10</v>
      </c>
      <c r="BA74" s="32" t="s">
        <v>82</v>
      </c>
      <c r="BB74" s="44">
        <v>12137</v>
      </c>
      <c r="BC74" s="2" t="s">
        <v>49</v>
      </c>
      <c r="BD74" s="13">
        <v>12020.43283582089</v>
      </c>
      <c r="BF74" s="2">
        <v>10</v>
      </c>
      <c r="BG74" s="32" t="s">
        <v>82</v>
      </c>
      <c r="BH74" s="44">
        <v>12137</v>
      </c>
      <c r="BI74" s="13">
        <v>12069.103658536589</v>
      </c>
      <c r="BJ74" s="17">
        <v>0.960428146816388</v>
      </c>
    </row>
    <row r="75" spans="2:62" x14ac:dyDescent="0.3">
      <c r="B75" s="38" t="s">
        <v>24</v>
      </c>
      <c r="C75" s="38" t="s">
        <v>24</v>
      </c>
      <c r="D75" s="38" t="s">
        <v>24</v>
      </c>
      <c r="L75" s="43">
        <f t="shared" si="35"/>
        <v>15927</v>
      </c>
      <c r="M75" s="6" t="s">
        <v>1</v>
      </c>
      <c r="N75" s="43">
        <f t="shared" si="32"/>
        <v>16387</v>
      </c>
      <c r="O75" s="6" t="s">
        <v>21</v>
      </c>
      <c r="Q75" s="43">
        <f t="shared" si="36"/>
        <v>15927</v>
      </c>
      <c r="R75" s="6" t="s">
        <v>1</v>
      </c>
      <c r="S75" s="43">
        <f t="shared" si="33"/>
        <v>16387</v>
      </c>
      <c r="T75" s="6" t="s">
        <v>21</v>
      </c>
      <c r="V75" s="2" t="s">
        <v>24</v>
      </c>
      <c r="W75" s="2" t="s">
        <v>24</v>
      </c>
      <c r="X75" s="38" t="s">
        <v>24</v>
      </c>
      <c r="Y75" s="2" t="s">
        <v>24</v>
      </c>
      <c r="Z75" s="11"/>
      <c r="AA75" s="2" t="s">
        <v>24</v>
      </c>
      <c r="AB75" s="2" t="s">
        <v>24</v>
      </c>
      <c r="AC75" s="38" t="s">
        <v>24</v>
      </c>
      <c r="AD75" s="2" t="s">
        <v>24</v>
      </c>
      <c r="AE75" s="2" t="s">
        <v>24</v>
      </c>
      <c r="AF75" s="2" t="s">
        <v>24</v>
      </c>
      <c r="AG75" s="2" t="s">
        <v>24</v>
      </c>
      <c r="AI75" s="2" t="s">
        <v>44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16</v>
      </c>
      <c r="AT75" s="2">
        <v>1</v>
      </c>
      <c r="AU75" s="2">
        <v>0</v>
      </c>
      <c r="AV75">
        <f t="shared" si="34"/>
        <v>18</v>
      </c>
      <c r="AW75" s="2" t="s">
        <v>45</v>
      </c>
      <c r="AX75" s="12">
        <v>16198.817999999999</v>
      </c>
      <c r="AZ75" s="2" t="s">
        <v>24</v>
      </c>
      <c r="BA75" s="2" t="s">
        <v>24</v>
      </c>
      <c r="BB75" s="38" t="s">
        <v>24</v>
      </c>
      <c r="BC75" s="2" t="s">
        <v>24</v>
      </c>
      <c r="BD75" s="2" t="s">
        <v>24</v>
      </c>
      <c r="BF75" s="2" t="s">
        <v>24</v>
      </c>
      <c r="BG75" s="2" t="s">
        <v>24</v>
      </c>
      <c r="BH75" s="38" t="s">
        <v>24</v>
      </c>
      <c r="BI75" s="2" t="s">
        <v>24</v>
      </c>
      <c r="BJ75" s="2" t="s">
        <v>24</v>
      </c>
    </row>
    <row r="76" spans="2:62" x14ac:dyDescent="0.3">
      <c r="B76" s="38" t="s">
        <v>24</v>
      </c>
      <c r="C76" s="38" t="s">
        <v>24</v>
      </c>
      <c r="D76" s="38" t="s">
        <v>24</v>
      </c>
      <c r="L76" s="43">
        <f t="shared" si="35"/>
        <v>16387</v>
      </c>
      <c r="M76" s="6" t="s">
        <v>1</v>
      </c>
      <c r="N76" s="43">
        <f t="shared" si="32"/>
        <v>16847</v>
      </c>
      <c r="O76" s="6" t="s">
        <v>22</v>
      </c>
      <c r="Q76" s="43">
        <f t="shared" si="36"/>
        <v>16387</v>
      </c>
      <c r="R76" s="6" t="s">
        <v>1</v>
      </c>
      <c r="S76" s="43">
        <f t="shared" si="33"/>
        <v>16847</v>
      </c>
      <c r="T76" s="6" t="s">
        <v>22</v>
      </c>
      <c r="V76" s="2" t="s">
        <v>24</v>
      </c>
      <c r="W76" s="2" t="s">
        <v>24</v>
      </c>
      <c r="X76" s="38" t="s">
        <v>24</v>
      </c>
      <c r="Y76" s="2" t="s">
        <v>24</v>
      </c>
      <c r="Z76" s="11"/>
      <c r="AA76" s="2" t="s">
        <v>24</v>
      </c>
      <c r="AB76" s="2" t="s">
        <v>24</v>
      </c>
      <c r="AC76" s="38" t="s">
        <v>24</v>
      </c>
      <c r="AD76" s="2" t="s">
        <v>24</v>
      </c>
      <c r="AE76" s="2" t="s">
        <v>24</v>
      </c>
      <c r="AF76" s="2" t="s">
        <v>24</v>
      </c>
      <c r="AG76" s="2" t="s">
        <v>24</v>
      </c>
      <c r="AI76" s="2" t="s">
        <v>45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8</v>
      </c>
      <c r="AU76" s="2">
        <v>2</v>
      </c>
      <c r="AV76">
        <f t="shared" si="34"/>
        <v>11</v>
      </c>
      <c r="AW76" s="2" t="s">
        <v>53</v>
      </c>
      <c r="AX76" s="12">
        <v>16546.23</v>
      </c>
      <c r="AZ76" s="2" t="s">
        <v>24</v>
      </c>
      <c r="BA76" s="2" t="s">
        <v>24</v>
      </c>
      <c r="BB76" s="38" t="s">
        <v>24</v>
      </c>
      <c r="BC76" s="2" t="s">
        <v>24</v>
      </c>
      <c r="BD76" s="2" t="s">
        <v>24</v>
      </c>
      <c r="BF76" s="2" t="s">
        <v>24</v>
      </c>
      <c r="BG76" s="2" t="s">
        <v>24</v>
      </c>
      <c r="BH76" s="38" t="s">
        <v>24</v>
      </c>
      <c r="BI76" s="2" t="s">
        <v>24</v>
      </c>
      <c r="BJ76" s="2" t="s">
        <v>24</v>
      </c>
    </row>
    <row r="77" spans="2:62" x14ac:dyDescent="0.3">
      <c r="B77" s="38" t="s">
        <v>24</v>
      </c>
      <c r="C77" s="38" t="s">
        <v>24</v>
      </c>
      <c r="D77" s="38" t="s">
        <v>24</v>
      </c>
      <c r="V77" s="2" t="s">
        <v>24</v>
      </c>
      <c r="W77" s="2" t="s">
        <v>24</v>
      </c>
      <c r="X77" s="38" t="s">
        <v>24</v>
      </c>
      <c r="Y77" s="2" t="s">
        <v>24</v>
      </c>
      <c r="Z77" s="11"/>
      <c r="AA77" s="2" t="s">
        <v>24</v>
      </c>
      <c r="AB77" s="2" t="s">
        <v>24</v>
      </c>
      <c r="AC77" s="38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I77" s="2" t="s">
        <v>53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2</v>
      </c>
      <c r="AU77" s="2">
        <v>11</v>
      </c>
      <c r="AV77">
        <f t="shared" si="34"/>
        <v>13</v>
      </c>
      <c r="AZ77" s="2" t="s">
        <v>24</v>
      </c>
      <c r="BA77" s="2" t="s">
        <v>24</v>
      </c>
      <c r="BB77" s="38" t="s">
        <v>24</v>
      </c>
      <c r="BC77" s="2" t="s">
        <v>24</v>
      </c>
      <c r="BD77" s="2" t="s">
        <v>24</v>
      </c>
      <c r="BF77" s="2" t="s">
        <v>24</v>
      </c>
      <c r="BG77" s="2" t="s">
        <v>24</v>
      </c>
      <c r="BH77" s="38" t="s">
        <v>24</v>
      </c>
      <c r="BI77" s="2" t="s">
        <v>24</v>
      </c>
      <c r="BJ77" s="2" t="s">
        <v>24</v>
      </c>
    </row>
    <row r="78" spans="2:62" x14ac:dyDescent="0.3">
      <c r="B78" s="38" t="s">
        <v>24</v>
      </c>
      <c r="C78" s="38" t="s">
        <v>24</v>
      </c>
      <c r="D78" s="38" t="s">
        <v>24</v>
      </c>
      <c r="V78" s="2" t="s">
        <v>24</v>
      </c>
      <c r="W78" s="2" t="s">
        <v>24</v>
      </c>
      <c r="X78" s="38" t="s">
        <v>24</v>
      </c>
      <c r="Y78" s="2" t="s">
        <v>24</v>
      </c>
      <c r="Z78" s="11"/>
      <c r="AA78" s="2" t="s">
        <v>24</v>
      </c>
      <c r="AB78" s="2" t="s">
        <v>24</v>
      </c>
      <c r="AC78" s="38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V78">
        <f>SUM(AV66:AV77)</f>
        <v>2975</v>
      </c>
      <c r="AZ78" s="2" t="s">
        <v>24</v>
      </c>
      <c r="BA78" s="2" t="s">
        <v>24</v>
      </c>
      <c r="BB78" s="38" t="s">
        <v>24</v>
      </c>
      <c r="BC78" s="2" t="s">
        <v>24</v>
      </c>
      <c r="BD78" s="2" t="s">
        <v>24</v>
      </c>
      <c r="BF78" s="2" t="s">
        <v>24</v>
      </c>
      <c r="BG78" s="2" t="s">
        <v>24</v>
      </c>
      <c r="BH78" s="38" t="s">
        <v>24</v>
      </c>
      <c r="BI78" s="2" t="s">
        <v>24</v>
      </c>
      <c r="BJ78" s="2" t="s">
        <v>24</v>
      </c>
    </row>
    <row r="79" spans="2:62" x14ac:dyDescent="0.3">
      <c r="B79" s="38" t="s">
        <v>24</v>
      </c>
      <c r="C79" s="38" t="s">
        <v>24</v>
      </c>
      <c r="D79" s="38" t="s">
        <v>24</v>
      </c>
      <c r="V79" s="2" t="s">
        <v>24</v>
      </c>
      <c r="W79" s="2" t="s">
        <v>24</v>
      </c>
      <c r="X79" s="38" t="s">
        <v>24</v>
      </c>
      <c r="Y79" s="2" t="s">
        <v>24</v>
      </c>
      <c r="Z79" s="11"/>
      <c r="AA79" s="2" t="s">
        <v>24</v>
      </c>
      <c r="AB79" s="2" t="s">
        <v>24</v>
      </c>
      <c r="AC79" s="38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I79" s="67" t="s">
        <v>51</v>
      </c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Z79" s="2" t="s">
        <v>24</v>
      </c>
      <c r="BA79" s="2" t="s">
        <v>24</v>
      </c>
      <c r="BB79" s="38" t="s">
        <v>24</v>
      </c>
      <c r="BC79" s="2" t="s">
        <v>24</v>
      </c>
      <c r="BD79" s="2" t="s">
        <v>24</v>
      </c>
      <c r="BF79" s="2" t="s">
        <v>24</v>
      </c>
      <c r="BG79" s="2" t="s">
        <v>24</v>
      </c>
      <c r="BH79" s="38" t="s">
        <v>24</v>
      </c>
      <c r="BI79" s="2" t="s">
        <v>24</v>
      </c>
      <c r="BJ79" s="2" t="s">
        <v>24</v>
      </c>
    </row>
    <row r="80" spans="2:62" x14ac:dyDescent="0.3">
      <c r="B80" s="38">
        <v>2976</v>
      </c>
      <c r="C80" s="42" t="s">
        <v>83</v>
      </c>
      <c r="D80" s="40">
        <v>14442</v>
      </c>
      <c r="V80" s="2">
        <v>2611</v>
      </c>
      <c r="W80" s="2" t="s">
        <v>150</v>
      </c>
      <c r="X80" s="2">
        <v>14300.15</v>
      </c>
      <c r="Y80" s="2" t="s">
        <v>42</v>
      </c>
      <c r="Z80" s="11"/>
      <c r="AA80" s="2">
        <v>2610</v>
      </c>
      <c r="AB80" s="2" t="s">
        <v>149</v>
      </c>
      <c r="AC80" s="2">
        <v>14300.15</v>
      </c>
      <c r="AD80" s="2" t="s">
        <v>42</v>
      </c>
      <c r="AE80" s="2" t="s">
        <v>42</v>
      </c>
      <c r="AF80" s="2" t="s">
        <v>38</v>
      </c>
      <c r="AG80" s="2" t="s">
        <v>42</v>
      </c>
      <c r="AI80" s="2" t="s">
        <v>33</v>
      </c>
      <c r="AJ80" s="2" t="s">
        <v>50</v>
      </c>
      <c r="AK80" s="2" t="s">
        <v>49</v>
      </c>
      <c r="AL80" s="2" t="s">
        <v>34</v>
      </c>
      <c r="AM80" s="2" t="s">
        <v>39</v>
      </c>
      <c r="AN80" s="2" t="s">
        <v>40</v>
      </c>
      <c r="AO80" s="2" t="s">
        <v>41</v>
      </c>
      <c r="AP80" s="2" t="s">
        <v>42</v>
      </c>
      <c r="AQ80" s="2" t="s">
        <v>35</v>
      </c>
      <c r="AR80" s="2" t="s">
        <v>43</v>
      </c>
      <c r="AS80" s="2" t="s">
        <v>44</v>
      </c>
      <c r="AT80" s="2" t="s">
        <v>45</v>
      </c>
      <c r="AU80" s="2" t="s">
        <v>53</v>
      </c>
      <c r="AZ80" s="2">
        <v>2610</v>
      </c>
      <c r="BA80" s="2" t="s">
        <v>149</v>
      </c>
      <c r="BB80" s="2">
        <v>14300.15</v>
      </c>
      <c r="BC80" s="2" t="s">
        <v>42</v>
      </c>
      <c r="BD80" s="13">
        <v>14314.29093050648</v>
      </c>
      <c r="BF80" s="2">
        <v>2610</v>
      </c>
      <c r="BG80" s="2" t="s">
        <v>149</v>
      </c>
      <c r="BH80" s="2">
        <v>14300.15</v>
      </c>
      <c r="BI80" s="13">
        <v>14314.29093050648</v>
      </c>
      <c r="BJ80" s="17">
        <v>9.8886588647524545E-2</v>
      </c>
    </row>
    <row r="81" spans="1:62" x14ac:dyDescent="0.3">
      <c r="V81" s="2"/>
      <c r="W81" s="2"/>
      <c r="X81" s="2"/>
      <c r="Y81" s="2"/>
      <c r="Z81" s="11"/>
      <c r="AA81" s="2">
        <v>2611</v>
      </c>
      <c r="AB81" s="2" t="s">
        <v>150</v>
      </c>
      <c r="AC81" s="2">
        <v>14300.15</v>
      </c>
      <c r="AD81" s="2" t="s">
        <v>42</v>
      </c>
      <c r="AE81" s="2" t="s">
        <v>42</v>
      </c>
      <c r="AF81" s="2" t="s">
        <v>38</v>
      </c>
      <c r="AG81" s="2"/>
      <c r="AI81" s="2" t="s">
        <v>50</v>
      </c>
      <c r="AJ81" s="2">
        <f>AJ66/$AV$66</f>
        <v>0.95945945945945943</v>
      </c>
      <c r="AK81" s="2">
        <f t="shared" ref="AK81:AU81" si="37">AK66/$AV$66</f>
        <v>4.0540540540540543E-2</v>
      </c>
      <c r="AL81" s="2">
        <f t="shared" si="37"/>
        <v>0</v>
      </c>
      <c r="AM81" s="2">
        <f t="shared" si="37"/>
        <v>0</v>
      </c>
      <c r="AN81" s="2">
        <f t="shared" si="37"/>
        <v>0</v>
      </c>
      <c r="AO81" s="2">
        <f t="shared" si="37"/>
        <v>0</v>
      </c>
      <c r="AP81" s="2">
        <f t="shared" si="37"/>
        <v>0</v>
      </c>
      <c r="AQ81" s="2">
        <f t="shared" si="37"/>
        <v>0</v>
      </c>
      <c r="AR81" s="2">
        <f t="shared" si="37"/>
        <v>0</v>
      </c>
      <c r="AS81" s="2">
        <f t="shared" si="37"/>
        <v>0</v>
      </c>
      <c r="AT81" s="2">
        <f t="shared" si="37"/>
        <v>0</v>
      </c>
      <c r="AU81" s="2">
        <f t="shared" si="37"/>
        <v>0</v>
      </c>
      <c r="AZ81" s="2">
        <v>2611</v>
      </c>
      <c r="BA81" s="2" t="s">
        <v>150</v>
      </c>
      <c r="BB81" s="2">
        <v>14300.15</v>
      </c>
      <c r="BC81" s="2" t="s">
        <v>42</v>
      </c>
      <c r="BD81" s="13">
        <v>14314.29093050648</v>
      </c>
      <c r="BF81" s="2">
        <v>2611</v>
      </c>
      <c r="BG81" s="2" t="s">
        <v>150</v>
      </c>
      <c r="BH81" s="2">
        <v>14300.15</v>
      </c>
      <c r="BI81" s="13">
        <v>14314.29093050648</v>
      </c>
      <c r="BJ81" s="17">
        <v>9.8886588647524545E-2</v>
      </c>
    </row>
    <row r="82" spans="1:62" x14ac:dyDescent="0.3">
      <c r="AI82" s="2" t="s">
        <v>49</v>
      </c>
      <c r="AJ82" s="2">
        <f>AJ67/$AV$67</f>
        <v>4.4776119402985072E-2</v>
      </c>
      <c r="AK82" s="2">
        <f t="shared" ref="AK82:AU82" si="38">AK67/$AV$67</f>
        <v>0.90298507462686572</v>
      </c>
      <c r="AL82" s="2">
        <f t="shared" si="38"/>
        <v>5.2238805970149252E-2</v>
      </c>
      <c r="AM82" s="2">
        <f t="shared" si="38"/>
        <v>0</v>
      </c>
      <c r="AN82" s="2">
        <f t="shared" si="38"/>
        <v>0</v>
      </c>
      <c r="AO82" s="2">
        <f t="shared" si="38"/>
        <v>0</v>
      </c>
      <c r="AP82" s="2">
        <f t="shared" si="38"/>
        <v>0</v>
      </c>
      <c r="AQ82" s="2">
        <f t="shared" si="38"/>
        <v>0</v>
      </c>
      <c r="AR82" s="2">
        <f t="shared" si="38"/>
        <v>0</v>
      </c>
      <c r="AS82" s="2">
        <f t="shared" si="38"/>
        <v>0</v>
      </c>
      <c r="AT82" s="2">
        <f t="shared" si="38"/>
        <v>0</v>
      </c>
      <c r="AU82" s="2">
        <f t="shared" si="38"/>
        <v>0</v>
      </c>
    </row>
    <row r="83" spans="1:62" x14ac:dyDescent="0.3">
      <c r="AI83" s="2" t="s">
        <v>34</v>
      </c>
      <c r="AJ83" s="2">
        <f>AJ68/$AV$68</f>
        <v>0</v>
      </c>
      <c r="AK83" s="2">
        <f t="shared" ref="AK83:AU83" si="39">AK68/$AV$68</f>
        <v>6.363636363636363E-2</v>
      </c>
      <c r="AL83" s="2">
        <f t="shared" si="39"/>
        <v>0.87272727272727268</v>
      </c>
      <c r="AM83" s="2">
        <f t="shared" si="39"/>
        <v>6.363636363636363E-2</v>
      </c>
      <c r="AN83" s="2">
        <f t="shared" si="39"/>
        <v>0</v>
      </c>
      <c r="AO83" s="2">
        <f t="shared" si="39"/>
        <v>0</v>
      </c>
      <c r="AP83" s="2">
        <f t="shared" si="39"/>
        <v>0</v>
      </c>
      <c r="AQ83" s="2">
        <f t="shared" si="39"/>
        <v>0</v>
      </c>
      <c r="AR83" s="2">
        <f t="shared" si="39"/>
        <v>0</v>
      </c>
      <c r="AS83" s="2">
        <f t="shared" si="39"/>
        <v>0</v>
      </c>
      <c r="AT83" s="2">
        <f t="shared" si="39"/>
        <v>0</v>
      </c>
      <c r="AU83" s="2">
        <f t="shared" si="39"/>
        <v>0</v>
      </c>
    </row>
    <row r="84" spans="1:62" x14ac:dyDescent="0.3">
      <c r="AI84" s="2" t="s">
        <v>39</v>
      </c>
      <c r="AJ84" s="2">
        <f>AJ69/$AV$69</f>
        <v>0</v>
      </c>
      <c r="AK84" s="2">
        <f t="shared" ref="AK84:AU84" si="40">AK69/$AV$69</f>
        <v>0</v>
      </c>
      <c r="AL84" s="2">
        <f t="shared" si="40"/>
        <v>3.6363636363636362E-2</v>
      </c>
      <c r="AM84" s="2">
        <f t="shared" si="40"/>
        <v>0.87878787878787878</v>
      </c>
      <c r="AN84" s="2">
        <f t="shared" si="40"/>
        <v>8.4848484848484854E-2</v>
      </c>
      <c r="AO84" s="2">
        <f t="shared" si="40"/>
        <v>0</v>
      </c>
      <c r="AP84" s="2">
        <f t="shared" si="40"/>
        <v>0</v>
      </c>
      <c r="AQ84" s="2">
        <f t="shared" si="40"/>
        <v>0</v>
      </c>
      <c r="AR84" s="2">
        <f t="shared" si="40"/>
        <v>0</v>
      </c>
      <c r="AS84" s="2">
        <f t="shared" si="40"/>
        <v>0</v>
      </c>
      <c r="AT84" s="2">
        <f t="shared" si="40"/>
        <v>0</v>
      </c>
      <c r="AU84" s="2">
        <f t="shared" si="40"/>
        <v>0</v>
      </c>
    </row>
    <row r="85" spans="1:62" x14ac:dyDescent="0.3">
      <c r="AI85" s="2" t="s">
        <v>40</v>
      </c>
      <c r="AJ85" s="2">
        <f>AJ70/$AV$70</f>
        <v>0</v>
      </c>
      <c r="AK85" s="2">
        <f t="shared" ref="AK85:AU85" si="41">AK70/$AV$70</f>
        <v>0</v>
      </c>
      <c r="AL85" s="2">
        <f t="shared" si="41"/>
        <v>0</v>
      </c>
      <c r="AM85" s="2">
        <f t="shared" si="41"/>
        <v>1.7808219178082191E-2</v>
      </c>
      <c r="AN85" s="2">
        <f t="shared" si="41"/>
        <v>0.9616438356164384</v>
      </c>
      <c r="AO85" s="2">
        <f t="shared" si="41"/>
        <v>2.0547945205479451E-2</v>
      </c>
      <c r="AP85" s="2">
        <f t="shared" si="41"/>
        <v>0</v>
      </c>
      <c r="AQ85" s="2">
        <f t="shared" si="41"/>
        <v>0</v>
      </c>
      <c r="AR85" s="2">
        <f t="shared" si="41"/>
        <v>0</v>
      </c>
      <c r="AS85" s="2">
        <f t="shared" si="41"/>
        <v>0</v>
      </c>
      <c r="AT85" s="2">
        <f t="shared" si="41"/>
        <v>0</v>
      </c>
      <c r="AU85" s="2">
        <f t="shared" si="41"/>
        <v>0</v>
      </c>
    </row>
    <row r="86" spans="1:62" x14ac:dyDescent="0.3">
      <c r="AI86" s="2" t="s">
        <v>41</v>
      </c>
      <c r="AJ86" s="2">
        <f>AJ71/$AV$71</f>
        <v>0</v>
      </c>
      <c r="AK86" s="2">
        <f t="shared" ref="AK86:AU86" si="42">AK71/$AV$71</f>
        <v>0</v>
      </c>
      <c r="AL86" s="2">
        <f t="shared" si="42"/>
        <v>0</v>
      </c>
      <c r="AM86" s="2">
        <f t="shared" si="42"/>
        <v>0</v>
      </c>
      <c r="AN86" s="2">
        <f t="shared" si="42"/>
        <v>3.4739454094292806E-2</v>
      </c>
      <c r="AO86" s="2">
        <f t="shared" si="42"/>
        <v>0.90818858560794047</v>
      </c>
      <c r="AP86" s="2">
        <f t="shared" si="42"/>
        <v>5.7071960297766747E-2</v>
      </c>
      <c r="AQ86" s="2">
        <f t="shared" si="42"/>
        <v>0</v>
      </c>
      <c r="AR86" s="2">
        <f t="shared" si="42"/>
        <v>0</v>
      </c>
      <c r="AS86" s="2">
        <f t="shared" si="42"/>
        <v>0</v>
      </c>
      <c r="AT86" s="2">
        <f t="shared" si="42"/>
        <v>0</v>
      </c>
      <c r="AU86" s="2">
        <f t="shared" si="42"/>
        <v>0</v>
      </c>
    </row>
    <row r="87" spans="1:62" x14ac:dyDescent="0.3">
      <c r="AI87" s="2" t="s">
        <v>42</v>
      </c>
      <c r="AJ87" s="2">
        <f>AJ72/$AV$72</f>
        <v>0</v>
      </c>
      <c r="AK87" s="2">
        <f t="shared" ref="AK87:AU87" si="43">AK72/$AV$72</f>
        <v>0</v>
      </c>
      <c r="AL87" s="2">
        <f t="shared" si="43"/>
        <v>0</v>
      </c>
      <c r="AM87" s="2">
        <f t="shared" si="43"/>
        <v>0</v>
      </c>
      <c r="AN87" s="2">
        <f t="shared" si="43"/>
        <v>0</v>
      </c>
      <c r="AO87" s="2">
        <f t="shared" si="43"/>
        <v>2.591283863368669E-2</v>
      </c>
      <c r="AP87" s="2">
        <f t="shared" si="43"/>
        <v>0.95406360424028269</v>
      </c>
      <c r="AQ87" s="2">
        <f t="shared" si="43"/>
        <v>2.0023557126030624E-2</v>
      </c>
      <c r="AR87" s="2">
        <f t="shared" si="43"/>
        <v>0</v>
      </c>
      <c r="AS87" s="2">
        <f t="shared" si="43"/>
        <v>0</v>
      </c>
      <c r="AT87" s="2">
        <f t="shared" si="43"/>
        <v>0</v>
      </c>
      <c r="AU87" s="2">
        <f t="shared" si="43"/>
        <v>0</v>
      </c>
    </row>
    <row r="88" spans="1:62" x14ac:dyDescent="0.3">
      <c r="AI88" s="2" t="s">
        <v>35</v>
      </c>
      <c r="AJ88" s="2">
        <f>AJ73/$AV$73</f>
        <v>0</v>
      </c>
      <c r="AK88" s="2">
        <f t="shared" ref="AK88:AU88" si="44">AK73/$AV$73</f>
        <v>0</v>
      </c>
      <c r="AL88" s="2">
        <f t="shared" si="44"/>
        <v>0</v>
      </c>
      <c r="AM88" s="2">
        <f t="shared" si="44"/>
        <v>0</v>
      </c>
      <c r="AN88" s="2">
        <f t="shared" si="44"/>
        <v>0</v>
      </c>
      <c r="AO88" s="2">
        <f t="shared" si="44"/>
        <v>0</v>
      </c>
      <c r="AP88" s="2">
        <f t="shared" si="44"/>
        <v>5.1051051051051052E-2</v>
      </c>
      <c r="AQ88" s="2">
        <f t="shared" si="44"/>
        <v>0.93093093093093093</v>
      </c>
      <c r="AR88" s="2">
        <f t="shared" si="44"/>
        <v>1.8018018018018018E-2</v>
      </c>
      <c r="AS88" s="2">
        <f t="shared" si="44"/>
        <v>0</v>
      </c>
      <c r="AT88" s="2">
        <f t="shared" si="44"/>
        <v>0</v>
      </c>
      <c r="AU88" s="2">
        <f t="shared" si="44"/>
        <v>0</v>
      </c>
    </row>
    <row r="89" spans="1:62" x14ac:dyDescent="0.3">
      <c r="AI89" s="2" t="s">
        <v>43</v>
      </c>
      <c r="AJ89" s="2">
        <f>AJ74/$AV$74</f>
        <v>0</v>
      </c>
      <c r="AK89" s="2">
        <f t="shared" ref="AK89:AU89" si="45">AK74/$AV$74</f>
        <v>0</v>
      </c>
      <c r="AL89" s="2">
        <f t="shared" si="45"/>
        <v>0</v>
      </c>
      <c r="AM89" s="2">
        <f t="shared" si="45"/>
        <v>0</v>
      </c>
      <c r="AN89" s="2">
        <f t="shared" si="45"/>
        <v>0</v>
      </c>
      <c r="AO89" s="2">
        <f t="shared" si="45"/>
        <v>0</v>
      </c>
      <c r="AP89" s="2">
        <f t="shared" si="45"/>
        <v>0</v>
      </c>
      <c r="AQ89" s="2">
        <f t="shared" si="45"/>
        <v>9.8360655737704916E-2</v>
      </c>
      <c r="AR89" s="2">
        <f t="shared" si="45"/>
        <v>0.88524590163934425</v>
      </c>
      <c r="AS89" s="2">
        <f t="shared" si="45"/>
        <v>1.6393442622950821E-2</v>
      </c>
      <c r="AT89" s="2">
        <f t="shared" si="45"/>
        <v>0</v>
      </c>
      <c r="AU89" s="2">
        <f t="shared" si="45"/>
        <v>0</v>
      </c>
    </row>
    <row r="90" spans="1:62" x14ac:dyDescent="0.3">
      <c r="AI90" s="2" t="s">
        <v>44</v>
      </c>
      <c r="AJ90" s="2">
        <f>AJ75/$AV$75</f>
        <v>0</v>
      </c>
      <c r="AK90" s="2">
        <f t="shared" ref="AK90:AU90" si="46">AK75/$AV$75</f>
        <v>0</v>
      </c>
      <c r="AL90" s="2">
        <f t="shared" si="46"/>
        <v>0</v>
      </c>
      <c r="AM90" s="2">
        <f t="shared" si="46"/>
        <v>0</v>
      </c>
      <c r="AN90" s="2">
        <f t="shared" si="46"/>
        <v>0</v>
      </c>
      <c r="AO90" s="2">
        <f t="shared" si="46"/>
        <v>0</v>
      </c>
      <c r="AP90" s="2">
        <f t="shared" si="46"/>
        <v>0</v>
      </c>
      <c r="AQ90" s="2">
        <f t="shared" si="46"/>
        <v>0</v>
      </c>
      <c r="AR90" s="2">
        <f t="shared" si="46"/>
        <v>5.5555555555555552E-2</v>
      </c>
      <c r="AS90" s="2">
        <f t="shared" si="46"/>
        <v>0.88888888888888884</v>
      </c>
      <c r="AT90" s="2">
        <f t="shared" si="46"/>
        <v>5.5555555555555552E-2</v>
      </c>
      <c r="AU90" s="2">
        <f t="shared" si="46"/>
        <v>0</v>
      </c>
    </row>
    <row r="91" spans="1:62" x14ac:dyDescent="0.3">
      <c r="AI91" s="2" t="s">
        <v>45</v>
      </c>
      <c r="AJ91" s="2">
        <f>AJ76/$AV$76</f>
        <v>0</v>
      </c>
      <c r="AK91" s="2">
        <f t="shared" ref="AK91:AU91" si="47">AK76/$AV$76</f>
        <v>0</v>
      </c>
      <c r="AL91" s="2">
        <f t="shared" si="47"/>
        <v>0</v>
      </c>
      <c r="AM91" s="2">
        <f t="shared" si="47"/>
        <v>0</v>
      </c>
      <c r="AN91" s="2">
        <f t="shared" si="47"/>
        <v>0</v>
      </c>
      <c r="AO91" s="2">
        <f t="shared" si="47"/>
        <v>0</v>
      </c>
      <c r="AP91" s="2">
        <f t="shared" si="47"/>
        <v>0</v>
      </c>
      <c r="AQ91" s="2">
        <f t="shared" si="47"/>
        <v>0</v>
      </c>
      <c r="AR91" s="2">
        <f t="shared" si="47"/>
        <v>0</v>
      </c>
      <c r="AS91" s="2">
        <f t="shared" si="47"/>
        <v>9.0909090909090912E-2</v>
      </c>
      <c r="AT91" s="2">
        <f t="shared" si="47"/>
        <v>0.72727272727272729</v>
      </c>
      <c r="AU91" s="2">
        <f t="shared" si="47"/>
        <v>0.18181818181818182</v>
      </c>
    </row>
    <row r="92" spans="1:62" x14ac:dyDescent="0.3">
      <c r="AI92" s="2" t="s">
        <v>53</v>
      </c>
      <c r="AJ92" s="2">
        <f>AJ77/$AV$77</f>
        <v>0</v>
      </c>
      <c r="AK92" s="2">
        <f t="shared" ref="AK92:AU92" si="48">AK77/$AV$77</f>
        <v>0</v>
      </c>
      <c r="AL92" s="2">
        <f t="shared" si="48"/>
        <v>0</v>
      </c>
      <c r="AM92" s="2">
        <f t="shared" si="48"/>
        <v>0</v>
      </c>
      <c r="AN92" s="2">
        <f t="shared" si="48"/>
        <v>0</v>
      </c>
      <c r="AO92" s="2">
        <f t="shared" si="48"/>
        <v>0</v>
      </c>
      <c r="AP92" s="2">
        <f t="shared" si="48"/>
        <v>0</v>
      </c>
      <c r="AQ92" s="2">
        <f t="shared" si="48"/>
        <v>0</v>
      </c>
      <c r="AR92" s="2">
        <f t="shared" si="48"/>
        <v>0</v>
      </c>
      <c r="AS92" s="2">
        <f t="shared" si="48"/>
        <v>0</v>
      </c>
      <c r="AT92" s="2">
        <f t="shared" si="48"/>
        <v>0.15384615384615385</v>
      </c>
      <c r="AU92" s="2">
        <f t="shared" si="48"/>
        <v>0.84615384615384615</v>
      </c>
    </row>
    <row r="93" spans="1:62" x14ac:dyDescent="0.3">
      <c r="A93" t="s">
        <v>64</v>
      </c>
    </row>
    <row r="95" spans="1:62" x14ac:dyDescent="0.3">
      <c r="B95" s="14" t="s">
        <v>46</v>
      </c>
      <c r="C95" s="14" t="s">
        <v>47</v>
      </c>
      <c r="D95" s="14" t="s">
        <v>48</v>
      </c>
      <c r="F95" s="67" t="s">
        <v>2</v>
      </c>
      <c r="G95" s="67"/>
      <c r="I95" s="70" t="s">
        <v>7</v>
      </c>
      <c r="J95" s="71"/>
      <c r="L95" s="68" t="s">
        <v>0</v>
      </c>
      <c r="M95" s="68"/>
      <c r="N95" s="68"/>
      <c r="O95" s="6" t="s">
        <v>10</v>
      </c>
      <c r="Q95" s="68" t="s">
        <v>0</v>
      </c>
      <c r="R95" s="68"/>
      <c r="S95" s="68"/>
      <c r="T95" s="6" t="s">
        <v>33</v>
      </c>
      <c r="V95" s="67" t="s">
        <v>90</v>
      </c>
      <c r="W95" s="67"/>
      <c r="X95" s="67"/>
      <c r="Y95" s="2" t="s">
        <v>33</v>
      </c>
      <c r="AA95" s="67" t="s">
        <v>90</v>
      </c>
      <c r="AB95" s="67"/>
      <c r="AC95" s="67"/>
      <c r="AD95" s="2" t="s">
        <v>33</v>
      </c>
      <c r="AE95" s="67" t="s">
        <v>36</v>
      </c>
      <c r="AF95" s="67"/>
      <c r="AG95" s="67"/>
      <c r="AI95" s="67" t="s">
        <v>51</v>
      </c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W95" s="67" t="s">
        <v>54</v>
      </c>
      <c r="AX95" s="67"/>
      <c r="AZ95" s="67" t="s">
        <v>90</v>
      </c>
      <c r="BA95" s="67"/>
      <c r="BB95" s="67"/>
      <c r="BC95" s="2" t="s">
        <v>33</v>
      </c>
      <c r="BD95" s="2" t="s">
        <v>55</v>
      </c>
      <c r="BF95" s="67" t="s">
        <v>90</v>
      </c>
      <c r="BG95" s="67"/>
      <c r="BH95" s="67"/>
      <c r="BI95" s="2" t="s">
        <v>55</v>
      </c>
      <c r="BJ95" s="2" t="s">
        <v>157</v>
      </c>
    </row>
    <row r="96" spans="1:62" x14ac:dyDescent="0.3">
      <c r="B96" s="38">
        <v>1</v>
      </c>
      <c r="C96" s="39" t="s">
        <v>25</v>
      </c>
      <c r="D96" s="40">
        <v>12291</v>
      </c>
      <c r="F96" s="3" t="s">
        <v>3</v>
      </c>
      <c r="G96" s="4">
        <v>11299</v>
      </c>
      <c r="I96" s="3" t="s">
        <v>3</v>
      </c>
      <c r="J96" s="4">
        <v>11299</v>
      </c>
      <c r="L96" s="43">
        <v>11299</v>
      </c>
      <c r="M96" s="6" t="s">
        <v>1</v>
      </c>
      <c r="N96" s="43">
        <f>L96+$J$100</f>
        <v>11759</v>
      </c>
      <c r="O96" s="6" t="s">
        <v>11</v>
      </c>
      <c r="Q96" s="43">
        <v>11299</v>
      </c>
      <c r="R96" s="6" t="s">
        <v>1</v>
      </c>
      <c r="S96" s="43">
        <f>Q96+$J$100</f>
        <v>11759</v>
      </c>
      <c r="T96" s="6" t="s">
        <v>50</v>
      </c>
      <c r="V96" s="2">
        <v>1</v>
      </c>
      <c r="W96" s="33" t="s">
        <v>89</v>
      </c>
      <c r="X96" s="35">
        <v>14162.83</v>
      </c>
      <c r="Y96" s="2" t="s">
        <v>34</v>
      </c>
      <c r="AA96" s="2">
        <v>1</v>
      </c>
      <c r="AB96" s="33" t="s">
        <v>89</v>
      </c>
      <c r="AC96" s="44">
        <v>12291</v>
      </c>
      <c r="AD96" s="2" t="s">
        <v>34</v>
      </c>
      <c r="AE96" s="2" t="s">
        <v>34</v>
      </c>
      <c r="AF96" s="2" t="s">
        <v>38</v>
      </c>
      <c r="AG96" s="2" t="s">
        <v>34</v>
      </c>
      <c r="AI96" s="2" t="s">
        <v>33</v>
      </c>
      <c r="AJ96" s="2" t="s">
        <v>50</v>
      </c>
      <c r="AK96" s="2" t="s">
        <v>49</v>
      </c>
      <c r="AL96" s="2" t="s">
        <v>34</v>
      </c>
      <c r="AM96" s="2" t="s">
        <v>39</v>
      </c>
      <c r="AN96" s="2" t="s">
        <v>40</v>
      </c>
      <c r="AO96" s="2" t="s">
        <v>41</v>
      </c>
      <c r="AP96" s="2" t="s">
        <v>42</v>
      </c>
      <c r="AQ96" s="2" t="s">
        <v>35</v>
      </c>
      <c r="AR96" s="2" t="s">
        <v>43</v>
      </c>
      <c r="AS96" s="2" t="s">
        <v>44</v>
      </c>
      <c r="AT96" s="2" t="s">
        <v>45</v>
      </c>
      <c r="AU96" s="2" t="s">
        <v>53</v>
      </c>
      <c r="AW96" s="2" t="s">
        <v>50</v>
      </c>
      <c r="AX96" s="12">
        <v>11553.58</v>
      </c>
      <c r="AZ96" s="2">
        <v>1</v>
      </c>
      <c r="BA96" s="33" t="s">
        <v>89</v>
      </c>
      <c r="BB96" s="44">
        <v>12291</v>
      </c>
      <c r="BC96" s="2" t="s">
        <v>34</v>
      </c>
      <c r="BD96" s="13" t="s">
        <v>1</v>
      </c>
      <c r="BF96" s="2">
        <v>1</v>
      </c>
      <c r="BG96" s="33" t="s">
        <v>89</v>
      </c>
      <c r="BH96" s="44">
        <v>12291</v>
      </c>
      <c r="BI96" s="13" t="s">
        <v>1</v>
      </c>
      <c r="BJ96" s="2" t="s">
        <v>1</v>
      </c>
    </row>
    <row r="97" spans="2:62" x14ac:dyDescent="0.3">
      <c r="B97" s="38">
        <v>2</v>
      </c>
      <c r="C97" s="39" t="s">
        <v>26</v>
      </c>
      <c r="D97" s="40">
        <v>12323</v>
      </c>
      <c r="F97" s="3" t="s">
        <v>4</v>
      </c>
      <c r="G97" s="4">
        <v>16824</v>
      </c>
      <c r="I97" s="5" t="s">
        <v>4</v>
      </c>
      <c r="J97" s="4">
        <v>16824</v>
      </c>
      <c r="L97" s="43">
        <f>N96</f>
        <v>11759</v>
      </c>
      <c r="M97" s="6" t="s">
        <v>1</v>
      </c>
      <c r="N97" s="43">
        <f t="shared" ref="N97:N107" si="49">L97+$J$100</f>
        <v>12219</v>
      </c>
      <c r="O97" s="6" t="s">
        <v>12</v>
      </c>
      <c r="Q97" s="43">
        <f>S96</f>
        <v>11759</v>
      </c>
      <c r="R97" s="6" t="s">
        <v>1</v>
      </c>
      <c r="S97" s="43">
        <f t="shared" ref="S97:S107" si="50">Q97+$J$100</f>
        <v>12219</v>
      </c>
      <c r="T97" s="6" t="s">
        <v>49</v>
      </c>
      <c r="V97" s="2">
        <v>2</v>
      </c>
      <c r="W97" s="32" t="s">
        <v>74</v>
      </c>
      <c r="X97" s="35">
        <v>14340.94</v>
      </c>
      <c r="Y97" s="2" t="s">
        <v>34</v>
      </c>
      <c r="AA97" s="2">
        <v>2</v>
      </c>
      <c r="AB97" s="32" t="s">
        <v>74</v>
      </c>
      <c r="AC97" s="44">
        <v>12323</v>
      </c>
      <c r="AD97" s="2" t="s">
        <v>34</v>
      </c>
      <c r="AE97" s="2" t="s">
        <v>34</v>
      </c>
      <c r="AF97" s="2" t="s">
        <v>38</v>
      </c>
      <c r="AG97" s="2" t="s">
        <v>34</v>
      </c>
      <c r="AI97" s="2" t="s">
        <v>50</v>
      </c>
      <c r="AJ97" s="2">
        <v>124</v>
      </c>
      <c r="AK97" s="2">
        <v>7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>
        <f>SUM(AJ97:AU97)</f>
        <v>131</v>
      </c>
      <c r="AW97" s="2" t="s">
        <v>49</v>
      </c>
      <c r="AX97" s="12">
        <v>11996.022000000001</v>
      </c>
      <c r="AZ97" s="2">
        <v>2</v>
      </c>
      <c r="BA97" s="32" t="s">
        <v>74</v>
      </c>
      <c r="BB97" s="44">
        <v>12323</v>
      </c>
      <c r="BC97" s="2" t="s">
        <v>34</v>
      </c>
      <c r="BD97" s="13">
        <v>12449</v>
      </c>
      <c r="BF97" s="2">
        <v>2</v>
      </c>
      <c r="BG97" s="32" t="s">
        <v>74</v>
      </c>
      <c r="BH97" s="44">
        <v>12323</v>
      </c>
      <c r="BI97" s="13">
        <v>12069.103658536589</v>
      </c>
      <c r="BJ97" s="17">
        <v>1.0224782926235489</v>
      </c>
    </row>
    <row r="98" spans="2:62" x14ac:dyDescent="0.3">
      <c r="B98" s="38">
        <v>3</v>
      </c>
      <c r="C98" s="39" t="s">
        <v>27</v>
      </c>
      <c r="D98" s="40">
        <v>12290</v>
      </c>
      <c r="F98" s="3" t="s">
        <v>5</v>
      </c>
      <c r="G98" s="3" t="s">
        <v>96</v>
      </c>
      <c r="I98" s="5" t="s">
        <v>8</v>
      </c>
      <c r="J98" s="3">
        <v>12</v>
      </c>
      <c r="L98" s="43">
        <f>N97</f>
        <v>12219</v>
      </c>
      <c r="M98" s="6" t="s">
        <v>1</v>
      </c>
      <c r="N98" s="43">
        <f t="shared" si="49"/>
        <v>12679</v>
      </c>
      <c r="O98" s="6" t="s">
        <v>13</v>
      </c>
      <c r="Q98" s="43">
        <f>S97</f>
        <v>12219</v>
      </c>
      <c r="R98" s="6" t="s">
        <v>1</v>
      </c>
      <c r="S98" s="43">
        <f t="shared" si="50"/>
        <v>12679</v>
      </c>
      <c r="T98" s="6" t="s">
        <v>34</v>
      </c>
      <c r="V98" s="2">
        <v>3</v>
      </c>
      <c r="W98" s="32" t="s">
        <v>75</v>
      </c>
      <c r="X98" s="35">
        <v>14150.89</v>
      </c>
      <c r="Y98" s="2" t="s">
        <v>34</v>
      </c>
      <c r="AA98" s="2">
        <v>3</v>
      </c>
      <c r="AB98" s="32" t="s">
        <v>75</v>
      </c>
      <c r="AC98" s="44">
        <v>12290</v>
      </c>
      <c r="AD98" s="2" t="s">
        <v>34</v>
      </c>
      <c r="AE98" s="2" t="s">
        <v>34</v>
      </c>
      <c r="AF98" s="2" t="s">
        <v>38</v>
      </c>
      <c r="AG98" s="2" t="s">
        <v>34</v>
      </c>
      <c r="AI98" s="2" t="s">
        <v>49</v>
      </c>
      <c r="AJ98" s="2">
        <v>7</v>
      </c>
      <c r="AK98" s="2">
        <v>115</v>
      </c>
      <c r="AL98" s="2">
        <v>9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>
        <f t="shared" ref="AV98:AV108" si="51">SUM(AJ98:AU98)</f>
        <v>131</v>
      </c>
      <c r="AW98" s="2" t="s">
        <v>34</v>
      </c>
      <c r="AX98" s="12">
        <v>12449</v>
      </c>
      <c r="AZ98" s="2">
        <v>3</v>
      </c>
      <c r="BA98" s="32" t="s">
        <v>75</v>
      </c>
      <c r="BB98" s="44">
        <v>12290</v>
      </c>
      <c r="BC98" s="2" t="s">
        <v>34</v>
      </c>
      <c r="BD98" s="13">
        <v>12449</v>
      </c>
      <c r="BF98" s="2">
        <v>3</v>
      </c>
      <c r="BG98" s="32" t="s">
        <v>75</v>
      </c>
      <c r="BH98" s="44">
        <v>12290</v>
      </c>
      <c r="BI98" s="13">
        <v>12069.103658536589</v>
      </c>
      <c r="BJ98" s="17">
        <v>1.2937347436940601</v>
      </c>
    </row>
    <row r="99" spans="2:62" x14ac:dyDescent="0.3">
      <c r="B99" s="38">
        <v>4</v>
      </c>
      <c r="C99" s="39" t="s">
        <v>28</v>
      </c>
      <c r="D99" s="40">
        <v>12324</v>
      </c>
      <c r="I99" s="3" t="s">
        <v>9</v>
      </c>
      <c r="J99" s="4">
        <v>5525</v>
      </c>
      <c r="L99" s="43">
        <f>N98</f>
        <v>12679</v>
      </c>
      <c r="M99" s="6" t="s">
        <v>1</v>
      </c>
      <c r="N99" s="43">
        <f t="shared" si="49"/>
        <v>13139</v>
      </c>
      <c r="O99" s="6" t="s">
        <v>14</v>
      </c>
      <c r="Q99" s="43">
        <f>S98</f>
        <v>12679</v>
      </c>
      <c r="R99" s="6" t="s">
        <v>1</v>
      </c>
      <c r="S99" s="43">
        <f t="shared" si="50"/>
        <v>13139</v>
      </c>
      <c r="T99" s="6" t="s">
        <v>39</v>
      </c>
      <c r="V99" s="2">
        <v>4</v>
      </c>
      <c r="W99" s="32" t="s">
        <v>76</v>
      </c>
      <c r="X99" s="35">
        <v>14100.15</v>
      </c>
      <c r="Y99" s="2" t="s">
        <v>34</v>
      </c>
      <c r="AA99" s="2">
        <v>4</v>
      </c>
      <c r="AB99" s="32" t="s">
        <v>76</v>
      </c>
      <c r="AC99" s="44">
        <v>12324</v>
      </c>
      <c r="AD99" s="2" t="s">
        <v>34</v>
      </c>
      <c r="AE99" s="2" t="s">
        <v>34</v>
      </c>
      <c r="AF99" s="2" t="s">
        <v>38</v>
      </c>
      <c r="AG99" s="2" t="s">
        <v>34</v>
      </c>
      <c r="AI99" s="2" t="s">
        <v>34</v>
      </c>
      <c r="AJ99" s="2">
        <v>0</v>
      </c>
      <c r="AK99" s="2">
        <v>8</v>
      </c>
      <c r="AL99" s="2">
        <v>101</v>
      </c>
      <c r="AM99" s="2">
        <v>8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>
        <f t="shared" si="51"/>
        <v>117</v>
      </c>
      <c r="AW99" s="2" t="s">
        <v>39</v>
      </c>
      <c r="AX99" s="12">
        <v>12909</v>
      </c>
      <c r="AZ99" s="2">
        <v>4</v>
      </c>
      <c r="BA99" s="32" t="s">
        <v>76</v>
      </c>
      <c r="BB99" s="44">
        <v>12324</v>
      </c>
      <c r="BC99" s="2" t="s">
        <v>34</v>
      </c>
      <c r="BD99" s="13">
        <v>12449</v>
      </c>
      <c r="BF99" s="2">
        <v>4</v>
      </c>
      <c r="BG99" s="32" t="s">
        <v>76</v>
      </c>
      <c r="BH99" s="44">
        <v>12324</v>
      </c>
      <c r="BI99" s="13">
        <v>12069.103658536589</v>
      </c>
      <c r="BJ99" s="17">
        <v>1.0142810775722171</v>
      </c>
    </row>
    <row r="100" spans="2:62" x14ac:dyDescent="0.3">
      <c r="B100" s="38">
        <v>5</v>
      </c>
      <c r="C100" s="39" t="s">
        <v>29</v>
      </c>
      <c r="D100" s="40">
        <v>12258</v>
      </c>
      <c r="I100" s="3" t="s">
        <v>7</v>
      </c>
      <c r="J100" s="3">
        <v>460</v>
      </c>
      <c r="L100" s="43">
        <f t="shared" ref="L100:L107" si="52">N99</f>
        <v>13139</v>
      </c>
      <c r="M100" s="6" t="s">
        <v>1</v>
      </c>
      <c r="N100" s="43">
        <f t="shared" si="49"/>
        <v>13599</v>
      </c>
      <c r="O100" s="6" t="s">
        <v>15</v>
      </c>
      <c r="Q100" s="43">
        <f t="shared" ref="Q100:Q107" si="53">S99</f>
        <v>13139</v>
      </c>
      <c r="R100" s="6" t="s">
        <v>1</v>
      </c>
      <c r="S100" s="43">
        <f t="shared" si="50"/>
        <v>13599</v>
      </c>
      <c r="T100" s="6" t="s">
        <v>40</v>
      </c>
      <c r="V100" s="2">
        <v>5</v>
      </c>
      <c r="W100" s="32" t="s">
        <v>77</v>
      </c>
      <c r="X100" s="35">
        <v>14097.16</v>
      </c>
      <c r="Y100" s="2" t="s">
        <v>34</v>
      </c>
      <c r="AA100" s="2">
        <v>5</v>
      </c>
      <c r="AB100" s="32" t="s">
        <v>77</v>
      </c>
      <c r="AC100" s="44">
        <v>12258</v>
      </c>
      <c r="AD100" s="2" t="s">
        <v>34</v>
      </c>
      <c r="AE100" s="2" t="s">
        <v>34</v>
      </c>
      <c r="AF100" s="2" t="s">
        <v>38</v>
      </c>
      <c r="AG100" s="2" t="s">
        <v>34</v>
      </c>
      <c r="AI100" s="2" t="s">
        <v>39</v>
      </c>
      <c r="AJ100" s="2">
        <v>0</v>
      </c>
      <c r="AK100" s="2">
        <v>1</v>
      </c>
      <c r="AL100" s="2">
        <v>6</v>
      </c>
      <c r="AM100" s="2">
        <v>122</v>
      </c>
      <c r="AN100" s="2">
        <v>8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>
        <f t="shared" si="51"/>
        <v>137</v>
      </c>
      <c r="AW100" s="2" t="s">
        <v>40</v>
      </c>
      <c r="AX100" s="12">
        <v>13374.694</v>
      </c>
      <c r="AZ100" s="2">
        <v>5</v>
      </c>
      <c r="BA100" s="32" t="s">
        <v>77</v>
      </c>
      <c r="BB100" s="44">
        <v>12258</v>
      </c>
      <c r="BC100" s="2" t="s">
        <v>34</v>
      </c>
      <c r="BD100" s="13">
        <v>12449</v>
      </c>
      <c r="BF100" s="2">
        <v>5</v>
      </c>
      <c r="BG100" s="32" t="s">
        <v>77</v>
      </c>
      <c r="BH100" s="44">
        <v>12258</v>
      </c>
      <c r="BI100" s="13">
        <v>12069.103658536589</v>
      </c>
      <c r="BJ100" s="17">
        <v>1.558166095611029</v>
      </c>
    </row>
    <row r="101" spans="2:62" x14ac:dyDescent="0.3">
      <c r="B101" s="38">
        <v>6</v>
      </c>
      <c r="C101" s="41">
        <v>41944</v>
      </c>
      <c r="D101" s="40">
        <v>12258</v>
      </c>
      <c r="L101" s="43">
        <f t="shared" si="52"/>
        <v>13599</v>
      </c>
      <c r="M101" s="6" t="s">
        <v>1</v>
      </c>
      <c r="N101" s="43">
        <f t="shared" si="49"/>
        <v>14059</v>
      </c>
      <c r="O101" s="6" t="s">
        <v>16</v>
      </c>
      <c r="Q101" s="43">
        <f t="shared" si="53"/>
        <v>13599</v>
      </c>
      <c r="R101" s="6" t="s">
        <v>1</v>
      </c>
      <c r="S101" s="43">
        <f t="shared" si="50"/>
        <v>14059</v>
      </c>
      <c r="T101" s="6" t="s">
        <v>41</v>
      </c>
      <c r="V101" s="2">
        <v>6</v>
      </c>
      <c r="W101" s="32" t="s">
        <v>78</v>
      </c>
      <c r="X101" s="35">
        <v>14195.67</v>
      </c>
      <c r="Y101" s="2" t="s">
        <v>34</v>
      </c>
      <c r="AA101" s="2">
        <v>6</v>
      </c>
      <c r="AB101" s="32" t="s">
        <v>78</v>
      </c>
      <c r="AC101" s="44">
        <v>12258</v>
      </c>
      <c r="AD101" s="2" t="s">
        <v>34</v>
      </c>
      <c r="AE101" s="2" t="s">
        <v>34</v>
      </c>
      <c r="AF101" s="2" t="s">
        <v>38</v>
      </c>
      <c r="AG101" s="2" t="s">
        <v>34</v>
      </c>
      <c r="AI101" s="2" t="s">
        <v>40</v>
      </c>
      <c r="AJ101" s="2">
        <v>0</v>
      </c>
      <c r="AK101" s="2">
        <v>0</v>
      </c>
      <c r="AL101" s="2">
        <v>0</v>
      </c>
      <c r="AM101" s="2">
        <v>7</v>
      </c>
      <c r="AN101" s="2">
        <v>704</v>
      </c>
      <c r="AO101" s="2">
        <v>16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>
        <f t="shared" si="51"/>
        <v>727</v>
      </c>
      <c r="AW101" s="2" t="s">
        <v>41</v>
      </c>
      <c r="AX101" s="12">
        <v>13830.124</v>
      </c>
      <c r="AZ101" s="2">
        <v>6</v>
      </c>
      <c r="BA101" s="32" t="s">
        <v>78</v>
      </c>
      <c r="BB101" s="44">
        <v>12258</v>
      </c>
      <c r="BC101" s="2" t="s">
        <v>34</v>
      </c>
      <c r="BD101" s="13">
        <v>12449</v>
      </c>
      <c r="BF101" s="2">
        <v>6</v>
      </c>
      <c r="BG101" s="32" t="s">
        <v>78</v>
      </c>
      <c r="BH101" s="44">
        <v>12258</v>
      </c>
      <c r="BI101" s="13">
        <v>12069.103658536589</v>
      </c>
      <c r="BJ101" s="17">
        <v>1.558166095611029</v>
      </c>
    </row>
    <row r="102" spans="2:62" x14ac:dyDescent="0.3">
      <c r="B102" s="38">
        <v>7</v>
      </c>
      <c r="C102" s="41">
        <v>41974</v>
      </c>
      <c r="D102" s="40">
        <v>12258</v>
      </c>
      <c r="L102" s="43">
        <f t="shared" si="52"/>
        <v>14059</v>
      </c>
      <c r="M102" s="6" t="s">
        <v>1</v>
      </c>
      <c r="N102" s="43">
        <f t="shared" si="49"/>
        <v>14519</v>
      </c>
      <c r="O102" s="6" t="s">
        <v>17</v>
      </c>
      <c r="Q102" s="43">
        <f t="shared" si="53"/>
        <v>14059</v>
      </c>
      <c r="R102" s="6" t="s">
        <v>1</v>
      </c>
      <c r="S102" s="43">
        <f t="shared" si="50"/>
        <v>14519</v>
      </c>
      <c r="T102" s="6" t="s">
        <v>42</v>
      </c>
      <c r="V102" s="2">
        <v>7</v>
      </c>
      <c r="W102" s="33" t="s">
        <v>79</v>
      </c>
      <c r="X102" s="35">
        <v>14195.67</v>
      </c>
      <c r="Y102" s="2" t="s">
        <v>34</v>
      </c>
      <c r="AA102" s="2">
        <v>7</v>
      </c>
      <c r="AB102" s="33" t="s">
        <v>79</v>
      </c>
      <c r="AC102" s="44">
        <v>12258</v>
      </c>
      <c r="AD102" s="2" t="s">
        <v>34</v>
      </c>
      <c r="AE102" s="2" t="s">
        <v>34</v>
      </c>
      <c r="AF102" s="2" t="s">
        <v>38</v>
      </c>
      <c r="AG102" s="2" t="s">
        <v>49</v>
      </c>
      <c r="AI102" s="2" t="s">
        <v>41</v>
      </c>
      <c r="AJ102" s="2">
        <v>0</v>
      </c>
      <c r="AK102" s="2">
        <v>0</v>
      </c>
      <c r="AL102" s="2">
        <v>0</v>
      </c>
      <c r="AM102" s="2">
        <v>0</v>
      </c>
      <c r="AN102" s="2">
        <v>15</v>
      </c>
      <c r="AO102" s="2">
        <v>378</v>
      </c>
      <c r="AP102" s="2">
        <v>16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>
        <f t="shared" si="51"/>
        <v>409</v>
      </c>
      <c r="AW102" s="2" t="s">
        <v>42</v>
      </c>
      <c r="AX102" s="12">
        <v>14291.172</v>
      </c>
      <c r="AZ102" s="2">
        <v>7</v>
      </c>
      <c r="BA102" s="33" t="s">
        <v>79</v>
      </c>
      <c r="BB102" s="44">
        <v>12258</v>
      </c>
      <c r="BC102" s="2" t="s">
        <v>34</v>
      </c>
      <c r="BD102" s="13">
        <v>12449</v>
      </c>
      <c r="BF102" s="2">
        <v>7</v>
      </c>
      <c r="BG102" s="33" t="s">
        <v>79</v>
      </c>
      <c r="BH102" s="44">
        <v>12258</v>
      </c>
      <c r="BI102" s="13">
        <v>12069.103658536589</v>
      </c>
      <c r="BJ102" s="17">
        <v>1.558166095611029</v>
      </c>
    </row>
    <row r="103" spans="2:62" x14ac:dyDescent="0.3">
      <c r="B103" s="38">
        <v>8</v>
      </c>
      <c r="C103" s="39" t="s">
        <v>30</v>
      </c>
      <c r="D103" s="40">
        <v>12107</v>
      </c>
      <c r="L103" s="43">
        <f t="shared" si="52"/>
        <v>14519</v>
      </c>
      <c r="M103" s="6" t="s">
        <v>1</v>
      </c>
      <c r="N103" s="43">
        <f t="shared" si="49"/>
        <v>14979</v>
      </c>
      <c r="O103" s="6" t="s">
        <v>18</v>
      </c>
      <c r="Q103" s="43">
        <f t="shared" si="53"/>
        <v>14519</v>
      </c>
      <c r="R103" s="6" t="s">
        <v>1</v>
      </c>
      <c r="S103" s="43">
        <f t="shared" si="50"/>
        <v>14979</v>
      </c>
      <c r="T103" s="6" t="s">
        <v>35</v>
      </c>
      <c r="V103" s="2">
        <v>8</v>
      </c>
      <c r="W103" s="33" t="s">
        <v>80</v>
      </c>
      <c r="X103" s="35">
        <v>14195.67</v>
      </c>
      <c r="Y103" s="2" t="s">
        <v>49</v>
      </c>
      <c r="AA103" s="2">
        <v>8</v>
      </c>
      <c r="AB103" s="33" t="s">
        <v>80</v>
      </c>
      <c r="AC103" s="44">
        <v>12107</v>
      </c>
      <c r="AD103" s="2" t="s">
        <v>49</v>
      </c>
      <c r="AE103" s="2" t="s">
        <v>49</v>
      </c>
      <c r="AF103" s="2" t="s">
        <v>38</v>
      </c>
      <c r="AG103" s="2" t="s">
        <v>49</v>
      </c>
      <c r="AI103" s="2" t="s">
        <v>42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15</v>
      </c>
      <c r="AP103" s="2">
        <v>813</v>
      </c>
      <c r="AQ103" s="2">
        <v>19</v>
      </c>
      <c r="AR103" s="2">
        <v>0</v>
      </c>
      <c r="AS103" s="2">
        <v>0</v>
      </c>
      <c r="AT103" s="2">
        <v>0</v>
      </c>
      <c r="AU103" s="2">
        <v>0</v>
      </c>
      <c r="AV103">
        <f t="shared" si="51"/>
        <v>847</v>
      </c>
      <c r="AW103" s="2" t="s">
        <v>35</v>
      </c>
      <c r="AX103" s="12">
        <v>14734.786</v>
      </c>
      <c r="AZ103" s="2">
        <v>8</v>
      </c>
      <c r="BA103" s="33" t="s">
        <v>80</v>
      </c>
      <c r="BB103" s="44">
        <v>12107</v>
      </c>
      <c r="BC103" s="2" t="s">
        <v>49</v>
      </c>
      <c r="BD103" s="13">
        <v>12449</v>
      </c>
      <c r="BF103" s="2">
        <v>8</v>
      </c>
      <c r="BG103" s="33" t="s">
        <v>80</v>
      </c>
      <c r="BH103" s="44">
        <v>12107</v>
      </c>
      <c r="BI103" s="13">
        <v>12069.103658536589</v>
      </c>
      <c r="BJ103" s="17">
        <v>2.824812092178079</v>
      </c>
    </row>
    <row r="104" spans="2:62" x14ac:dyDescent="0.3">
      <c r="B104" s="38">
        <v>9</v>
      </c>
      <c r="C104" s="39" t="s">
        <v>31</v>
      </c>
      <c r="D104" s="40">
        <v>12107</v>
      </c>
      <c r="L104" s="43">
        <f t="shared" si="52"/>
        <v>14979</v>
      </c>
      <c r="M104" s="6" t="s">
        <v>1</v>
      </c>
      <c r="N104" s="43">
        <f t="shared" si="49"/>
        <v>15439</v>
      </c>
      <c r="O104" s="6" t="s">
        <v>19</v>
      </c>
      <c r="Q104" s="43">
        <f t="shared" si="53"/>
        <v>14979</v>
      </c>
      <c r="R104" s="6" t="s">
        <v>1</v>
      </c>
      <c r="S104" s="43">
        <f t="shared" si="50"/>
        <v>15439</v>
      </c>
      <c r="T104" s="6" t="s">
        <v>43</v>
      </c>
      <c r="V104" s="2">
        <v>9</v>
      </c>
      <c r="W104" s="32" t="s">
        <v>81</v>
      </c>
      <c r="X104" s="35">
        <v>14270.29</v>
      </c>
      <c r="Y104" s="2" t="s">
        <v>49</v>
      </c>
      <c r="AA104" s="2">
        <v>9</v>
      </c>
      <c r="AB104" s="32" t="s">
        <v>81</v>
      </c>
      <c r="AC104" s="44">
        <v>12107</v>
      </c>
      <c r="AD104" s="2" t="s">
        <v>49</v>
      </c>
      <c r="AE104" s="2" t="s">
        <v>49</v>
      </c>
      <c r="AF104" s="2" t="s">
        <v>38</v>
      </c>
      <c r="AG104" s="2" t="s">
        <v>49</v>
      </c>
      <c r="AI104" s="2" t="s">
        <v>35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19</v>
      </c>
      <c r="AQ104" s="2">
        <v>329</v>
      </c>
      <c r="AR104" s="2">
        <v>8</v>
      </c>
      <c r="AS104" s="2">
        <v>0</v>
      </c>
      <c r="AT104" s="2">
        <v>0</v>
      </c>
      <c r="AU104" s="2">
        <v>0</v>
      </c>
      <c r="AV104">
        <f t="shared" si="51"/>
        <v>356</v>
      </c>
      <c r="AW104" s="2" t="s">
        <v>43</v>
      </c>
      <c r="AX104" s="12">
        <v>15167.717000000001</v>
      </c>
      <c r="AZ104" s="2">
        <v>9</v>
      </c>
      <c r="BA104" s="32" t="s">
        <v>81</v>
      </c>
      <c r="BB104" s="44">
        <v>12107</v>
      </c>
      <c r="BC104" s="2" t="s">
        <v>49</v>
      </c>
      <c r="BD104" s="13">
        <v>11996.022900763361</v>
      </c>
      <c r="BF104" s="2">
        <v>9</v>
      </c>
      <c r="BG104" s="32" t="s">
        <v>81</v>
      </c>
      <c r="BH104" s="44">
        <v>12107</v>
      </c>
      <c r="BI104" s="13">
        <v>12069.103658536589</v>
      </c>
      <c r="BJ104" s="17">
        <v>0.91663582420617118</v>
      </c>
    </row>
    <row r="105" spans="2:62" x14ac:dyDescent="0.3">
      <c r="B105" s="38">
        <v>10</v>
      </c>
      <c r="C105" s="39" t="s">
        <v>32</v>
      </c>
      <c r="D105" s="40">
        <v>12137</v>
      </c>
      <c r="L105" s="43">
        <f t="shared" si="52"/>
        <v>15439</v>
      </c>
      <c r="M105" s="6" t="s">
        <v>1</v>
      </c>
      <c r="N105" s="43">
        <f t="shared" si="49"/>
        <v>15899</v>
      </c>
      <c r="O105" s="6" t="s">
        <v>20</v>
      </c>
      <c r="Q105" s="43">
        <f t="shared" si="53"/>
        <v>15439</v>
      </c>
      <c r="R105" s="6" t="s">
        <v>1</v>
      </c>
      <c r="S105" s="43">
        <f t="shared" si="50"/>
        <v>15899</v>
      </c>
      <c r="T105" s="6" t="s">
        <v>44</v>
      </c>
      <c r="V105" s="2">
        <v>10</v>
      </c>
      <c r="W105" s="32" t="s">
        <v>82</v>
      </c>
      <c r="X105" s="35">
        <v>14338.95</v>
      </c>
      <c r="Y105" s="2" t="s">
        <v>49</v>
      </c>
      <c r="AA105" s="2">
        <v>10</v>
      </c>
      <c r="AB105" s="32" t="s">
        <v>82</v>
      </c>
      <c r="AC105" s="44">
        <v>12137</v>
      </c>
      <c r="AD105" s="2" t="s">
        <v>49</v>
      </c>
      <c r="AE105" s="2" t="s">
        <v>49</v>
      </c>
      <c r="AF105" s="2" t="s">
        <v>38</v>
      </c>
      <c r="AG105" s="2" t="s">
        <v>49</v>
      </c>
      <c r="AI105" s="2" t="s">
        <v>43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8</v>
      </c>
      <c r="AR105" s="2">
        <v>69</v>
      </c>
      <c r="AS105" s="2">
        <v>1</v>
      </c>
      <c r="AT105" s="2">
        <v>0</v>
      </c>
      <c r="AU105" s="2">
        <v>0</v>
      </c>
      <c r="AV105">
        <f t="shared" si="51"/>
        <v>78</v>
      </c>
      <c r="AW105" s="2" t="s">
        <v>44</v>
      </c>
      <c r="AX105" s="12">
        <v>15669</v>
      </c>
      <c r="AZ105" s="2">
        <v>10</v>
      </c>
      <c r="BA105" s="32" t="s">
        <v>82</v>
      </c>
      <c r="BB105" s="44">
        <v>12137</v>
      </c>
      <c r="BC105" s="2" t="s">
        <v>49</v>
      </c>
      <c r="BD105" s="13">
        <v>11996.022900763361</v>
      </c>
      <c r="BF105" s="2">
        <v>10</v>
      </c>
      <c r="BG105" s="32" t="s">
        <v>82</v>
      </c>
      <c r="BH105" s="44">
        <v>12137</v>
      </c>
      <c r="BI105" s="13">
        <v>12069.103658536589</v>
      </c>
      <c r="BJ105" s="17">
        <v>1.161548152234005</v>
      </c>
    </row>
    <row r="106" spans="2:62" x14ac:dyDescent="0.3">
      <c r="B106" s="38" t="s">
        <v>24</v>
      </c>
      <c r="C106" s="38" t="s">
        <v>24</v>
      </c>
      <c r="D106" s="38" t="s">
        <v>24</v>
      </c>
      <c r="L106" s="43">
        <f t="shared" si="52"/>
        <v>15899</v>
      </c>
      <c r="M106" s="6" t="s">
        <v>1</v>
      </c>
      <c r="N106" s="43">
        <f t="shared" si="49"/>
        <v>16359</v>
      </c>
      <c r="O106" s="6" t="s">
        <v>21</v>
      </c>
      <c r="Q106" s="43">
        <f t="shared" si="53"/>
        <v>15899</v>
      </c>
      <c r="R106" s="6" t="s">
        <v>1</v>
      </c>
      <c r="S106" s="43">
        <f t="shared" si="50"/>
        <v>16359</v>
      </c>
      <c r="T106" s="6" t="s">
        <v>45</v>
      </c>
      <c r="V106" s="2" t="s">
        <v>24</v>
      </c>
      <c r="W106" s="2" t="s">
        <v>24</v>
      </c>
      <c r="X106" s="2" t="s">
        <v>24</v>
      </c>
      <c r="Y106" s="2" t="s">
        <v>24</v>
      </c>
      <c r="AA106" s="2" t="s">
        <v>24</v>
      </c>
      <c r="AB106" s="2" t="s">
        <v>24</v>
      </c>
      <c r="AC106" s="38" t="s">
        <v>24</v>
      </c>
      <c r="AD106" s="2" t="s">
        <v>24</v>
      </c>
      <c r="AE106" s="2" t="s">
        <v>24</v>
      </c>
      <c r="AF106" s="2" t="s">
        <v>24</v>
      </c>
      <c r="AG106" s="2" t="s">
        <v>24</v>
      </c>
      <c r="AI106" s="2" t="s">
        <v>44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1</v>
      </c>
      <c r="AS106" s="2">
        <v>15</v>
      </c>
      <c r="AT106" s="2">
        <v>1</v>
      </c>
      <c r="AU106" s="2">
        <v>0</v>
      </c>
      <c r="AV106">
        <f t="shared" si="51"/>
        <v>17</v>
      </c>
      <c r="AW106" s="2" t="s">
        <v>45</v>
      </c>
      <c r="AX106" s="3">
        <v>16167.333000000001</v>
      </c>
      <c r="AZ106" s="2" t="s">
        <v>24</v>
      </c>
      <c r="BA106" s="2" t="s">
        <v>24</v>
      </c>
      <c r="BB106" s="38" t="s">
        <v>24</v>
      </c>
      <c r="BC106" s="2" t="s">
        <v>24</v>
      </c>
      <c r="BD106" s="2" t="s">
        <v>24</v>
      </c>
      <c r="BF106" s="2" t="s">
        <v>24</v>
      </c>
      <c r="BG106" s="2" t="s">
        <v>24</v>
      </c>
      <c r="BH106" s="38" t="s">
        <v>24</v>
      </c>
      <c r="BI106" s="2" t="s">
        <v>24</v>
      </c>
      <c r="BJ106" s="2" t="s">
        <v>24</v>
      </c>
    </row>
    <row r="107" spans="2:62" x14ac:dyDescent="0.3">
      <c r="B107" s="38" t="s">
        <v>24</v>
      </c>
      <c r="C107" s="38" t="s">
        <v>24</v>
      </c>
      <c r="D107" s="38" t="s">
        <v>24</v>
      </c>
      <c r="L107" s="43">
        <f t="shared" si="52"/>
        <v>16359</v>
      </c>
      <c r="M107" s="6" t="s">
        <v>1</v>
      </c>
      <c r="N107" s="43">
        <f t="shared" si="49"/>
        <v>16819</v>
      </c>
      <c r="O107" s="6" t="s">
        <v>22</v>
      </c>
      <c r="Q107" s="43">
        <f t="shared" si="53"/>
        <v>16359</v>
      </c>
      <c r="R107" s="6" t="s">
        <v>1</v>
      </c>
      <c r="S107" s="43">
        <f t="shared" si="50"/>
        <v>16819</v>
      </c>
      <c r="T107" s="6" t="s">
        <v>53</v>
      </c>
      <c r="V107" s="2" t="s">
        <v>24</v>
      </c>
      <c r="W107" s="2" t="s">
        <v>24</v>
      </c>
      <c r="X107" s="2" t="s">
        <v>24</v>
      </c>
      <c r="Y107" s="2" t="s">
        <v>24</v>
      </c>
      <c r="AA107" s="2" t="s">
        <v>24</v>
      </c>
      <c r="AB107" s="2" t="s">
        <v>24</v>
      </c>
      <c r="AC107" s="38" t="s">
        <v>24</v>
      </c>
      <c r="AD107" s="2" t="s">
        <v>24</v>
      </c>
      <c r="AE107" s="2" t="s">
        <v>24</v>
      </c>
      <c r="AF107" s="2" t="s">
        <v>24</v>
      </c>
      <c r="AG107" s="2" t="s">
        <v>24</v>
      </c>
      <c r="AI107" s="2" t="s">
        <v>45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</v>
      </c>
      <c r="AT107" s="2">
        <v>9</v>
      </c>
      <c r="AU107" s="2">
        <v>2</v>
      </c>
      <c r="AV107">
        <f t="shared" si="51"/>
        <v>12</v>
      </c>
      <c r="AW107" s="2" t="s">
        <v>53</v>
      </c>
      <c r="AX107" s="3">
        <v>16512.332999999999</v>
      </c>
      <c r="AZ107" s="2" t="s">
        <v>24</v>
      </c>
      <c r="BA107" s="2" t="s">
        <v>24</v>
      </c>
      <c r="BB107" s="38" t="s">
        <v>24</v>
      </c>
      <c r="BC107" s="2" t="s">
        <v>24</v>
      </c>
      <c r="BD107" s="2" t="s">
        <v>24</v>
      </c>
      <c r="BF107" s="2" t="s">
        <v>24</v>
      </c>
      <c r="BG107" s="2" t="s">
        <v>24</v>
      </c>
      <c r="BH107" s="38" t="s">
        <v>24</v>
      </c>
      <c r="BI107" s="2" t="s">
        <v>24</v>
      </c>
      <c r="BJ107" s="2" t="s">
        <v>24</v>
      </c>
    </row>
    <row r="108" spans="2:62" x14ac:dyDescent="0.3">
      <c r="B108" s="38" t="s">
        <v>24</v>
      </c>
      <c r="C108" s="38" t="s">
        <v>24</v>
      </c>
      <c r="D108" s="38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AA108" s="2" t="s">
        <v>24</v>
      </c>
      <c r="AB108" s="2" t="s">
        <v>24</v>
      </c>
      <c r="AC108" s="38" t="s">
        <v>24</v>
      </c>
      <c r="AD108" s="2" t="s">
        <v>24</v>
      </c>
      <c r="AE108" s="2" t="s">
        <v>24</v>
      </c>
      <c r="AF108" s="2" t="s">
        <v>24</v>
      </c>
      <c r="AG108" s="2" t="s">
        <v>24</v>
      </c>
      <c r="AI108" s="2" t="s">
        <v>53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2</v>
      </c>
      <c r="AU108" s="2">
        <v>10</v>
      </c>
      <c r="AV108">
        <f t="shared" si="51"/>
        <v>12</v>
      </c>
      <c r="AZ108" s="2" t="s">
        <v>24</v>
      </c>
      <c r="BA108" s="2" t="s">
        <v>24</v>
      </c>
      <c r="BB108" s="38" t="s">
        <v>24</v>
      </c>
      <c r="BC108" s="2" t="s">
        <v>24</v>
      </c>
      <c r="BD108" s="2" t="s">
        <v>24</v>
      </c>
      <c r="BF108" s="2" t="s">
        <v>24</v>
      </c>
      <c r="BG108" s="2" t="s">
        <v>24</v>
      </c>
      <c r="BH108" s="38" t="s">
        <v>24</v>
      </c>
      <c r="BI108" s="2" t="s">
        <v>24</v>
      </c>
      <c r="BJ108" s="2" t="s">
        <v>24</v>
      </c>
    </row>
    <row r="109" spans="2:62" x14ac:dyDescent="0.3">
      <c r="B109" s="38" t="s">
        <v>24</v>
      </c>
      <c r="C109" s="38" t="s">
        <v>24</v>
      </c>
      <c r="D109" s="38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AA109" s="2" t="s">
        <v>24</v>
      </c>
      <c r="AB109" s="2" t="s">
        <v>24</v>
      </c>
      <c r="AC109" s="38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V109">
        <f>SUM(AV97:AV108)</f>
        <v>2974</v>
      </c>
      <c r="AZ109" s="2" t="s">
        <v>24</v>
      </c>
      <c r="BA109" s="2" t="s">
        <v>24</v>
      </c>
      <c r="BB109" s="38" t="s">
        <v>24</v>
      </c>
      <c r="BC109" s="2" t="s">
        <v>24</v>
      </c>
      <c r="BD109" s="2" t="s">
        <v>24</v>
      </c>
      <c r="BF109" s="2" t="s">
        <v>24</v>
      </c>
      <c r="BG109" s="2" t="s">
        <v>24</v>
      </c>
      <c r="BH109" s="38" t="s">
        <v>24</v>
      </c>
      <c r="BI109" s="2" t="s">
        <v>24</v>
      </c>
      <c r="BJ109" s="2" t="s">
        <v>24</v>
      </c>
    </row>
    <row r="110" spans="2:62" x14ac:dyDescent="0.3">
      <c r="B110" s="38" t="s">
        <v>24</v>
      </c>
      <c r="C110" s="38" t="s">
        <v>24</v>
      </c>
      <c r="D110" s="38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AA110" s="2" t="s">
        <v>24</v>
      </c>
      <c r="AB110" s="2" t="s">
        <v>24</v>
      </c>
      <c r="AC110" s="38" t="s">
        <v>24</v>
      </c>
      <c r="AD110" s="2" t="s">
        <v>24</v>
      </c>
      <c r="AE110" s="2" t="s">
        <v>24</v>
      </c>
      <c r="AF110" s="2" t="s">
        <v>24</v>
      </c>
      <c r="AG110" s="2" t="s">
        <v>24</v>
      </c>
      <c r="AI110" s="67" t="s">
        <v>51</v>
      </c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Z110" s="2" t="s">
        <v>24</v>
      </c>
      <c r="BA110" s="2" t="s">
        <v>24</v>
      </c>
      <c r="BB110" s="38" t="s">
        <v>24</v>
      </c>
      <c r="BC110" s="2" t="s">
        <v>24</v>
      </c>
      <c r="BD110" s="2" t="s">
        <v>24</v>
      </c>
      <c r="BF110" s="2" t="s">
        <v>24</v>
      </c>
      <c r="BG110" s="2" t="s">
        <v>24</v>
      </c>
      <c r="BH110" s="38" t="s">
        <v>24</v>
      </c>
      <c r="BI110" s="2" t="s">
        <v>24</v>
      </c>
      <c r="BJ110" s="2" t="s">
        <v>24</v>
      </c>
    </row>
    <row r="111" spans="2:62" x14ac:dyDescent="0.3">
      <c r="B111" s="38">
        <v>2976</v>
      </c>
      <c r="C111" s="42" t="s">
        <v>83</v>
      </c>
      <c r="D111" s="40">
        <v>14442</v>
      </c>
      <c r="V111" s="2">
        <v>2611</v>
      </c>
      <c r="W111" s="2" t="s">
        <v>150</v>
      </c>
      <c r="X111" s="2">
        <v>14371.5</v>
      </c>
      <c r="Y111" s="2" t="s">
        <v>42</v>
      </c>
      <c r="AA111" s="2">
        <v>2610</v>
      </c>
      <c r="AB111" s="2" t="s">
        <v>149</v>
      </c>
      <c r="AC111" s="2">
        <v>14300.15</v>
      </c>
      <c r="AD111" s="2" t="s">
        <v>42</v>
      </c>
      <c r="AE111" s="2" t="s">
        <v>42</v>
      </c>
      <c r="AF111" s="2" t="s">
        <v>38</v>
      </c>
      <c r="AG111" s="2" t="s">
        <v>42</v>
      </c>
      <c r="AI111" s="2" t="s">
        <v>33</v>
      </c>
      <c r="AJ111" s="2" t="s">
        <v>50</v>
      </c>
      <c r="AK111" s="2" t="s">
        <v>49</v>
      </c>
      <c r="AL111" s="2" t="s">
        <v>34</v>
      </c>
      <c r="AM111" s="2" t="s">
        <v>39</v>
      </c>
      <c r="AN111" s="2" t="s">
        <v>40</v>
      </c>
      <c r="AO111" s="2" t="s">
        <v>41</v>
      </c>
      <c r="AP111" s="2" t="s">
        <v>42</v>
      </c>
      <c r="AQ111" s="2" t="s">
        <v>35</v>
      </c>
      <c r="AR111" s="2" t="s">
        <v>43</v>
      </c>
      <c r="AS111" s="2" t="s">
        <v>44</v>
      </c>
      <c r="AT111" s="2" t="s">
        <v>45</v>
      </c>
      <c r="AU111" s="2" t="s">
        <v>53</v>
      </c>
      <c r="AZ111" s="2">
        <v>2610</v>
      </c>
      <c r="BA111" s="2" t="s">
        <v>149</v>
      </c>
      <c r="BB111" s="2">
        <v>14300.15</v>
      </c>
      <c r="BC111" s="2" t="s">
        <v>42</v>
      </c>
      <c r="BD111" s="13">
        <v>14291.172373081459</v>
      </c>
      <c r="BF111" s="2">
        <v>2610</v>
      </c>
      <c r="BG111" s="2" t="s">
        <v>149</v>
      </c>
      <c r="BH111" s="2">
        <v>14300.15</v>
      </c>
      <c r="BI111" s="13">
        <v>14291.172373081459</v>
      </c>
      <c r="BJ111" s="17">
        <v>6.2779949290986126E-2</v>
      </c>
    </row>
    <row r="112" spans="2:62" x14ac:dyDescent="0.3">
      <c r="AA112" s="2">
        <v>2611</v>
      </c>
      <c r="AB112" s="2" t="s">
        <v>150</v>
      </c>
      <c r="AC112" s="2">
        <v>14371.5</v>
      </c>
      <c r="AD112" s="2" t="s">
        <v>42</v>
      </c>
      <c r="AE112" s="2" t="s">
        <v>42</v>
      </c>
      <c r="AF112" s="2" t="s">
        <v>38</v>
      </c>
      <c r="AG112" s="2"/>
      <c r="AI112" s="2" t="s">
        <v>50</v>
      </c>
      <c r="AJ112" s="2">
        <f>AJ97/$AV$97</f>
        <v>0.94656488549618323</v>
      </c>
      <c r="AK112" s="2">
        <f t="shared" ref="AK112:AU112" si="54">AK97/$AV$97</f>
        <v>5.3435114503816793E-2</v>
      </c>
      <c r="AL112" s="2">
        <f t="shared" si="54"/>
        <v>0</v>
      </c>
      <c r="AM112" s="2">
        <f t="shared" si="54"/>
        <v>0</v>
      </c>
      <c r="AN112" s="2">
        <f t="shared" si="54"/>
        <v>0</v>
      </c>
      <c r="AO112" s="2">
        <f t="shared" si="54"/>
        <v>0</v>
      </c>
      <c r="AP112" s="2">
        <f t="shared" si="54"/>
        <v>0</v>
      </c>
      <c r="AQ112" s="2">
        <f t="shared" si="54"/>
        <v>0</v>
      </c>
      <c r="AR112" s="2">
        <f t="shared" si="54"/>
        <v>0</v>
      </c>
      <c r="AS112" s="2">
        <f t="shared" si="54"/>
        <v>0</v>
      </c>
      <c r="AT112" s="2">
        <f t="shared" si="54"/>
        <v>0</v>
      </c>
      <c r="AU112" s="2">
        <f t="shared" si="54"/>
        <v>0</v>
      </c>
      <c r="AZ112" s="2">
        <v>2611</v>
      </c>
      <c r="BA112" s="2" t="s">
        <v>150</v>
      </c>
      <c r="BB112" s="2">
        <v>14371.5</v>
      </c>
      <c r="BC112" s="2" t="s">
        <v>42</v>
      </c>
      <c r="BD112" s="13">
        <v>14291.172373081459</v>
      </c>
      <c r="BF112" s="2">
        <v>2611</v>
      </c>
      <c r="BG112" s="2" t="s">
        <v>150</v>
      </c>
      <c r="BH112" s="2">
        <v>14371.5</v>
      </c>
      <c r="BI112" s="13">
        <v>14291.172373081459</v>
      </c>
      <c r="BJ112" s="17">
        <v>0.55893697191340719</v>
      </c>
    </row>
    <row r="113" spans="1:62" x14ac:dyDescent="0.3">
      <c r="AI113" s="2" t="s">
        <v>49</v>
      </c>
      <c r="AJ113" s="2">
        <f>AJ98/$AV$98</f>
        <v>5.3435114503816793E-2</v>
      </c>
      <c r="AK113" s="2">
        <f t="shared" ref="AK113:AU113" si="55">AK98/$AV$98</f>
        <v>0.87786259541984735</v>
      </c>
      <c r="AL113" s="2">
        <f t="shared" si="55"/>
        <v>6.8702290076335881E-2</v>
      </c>
      <c r="AM113" s="2">
        <f t="shared" si="55"/>
        <v>0</v>
      </c>
      <c r="AN113" s="2">
        <f t="shared" si="55"/>
        <v>0</v>
      </c>
      <c r="AO113" s="2">
        <f t="shared" si="55"/>
        <v>0</v>
      </c>
      <c r="AP113" s="2">
        <f t="shared" si="55"/>
        <v>0</v>
      </c>
      <c r="AQ113" s="2">
        <f t="shared" si="55"/>
        <v>0</v>
      </c>
      <c r="AR113" s="2">
        <f t="shared" si="55"/>
        <v>0</v>
      </c>
      <c r="AS113" s="2">
        <f t="shared" si="55"/>
        <v>0</v>
      </c>
      <c r="AT113" s="2">
        <f t="shared" si="55"/>
        <v>0</v>
      </c>
      <c r="AU113" s="2">
        <f t="shared" si="55"/>
        <v>0</v>
      </c>
    </row>
    <row r="114" spans="1:62" x14ac:dyDescent="0.3">
      <c r="AI114" s="2" t="s">
        <v>34</v>
      </c>
      <c r="AJ114" s="2">
        <f>AJ99/$AV$99</f>
        <v>0</v>
      </c>
      <c r="AK114" s="2">
        <f t="shared" ref="AK114:AU114" si="56">AK99/$AV$99</f>
        <v>6.8376068376068383E-2</v>
      </c>
      <c r="AL114" s="2">
        <f t="shared" si="56"/>
        <v>0.86324786324786329</v>
      </c>
      <c r="AM114" s="2">
        <f t="shared" si="56"/>
        <v>6.8376068376068383E-2</v>
      </c>
      <c r="AN114" s="2">
        <f t="shared" si="56"/>
        <v>0</v>
      </c>
      <c r="AO114" s="2">
        <f t="shared" si="56"/>
        <v>0</v>
      </c>
      <c r="AP114" s="2">
        <f t="shared" si="56"/>
        <v>0</v>
      </c>
      <c r="AQ114" s="2">
        <f t="shared" si="56"/>
        <v>0</v>
      </c>
      <c r="AR114" s="2">
        <f t="shared" si="56"/>
        <v>0</v>
      </c>
      <c r="AS114" s="2">
        <f t="shared" si="56"/>
        <v>0</v>
      </c>
      <c r="AT114" s="2">
        <f t="shared" si="56"/>
        <v>0</v>
      </c>
      <c r="AU114" s="2">
        <f t="shared" si="56"/>
        <v>0</v>
      </c>
    </row>
    <row r="115" spans="1:62" x14ac:dyDescent="0.3">
      <c r="AI115" s="2" t="s">
        <v>39</v>
      </c>
      <c r="AJ115" s="2">
        <f>AJ100/$AV$100</f>
        <v>0</v>
      </c>
      <c r="AK115" s="2">
        <f t="shared" ref="AK115:AU115" si="57">AK100/$AV$100</f>
        <v>7.2992700729927005E-3</v>
      </c>
      <c r="AL115" s="2">
        <f t="shared" si="57"/>
        <v>4.3795620437956206E-2</v>
      </c>
      <c r="AM115" s="2">
        <f t="shared" si="57"/>
        <v>0.89051094890510951</v>
      </c>
      <c r="AN115" s="2">
        <f t="shared" si="57"/>
        <v>5.8394160583941604E-2</v>
      </c>
      <c r="AO115" s="2">
        <f t="shared" si="57"/>
        <v>0</v>
      </c>
      <c r="AP115" s="2">
        <f t="shared" si="57"/>
        <v>0</v>
      </c>
      <c r="AQ115" s="2">
        <f t="shared" si="57"/>
        <v>0</v>
      </c>
      <c r="AR115" s="2">
        <f t="shared" si="57"/>
        <v>0</v>
      </c>
      <c r="AS115" s="2">
        <f t="shared" si="57"/>
        <v>0</v>
      </c>
      <c r="AT115" s="2">
        <f t="shared" si="57"/>
        <v>0</v>
      </c>
      <c r="AU115" s="2">
        <f t="shared" si="57"/>
        <v>0</v>
      </c>
    </row>
    <row r="116" spans="1:62" x14ac:dyDescent="0.3">
      <c r="AI116" s="2" t="s">
        <v>40</v>
      </c>
      <c r="AJ116" s="2">
        <f>AJ101/$AV$101</f>
        <v>0</v>
      </c>
      <c r="AK116" s="2">
        <f t="shared" ref="AK116:AU116" si="58">AK101/$AV$101</f>
        <v>0</v>
      </c>
      <c r="AL116" s="2">
        <f t="shared" si="58"/>
        <v>0</v>
      </c>
      <c r="AM116" s="2">
        <f t="shared" si="58"/>
        <v>9.6286107290233843E-3</v>
      </c>
      <c r="AN116" s="2">
        <f t="shared" si="58"/>
        <v>0.96836313617606606</v>
      </c>
      <c r="AO116" s="2">
        <f t="shared" si="58"/>
        <v>2.2008253094910592E-2</v>
      </c>
      <c r="AP116" s="2">
        <f t="shared" si="58"/>
        <v>0</v>
      </c>
      <c r="AQ116" s="2">
        <f t="shared" si="58"/>
        <v>0</v>
      </c>
      <c r="AR116" s="2">
        <f t="shared" si="58"/>
        <v>0</v>
      </c>
      <c r="AS116" s="2">
        <f t="shared" si="58"/>
        <v>0</v>
      </c>
      <c r="AT116" s="2">
        <f t="shared" si="58"/>
        <v>0</v>
      </c>
      <c r="AU116" s="2">
        <f t="shared" si="58"/>
        <v>0</v>
      </c>
    </row>
    <row r="117" spans="1:62" x14ac:dyDescent="0.3">
      <c r="AI117" s="2" t="s">
        <v>41</v>
      </c>
      <c r="AJ117" s="2">
        <f>AJ102/$AV$102</f>
        <v>0</v>
      </c>
      <c r="AK117" s="2">
        <f t="shared" ref="AK117:AU117" si="59">AK102/$AV$102</f>
        <v>0</v>
      </c>
      <c r="AL117" s="2">
        <f t="shared" si="59"/>
        <v>0</v>
      </c>
      <c r="AM117" s="2">
        <f t="shared" si="59"/>
        <v>0</v>
      </c>
      <c r="AN117" s="2">
        <f t="shared" si="59"/>
        <v>3.6674816625916873E-2</v>
      </c>
      <c r="AO117" s="2">
        <f t="shared" si="59"/>
        <v>0.92420537897310517</v>
      </c>
      <c r="AP117" s="2">
        <f t="shared" si="59"/>
        <v>3.9119804400977995E-2</v>
      </c>
      <c r="AQ117" s="2">
        <f t="shared" si="59"/>
        <v>0</v>
      </c>
      <c r="AR117" s="2">
        <f t="shared" si="59"/>
        <v>0</v>
      </c>
      <c r="AS117" s="2">
        <f t="shared" si="59"/>
        <v>0</v>
      </c>
      <c r="AT117" s="2">
        <f t="shared" si="59"/>
        <v>0</v>
      </c>
      <c r="AU117" s="2">
        <f t="shared" si="59"/>
        <v>0</v>
      </c>
    </row>
    <row r="118" spans="1:62" x14ac:dyDescent="0.3">
      <c r="AI118" s="2" t="s">
        <v>42</v>
      </c>
      <c r="AJ118" s="2">
        <f>AJ103/$AV$103</f>
        <v>0</v>
      </c>
      <c r="AK118" s="2">
        <f t="shared" ref="AK118:AU118" si="60">AK103/$AV$103</f>
        <v>0</v>
      </c>
      <c r="AL118" s="2">
        <f t="shared" si="60"/>
        <v>0</v>
      </c>
      <c r="AM118" s="2">
        <f t="shared" si="60"/>
        <v>0</v>
      </c>
      <c r="AN118" s="2">
        <f t="shared" si="60"/>
        <v>0</v>
      </c>
      <c r="AO118" s="2">
        <f t="shared" si="60"/>
        <v>1.770956316410862E-2</v>
      </c>
      <c r="AP118" s="2">
        <f t="shared" si="60"/>
        <v>0.95985832349468714</v>
      </c>
      <c r="AQ118" s="2">
        <f t="shared" si="60"/>
        <v>2.2432113341204249E-2</v>
      </c>
      <c r="AR118" s="2">
        <f t="shared" si="60"/>
        <v>0</v>
      </c>
      <c r="AS118" s="2">
        <f t="shared" si="60"/>
        <v>0</v>
      </c>
      <c r="AT118" s="2">
        <f t="shared" si="60"/>
        <v>0</v>
      </c>
      <c r="AU118" s="2">
        <f t="shared" si="60"/>
        <v>0</v>
      </c>
    </row>
    <row r="119" spans="1:62" x14ac:dyDescent="0.3">
      <c r="AI119" s="2" t="s">
        <v>35</v>
      </c>
      <c r="AJ119" s="2">
        <f>AJ104/$AV$104</f>
        <v>0</v>
      </c>
      <c r="AK119" s="2">
        <f t="shared" ref="AK119:AU119" si="61">AK104/$AV$104</f>
        <v>0</v>
      </c>
      <c r="AL119" s="2">
        <f t="shared" si="61"/>
        <v>0</v>
      </c>
      <c r="AM119" s="2">
        <f t="shared" si="61"/>
        <v>0</v>
      </c>
      <c r="AN119" s="2">
        <f t="shared" si="61"/>
        <v>0</v>
      </c>
      <c r="AO119" s="2">
        <f t="shared" si="61"/>
        <v>0</v>
      </c>
      <c r="AP119" s="2">
        <f t="shared" si="61"/>
        <v>5.3370786516853931E-2</v>
      </c>
      <c r="AQ119" s="2">
        <f t="shared" si="61"/>
        <v>0.9241573033707865</v>
      </c>
      <c r="AR119" s="2">
        <f t="shared" si="61"/>
        <v>2.247191011235955E-2</v>
      </c>
      <c r="AS119" s="2">
        <f t="shared" si="61"/>
        <v>0</v>
      </c>
      <c r="AT119" s="2">
        <f t="shared" si="61"/>
        <v>0</v>
      </c>
      <c r="AU119" s="2">
        <f t="shared" si="61"/>
        <v>0</v>
      </c>
    </row>
    <row r="120" spans="1:62" x14ac:dyDescent="0.3">
      <c r="AI120" s="2" t="s">
        <v>43</v>
      </c>
      <c r="AJ120" s="2">
        <f>AJ105/$AV$105</f>
        <v>0</v>
      </c>
      <c r="AK120" s="2">
        <f t="shared" ref="AK120:AU120" si="62">AK105/$AV$105</f>
        <v>0</v>
      </c>
      <c r="AL120" s="2">
        <f t="shared" si="62"/>
        <v>0</v>
      </c>
      <c r="AM120" s="2">
        <f t="shared" si="62"/>
        <v>0</v>
      </c>
      <c r="AN120" s="2">
        <f t="shared" si="62"/>
        <v>0</v>
      </c>
      <c r="AO120" s="2">
        <f t="shared" si="62"/>
        <v>0</v>
      </c>
      <c r="AP120" s="2">
        <f t="shared" si="62"/>
        <v>0</v>
      </c>
      <c r="AQ120" s="2">
        <f t="shared" si="62"/>
        <v>0.10256410256410256</v>
      </c>
      <c r="AR120" s="2">
        <f t="shared" si="62"/>
        <v>0.88461538461538458</v>
      </c>
      <c r="AS120" s="2">
        <f t="shared" si="62"/>
        <v>1.282051282051282E-2</v>
      </c>
      <c r="AT120" s="2">
        <f t="shared" si="62"/>
        <v>0</v>
      </c>
      <c r="AU120" s="2">
        <f t="shared" si="62"/>
        <v>0</v>
      </c>
    </row>
    <row r="121" spans="1:62" x14ac:dyDescent="0.3">
      <c r="AI121" s="2" t="s">
        <v>44</v>
      </c>
      <c r="AJ121" s="2">
        <f>AJ106/$AV$106</f>
        <v>0</v>
      </c>
      <c r="AK121" s="2">
        <f t="shared" ref="AK121:AU121" si="63">AK106/$AV$106</f>
        <v>0</v>
      </c>
      <c r="AL121" s="2">
        <f t="shared" si="63"/>
        <v>0</v>
      </c>
      <c r="AM121" s="2">
        <f t="shared" si="63"/>
        <v>0</v>
      </c>
      <c r="AN121" s="2">
        <f t="shared" si="63"/>
        <v>0</v>
      </c>
      <c r="AO121" s="2">
        <f t="shared" si="63"/>
        <v>0</v>
      </c>
      <c r="AP121" s="2">
        <f t="shared" si="63"/>
        <v>0</v>
      </c>
      <c r="AQ121" s="2">
        <f t="shared" si="63"/>
        <v>0</v>
      </c>
      <c r="AR121" s="2">
        <f t="shared" si="63"/>
        <v>5.8823529411764705E-2</v>
      </c>
      <c r="AS121" s="2">
        <f t="shared" si="63"/>
        <v>0.88235294117647056</v>
      </c>
      <c r="AT121" s="2">
        <f t="shared" si="63"/>
        <v>5.8823529411764705E-2</v>
      </c>
      <c r="AU121" s="2">
        <f t="shared" si="63"/>
        <v>0</v>
      </c>
    </row>
    <row r="122" spans="1:62" x14ac:dyDescent="0.3">
      <c r="AI122" s="2" t="s">
        <v>45</v>
      </c>
      <c r="AJ122" s="2">
        <f>AJ107/$AV$107</f>
        <v>0</v>
      </c>
      <c r="AK122" s="2">
        <f t="shared" ref="AK122:AU122" si="64">AK107/$AV$107</f>
        <v>0</v>
      </c>
      <c r="AL122" s="2">
        <f t="shared" si="64"/>
        <v>0</v>
      </c>
      <c r="AM122" s="2">
        <f t="shared" si="64"/>
        <v>0</v>
      </c>
      <c r="AN122" s="2">
        <f t="shared" si="64"/>
        <v>0</v>
      </c>
      <c r="AO122" s="2">
        <f t="shared" si="64"/>
        <v>0</v>
      </c>
      <c r="AP122" s="2">
        <f t="shared" si="64"/>
        <v>0</v>
      </c>
      <c r="AQ122" s="2">
        <f t="shared" si="64"/>
        <v>0</v>
      </c>
      <c r="AR122" s="2">
        <f t="shared" si="64"/>
        <v>0</v>
      </c>
      <c r="AS122" s="2">
        <f t="shared" si="64"/>
        <v>8.3333333333333329E-2</v>
      </c>
      <c r="AT122" s="2">
        <f t="shared" si="64"/>
        <v>0.75</v>
      </c>
      <c r="AU122" s="2">
        <f t="shared" si="64"/>
        <v>0.16666666666666666</v>
      </c>
    </row>
    <row r="123" spans="1:62" x14ac:dyDescent="0.3">
      <c r="AI123" s="2" t="s">
        <v>53</v>
      </c>
      <c r="AJ123" s="2">
        <f>AJ108/$AV$108</f>
        <v>0</v>
      </c>
      <c r="AK123" s="2">
        <f t="shared" ref="AK123:AU123" si="65">AK108/$AV$108</f>
        <v>0</v>
      </c>
      <c r="AL123" s="2">
        <f t="shared" si="65"/>
        <v>0</v>
      </c>
      <c r="AM123" s="2">
        <f t="shared" si="65"/>
        <v>0</v>
      </c>
      <c r="AN123" s="2">
        <f t="shared" si="65"/>
        <v>0</v>
      </c>
      <c r="AO123" s="2">
        <f t="shared" si="65"/>
        <v>0</v>
      </c>
      <c r="AP123" s="2">
        <f t="shared" si="65"/>
        <v>0</v>
      </c>
      <c r="AQ123" s="2">
        <f t="shared" si="65"/>
        <v>0</v>
      </c>
      <c r="AR123" s="2">
        <f t="shared" si="65"/>
        <v>0</v>
      </c>
      <c r="AS123" s="2">
        <f t="shared" si="65"/>
        <v>0</v>
      </c>
      <c r="AT123" s="2">
        <f t="shared" si="65"/>
        <v>0.16666666666666666</v>
      </c>
      <c r="AU123" s="2">
        <f t="shared" si="65"/>
        <v>0.83333333333333337</v>
      </c>
    </row>
    <row r="124" spans="1:62" x14ac:dyDescent="0.3">
      <c r="A124" t="s">
        <v>66</v>
      </c>
    </row>
    <row r="126" spans="1:62" x14ac:dyDescent="0.3">
      <c r="B126" s="14" t="s">
        <v>46</v>
      </c>
      <c r="C126" s="14" t="s">
        <v>47</v>
      </c>
      <c r="D126" s="14" t="s">
        <v>48</v>
      </c>
      <c r="F126" s="67" t="s">
        <v>2</v>
      </c>
      <c r="G126" s="67"/>
      <c r="I126" s="70" t="s">
        <v>7</v>
      </c>
      <c r="J126" s="71"/>
      <c r="L126" s="68" t="s">
        <v>0</v>
      </c>
      <c r="M126" s="68"/>
      <c r="N126" s="68"/>
      <c r="O126" s="6" t="s">
        <v>10</v>
      </c>
      <c r="Q126" s="68" t="s">
        <v>0</v>
      </c>
      <c r="R126" s="68"/>
      <c r="S126" s="68"/>
      <c r="T126" s="6" t="s">
        <v>33</v>
      </c>
      <c r="V126" s="67" t="s">
        <v>90</v>
      </c>
      <c r="W126" s="67"/>
      <c r="X126" s="67"/>
      <c r="Y126" s="2" t="s">
        <v>33</v>
      </c>
      <c r="AA126" s="67" t="s">
        <v>90</v>
      </c>
      <c r="AB126" s="67"/>
      <c r="AC126" s="67"/>
      <c r="AD126" s="2" t="s">
        <v>33</v>
      </c>
      <c r="AE126" s="67" t="s">
        <v>36</v>
      </c>
      <c r="AF126" s="67"/>
      <c r="AG126" s="67"/>
      <c r="AI126" s="67" t="s">
        <v>51</v>
      </c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W126" s="67" t="s">
        <v>54</v>
      </c>
      <c r="AX126" s="67"/>
      <c r="AZ126" s="67" t="s">
        <v>90</v>
      </c>
      <c r="BA126" s="67"/>
      <c r="BB126" s="67"/>
      <c r="BC126" s="2" t="s">
        <v>33</v>
      </c>
      <c r="BD126" s="2" t="s">
        <v>55</v>
      </c>
      <c r="BF126" s="67" t="s">
        <v>90</v>
      </c>
      <c r="BG126" s="67"/>
      <c r="BH126" s="67"/>
      <c r="BI126" s="2" t="s">
        <v>55</v>
      </c>
      <c r="BJ126" s="2" t="s">
        <v>157</v>
      </c>
    </row>
    <row r="127" spans="1:62" x14ac:dyDescent="0.3">
      <c r="B127" s="38">
        <v>1</v>
      </c>
      <c r="C127" s="39" t="s">
        <v>25</v>
      </c>
      <c r="D127" s="40">
        <v>12291</v>
      </c>
      <c r="F127" s="3" t="s">
        <v>3</v>
      </c>
      <c r="G127" s="4">
        <v>10764</v>
      </c>
      <c r="I127" s="3" t="s">
        <v>3</v>
      </c>
      <c r="J127" s="4">
        <v>10764</v>
      </c>
      <c r="L127" s="43">
        <v>10763</v>
      </c>
      <c r="M127" s="6" t="s">
        <v>1</v>
      </c>
      <c r="N127" s="43">
        <f>L127+$J$131</f>
        <v>11270</v>
      </c>
      <c r="O127" s="6" t="s">
        <v>11</v>
      </c>
      <c r="Q127" s="43">
        <v>10763</v>
      </c>
      <c r="R127" s="6" t="s">
        <v>1</v>
      </c>
      <c r="S127" s="43">
        <f>Q127+$J$131</f>
        <v>11270</v>
      </c>
      <c r="T127" s="6" t="s">
        <v>50</v>
      </c>
      <c r="V127" s="2">
        <v>1</v>
      </c>
      <c r="W127" s="33" t="s">
        <v>89</v>
      </c>
      <c r="X127" s="35">
        <v>14162.83</v>
      </c>
      <c r="Y127" s="2" t="s">
        <v>39</v>
      </c>
      <c r="AA127" s="2">
        <v>1</v>
      </c>
      <c r="AB127" s="33" t="s">
        <v>89</v>
      </c>
      <c r="AC127" s="44">
        <v>12291</v>
      </c>
      <c r="AD127" s="2" t="s">
        <v>39</v>
      </c>
      <c r="AE127" s="2" t="s">
        <v>39</v>
      </c>
      <c r="AF127" s="2" t="s">
        <v>38</v>
      </c>
      <c r="AG127" s="2" t="s">
        <v>39</v>
      </c>
      <c r="AI127" s="2" t="s">
        <v>33</v>
      </c>
      <c r="AJ127" s="2" t="s">
        <v>50</v>
      </c>
      <c r="AK127" s="2" t="s">
        <v>49</v>
      </c>
      <c r="AL127" s="2" t="s">
        <v>34</v>
      </c>
      <c r="AM127" s="2" t="s">
        <v>39</v>
      </c>
      <c r="AN127" s="2" t="s">
        <v>40</v>
      </c>
      <c r="AO127" s="2" t="s">
        <v>41</v>
      </c>
      <c r="AP127" s="2" t="s">
        <v>42</v>
      </c>
      <c r="AQ127" s="2" t="s">
        <v>35</v>
      </c>
      <c r="AR127" s="2" t="s">
        <v>43</v>
      </c>
      <c r="AS127" s="2" t="s">
        <v>44</v>
      </c>
      <c r="AT127" s="2" t="s">
        <v>45</v>
      </c>
      <c r="AU127" s="2" t="s">
        <v>53</v>
      </c>
      <c r="AW127" s="2" t="s">
        <v>50</v>
      </c>
      <c r="AX127" s="12">
        <v>0</v>
      </c>
      <c r="AZ127" s="2">
        <v>1</v>
      </c>
      <c r="BA127" s="33" t="s">
        <v>89</v>
      </c>
      <c r="BB127" s="44">
        <v>12291</v>
      </c>
      <c r="BC127" s="2" t="s">
        <v>39</v>
      </c>
      <c r="BD127" s="13" t="s">
        <v>1</v>
      </c>
      <c r="BF127" s="2">
        <v>1</v>
      </c>
      <c r="BG127" s="33" t="s">
        <v>89</v>
      </c>
      <c r="BH127" s="44">
        <v>12291</v>
      </c>
      <c r="BI127" s="13" t="s">
        <v>1</v>
      </c>
      <c r="BJ127" s="2" t="s">
        <v>1</v>
      </c>
    </row>
    <row r="128" spans="1:62" x14ac:dyDescent="0.3">
      <c r="B128" s="38">
        <v>2</v>
      </c>
      <c r="C128" s="39" t="s">
        <v>26</v>
      </c>
      <c r="D128" s="40">
        <v>12323</v>
      </c>
      <c r="F128" s="3" t="s">
        <v>4</v>
      </c>
      <c r="G128" s="4">
        <v>16852</v>
      </c>
      <c r="I128" s="5" t="s">
        <v>4</v>
      </c>
      <c r="J128" s="4">
        <v>16852</v>
      </c>
      <c r="L128" s="43">
        <f>N127</f>
        <v>11270</v>
      </c>
      <c r="M128" s="6" t="s">
        <v>1</v>
      </c>
      <c r="N128" s="43">
        <f t="shared" ref="N128:N138" si="66">L128+$J$131</f>
        <v>11777</v>
      </c>
      <c r="O128" s="6" t="s">
        <v>12</v>
      </c>
      <c r="Q128" s="43">
        <f>S127</f>
        <v>11270</v>
      </c>
      <c r="R128" s="6" t="s">
        <v>1</v>
      </c>
      <c r="S128" s="43">
        <f t="shared" ref="S128:S138" si="67">Q128+$J$131</f>
        <v>11777</v>
      </c>
      <c r="T128" s="6" t="s">
        <v>49</v>
      </c>
      <c r="V128" s="2">
        <v>2</v>
      </c>
      <c r="W128" s="32" t="s">
        <v>74</v>
      </c>
      <c r="X128" s="35">
        <v>14340.94</v>
      </c>
      <c r="Y128" s="2" t="s">
        <v>39</v>
      </c>
      <c r="AA128" s="2">
        <v>2</v>
      </c>
      <c r="AB128" s="32" t="s">
        <v>74</v>
      </c>
      <c r="AC128" s="44">
        <v>12323</v>
      </c>
      <c r="AD128" s="2" t="s">
        <v>39</v>
      </c>
      <c r="AE128" s="2" t="s">
        <v>39</v>
      </c>
      <c r="AF128" s="2" t="s">
        <v>38</v>
      </c>
      <c r="AG128" s="2" t="s">
        <v>39</v>
      </c>
      <c r="AI128" s="2" t="s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>
        <f>SUM(AJ128:AU128)</f>
        <v>0</v>
      </c>
      <c r="AW128" s="2" t="s">
        <v>49</v>
      </c>
      <c r="AX128" s="12">
        <v>11540.982</v>
      </c>
      <c r="AZ128" s="2">
        <v>2</v>
      </c>
      <c r="BA128" s="32" t="s">
        <v>74</v>
      </c>
      <c r="BB128" s="44">
        <v>12323</v>
      </c>
      <c r="BC128" s="2" t="s">
        <v>39</v>
      </c>
      <c r="BD128" s="13">
        <v>12520.6</v>
      </c>
      <c r="BF128" s="2">
        <v>2</v>
      </c>
      <c r="BG128" s="32" t="s">
        <v>74</v>
      </c>
      <c r="BH128" s="44">
        <v>12323</v>
      </c>
      <c r="BI128" s="13">
        <v>12069.103658536589</v>
      </c>
      <c r="BJ128" s="17">
        <v>1.603505639860427</v>
      </c>
    </row>
    <row r="129" spans="2:62" x14ac:dyDescent="0.3">
      <c r="B129" s="38">
        <v>3</v>
      </c>
      <c r="C129" s="39" t="s">
        <v>27</v>
      </c>
      <c r="D129" s="40">
        <v>12290</v>
      </c>
      <c r="F129" s="3" t="s">
        <v>5</v>
      </c>
      <c r="G129" s="3" t="s">
        <v>178</v>
      </c>
      <c r="I129" s="5" t="s">
        <v>8</v>
      </c>
      <c r="J129" s="3">
        <v>12</v>
      </c>
      <c r="L129" s="43">
        <f>N128</f>
        <v>11777</v>
      </c>
      <c r="M129" s="6" t="s">
        <v>1</v>
      </c>
      <c r="N129" s="43">
        <f t="shared" si="66"/>
        <v>12284</v>
      </c>
      <c r="O129" s="6" t="s">
        <v>13</v>
      </c>
      <c r="Q129" s="43">
        <f>S128</f>
        <v>11777</v>
      </c>
      <c r="R129" s="6" t="s">
        <v>1</v>
      </c>
      <c r="S129" s="43">
        <f t="shared" si="67"/>
        <v>12284</v>
      </c>
      <c r="T129" s="6" t="s">
        <v>34</v>
      </c>
      <c r="V129" s="2">
        <v>3</v>
      </c>
      <c r="W129" s="32" t="s">
        <v>75</v>
      </c>
      <c r="X129" s="35">
        <v>14150.89</v>
      </c>
      <c r="Y129" s="2" t="s">
        <v>39</v>
      </c>
      <c r="AA129" s="2">
        <v>3</v>
      </c>
      <c r="AB129" s="32" t="s">
        <v>75</v>
      </c>
      <c r="AC129" s="44">
        <v>12290</v>
      </c>
      <c r="AD129" s="2" t="s">
        <v>39</v>
      </c>
      <c r="AE129" s="2" t="s">
        <v>39</v>
      </c>
      <c r="AF129" s="2" t="s">
        <v>38</v>
      </c>
      <c r="AG129" s="2" t="s">
        <v>39</v>
      </c>
      <c r="AI129" s="2" t="s">
        <v>49</v>
      </c>
      <c r="AJ129" s="2">
        <v>0</v>
      </c>
      <c r="AK129" s="2">
        <v>140</v>
      </c>
      <c r="AL129" s="2">
        <v>5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>
        <f t="shared" ref="AV129:AV139" si="68">SUM(AJ129:AU129)</f>
        <v>145</v>
      </c>
      <c r="AW129" s="2" t="s">
        <v>34</v>
      </c>
      <c r="AX129" s="12">
        <v>12033.591</v>
      </c>
      <c r="AZ129" s="2">
        <v>3</v>
      </c>
      <c r="BA129" s="32" t="s">
        <v>75</v>
      </c>
      <c r="BB129" s="44">
        <v>12290</v>
      </c>
      <c r="BC129" s="2" t="s">
        <v>39</v>
      </c>
      <c r="BD129" s="13">
        <v>12520.6</v>
      </c>
      <c r="BF129" s="2">
        <v>3</v>
      </c>
      <c r="BG129" s="32" t="s">
        <v>75</v>
      </c>
      <c r="BH129" s="44">
        <v>12290</v>
      </c>
      <c r="BI129" s="13">
        <v>12069.103658536589</v>
      </c>
      <c r="BJ129" s="17">
        <v>1.876322213181451</v>
      </c>
    </row>
    <row r="130" spans="2:62" x14ac:dyDescent="0.3">
      <c r="B130" s="38">
        <v>4</v>
      </c>
      <c r="C130" s="39" t="s">
        <v>28</v>
      </c>
      <c r="D130" s="40">
        <v>12324</v>
      </c>
      <c r="I130" s="3" t="s">
        <v>9</v>
      </c>
      <c r="J130" s="4">
        <f>J128-J127</f>
        <v>6088</v>
      </c>
      <c r="L130" s="43">
        <f>N129</f>
        <v>12284</v>
      </c>
      <c r="M130" s="6" t="s">
        <v>1</v>
      </c>
      <c r="N130" s="43">
        <f t="shared" si="66"/>
        <v>12791</v>
      </c>
      <c r="O130" s="6" t="s">
        <v>14</v>
      </c>
      <c r="Q130" s="43">
        <f>S129</f>
        <v>12284</v>
      </c>
      <c r="R130" s="6" t="s">
        <v>1</v>
      </c>
      <c r="S130" s="43">
        <f t="shared" si="67"/>
        <v>12791</v>
      </c>
      <c r="T130" s="6" t="s">
        <v>39</v>
      </c>
      <c r="V130" s="2">
        <v>4</v>
      </c>
      <c r="W130" s="32" t="s">
        <v>76</v>
      </c>
      <c r="X130" s="35">
        <v>14100.15</v>
      </c>
      <c r="Y130" s="2" t="s">
        <v>39</v>
      </c>
      <c r="AA130" s="2">
        <v>4</v>
      </c>
      <c r="AB130" s="32" t="s">
        <v>76</v>
      </c>
      <c r="AC130" s="44">
        <v>12324</v>
      </c>
      <c r="AD130" s="2" t="s">
        <v>39</v>
      </c>
      <c r="AE130" s="2" t="s">
        <v>39</v>
      </c>
      <c r="AF130" s="2" t="s">
        <v>38</v>
      </c>
      <c r="AG130" s="2" t="s">
        <v>34</v>
      </c>
      <c r="AI130" s="2" t="s">
        <v>34</v>
      </c>
      <c r="AJ130" s="2">
        <v>0</v>
      </c>
      <c r="AK130" s="2">
        <v>5</v>
      </c>
      <c r="AL130" s="2">
        <v>153</v>
      </c>
      <c r="AM130" s="2">
        <v>6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>
        <f t="shared" si="68"/>
        <v>164</v>
      </c>
      <c r="AW130" s="2" t="s">
        <v>39</v>
      </c>
      <c r="AX130" s="12">
        <v>12520.6</v>
      </c>
      <c r="AZ130" s="2">
        <v>4</v>
      </c>
      <c r="BA130" s="32" t="s">
        <v>76</v>
      </c>
      <c r="BB130" s="44">
        <v>12324</v>
      </c>
      <c r="BC130" s="2" t="s">
        <v>39</v>
      </c>
      <c r="BD130" s="13">
        <v>12520.6</v>
      </c>
      <c r="BF130" s="2">
        <v>4</v>
      </c>
      <c r="BG130" s="32" t="s">
        <v>76</v>
      </c>
      <c r="BH130" s="44">
        <v>12324</v>
      </c>
      <c r="BI130" s="13">
        <v>12069.103658536589</v>
      </c>
      <c r="BJ130" s="17">
        <v>1.595261278805586</v>
      </c>
    </row>
    <row r="131" spans="2:62" x14ac:dyDescent="0.3">
      <c r="B131" s="38">
        <v>5</v>
      </c>
      <c r="C131" s="39" t="s">
        <v>29</v>
      </c>
      <c r="D131" s="40">
        <v>12258</v>
      </c>
      <c r="I131" s="3" t="s">
        <v>7</v>
      </c>
      <c r="J131" s="3">
        <v>507</v>
      </c>
      <c r="L131" s="43">
        <f t="shared" ref="L131:L138" si="69">N130</f>
        <v>12791</v>
      </c>
      <c r="M131" s="6" t="s">
        <v>1</v>
      </c>
      <c r="N131" s="43">
        <f t="shared" si="66"/>
        <v>13298</v>
      </c>
      <c r="O131" s="6" t="s">
        <v>15</v>
      </c>
      <c r="Q131" s="43">
        <f t="shared" ref="Q131:Q138" si="70">S130</f>
        <v>12791</v>
      </c>
      <c r="R131" s="6" t="s">
        <v>1</v>
      </c>
      <c r="S131" s="43">
        <f t="shared" si="67"/>
        <v>13298</v>
      </c>
      <c r="T131" s="6" t="s">
        <v>40</v>
      </c>
      <c r="V131" s="2">
        <v>5</v>
      </c>
      <c r="W131" s="32" t="s">
        <v>77</v>
      </c>
      <c r="X131" s="35">
        <v>14097.16</v>
      </c>
      <c r="Y131" s="2" t="s">
        <v>34</v>
      </c>
      <c r="AA131" s="2">
        <v>5</v>
      </c>
      <c r="AB131" s="32" t="s">
        <v>77</v>
      </c>
      <c r="AC131" s="44">
        <v>12258</v>
      </c>
      <c r="AD131" s="2" t="s">
        <v>34</v>
      </c>
      <c r="AE131" s="2" t="s">
        <v>34</v>
      </c>
      <c r="AF131" s="2" t="s">
        <v>38</v>
      </c>
      <c r="AG131" s="2" t="s">
        <v>34</v>
      </c>
      <c r="AI131" s="2" t="s">
        <v>39</v>
      </c>
      <c r="AJ131" s="2">
        <v>0</v>
      </c>
      <c r="AK131" s="2">
        <v>0</v>
      </c>
      <c r="AL131" s="2">
        <v>6</v>
      </c>
      <c r="AM131" s="2">
        <v>81</v>
      </c>
      <c r="AN131" s="2">
        <v>3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>
        <f t="shared" si="68"/>
        <v>90</v>
      </c>
      <c r="AW131" s="2" t="s">
        <v>40</v>
      </c>
      <c r="AX131" s="12">
        <v>13058.39</v>
      </c>
      <c r="AZ131" s="2">
        <v>5</v>
      </c>
      <c r="BA131" s="32" t="s">
        <v>77</v>
      </c>
      <c r="BB131" s="44">
        <v>12258</v>
      </c>
      <c r="BC131" s="2" t="s">
        <v>34</v>
      </c>
      <c r="BD131" s="13">
        <v>12520.6</v>
      </c>
      <c r="BF131" s="2">
        <v>5</v>
      </c>
      <c r="BG131" s="32" t="s">
        <v>77</v>
      </c>
      <c r="BH131" s="44">
        <v>12258</v>
      </c>
      <c r="BI131" s="13">
        <v>12069.103658536589</v>
      </c>
      <c r="BJ131" s="17">
        <v>2.142274433023335</v>
      </c>
    </row>
    <row r="132" spans="2:62" x14ac:dyDescent="0.3">
      <c r="B132" s="38">
        <v>6</v>
      </c>
      <c r="C132" s="41">
        <v>41944</v>
      </c>
      <c r="D132" s="40">
        <v>12258</v>
      </c>
      <c r="L132" s="43">
        <f t="shared" si="69"/>
        <v>13298</v>
      </c>
      <c r="M132" s="6" t="s">
        <v>1</v>
      </c>
      <c r="N132" s="43">
        <f t="shared" si="66"/>
        <v>13805</v>
      </c>
      <c r="O132" s="6" t="s">
        <v>16</v>
      </c>
      <c r="Q132" s="43">
        <f t="shared" si="70"/>
        <v>13298</v>
      </c>
      <c r="R132" s="6" t="s">
        <v>1</v>
      </c>
      <c r="S132" s="43">
        <f t="shared" si="67"/>
        <v>13805</v>
      </c>
      <c r="T132" s="6" t="s">
        <v>41</v>
      </c>
      <c r="V132" s="2">
        <v>6</v>
      </c>
      <c r="W132" s="32" t="s">
        <v>78</v>
      </c>
      <c r="X132" s="35">
        <v>14195.67</v>
      </c>
      <c r="Y132" s="2" t="s">
        <v>34</v>
      </c>
      <c r="AA132" s="2">
        <v>6</v>
      </c>
      <c r="AB132" s="32" t="s">
        <v>78</v>
      </c>
      <c r="AC132" s="44">
        <v>12258</v>
      </c>
      <c r="AD132" s="2" t="s">
        <v>34</v>
      </c>
      <c r="AE132" s="2" t="s">
        <v>34</v>
      </c>
      <c r="AF132" s="2" t="s">
        <v>38</v>
      </c>
      <c r="AG132" s="2" t="s">
        <v>34</v>
      </c>
      <c r="AI132" s="2" t="s">
        <v>40</v>
      </c>
      <c r="AJ132" s="2">
        <v>0</v>
      </c>
      <c r="AK132" s="2">
        <v>0</v>
      </c>
      <c r="AL132" s="2">
        <v>0</v>
      </c>
      <c r="AM132" s="2">
        <v>2</v>
      </c>
      <c r="AN132" s="2">
        <v>280</v>
      </c>
      <c r="AO132" s="2">
        <v>10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>
        <f t="shared" si="68"/>
        <v>292</v>
      </c>
      <c r="AW132" s="2" t="s">
        <v>41</v>
      </c>
      <c r="AX132" s="12">
        <v>13551.499</v>
      </c>
      <c r="AZ132" s="2">
        <v>6</v>
      </c>
      <c r="BA132" s="32" t="s">
        <v>78</v>
      </c>
      <c r="BB132" s="44">
        <v>12258</v>
      </c>
      <c r="BC132" s="2" t="s">
        <v>34</v>
      </c>
      <c r="BD132" s="13">
        <v>12033.59146341463</v>
      </c>
      <c r="BF132" s="2">
        <v>6</v>
      </c>
      <c r="BG132" s="32" t="s">
        <v>78</v>
      </c>
      <c r="BH132" s="44">
        <v>12258</v>
      </c>
      <c r="BI132" s="13">
        <v>12069.103658536589</v>
      </c>
      <c r="BJ132" s="17">
        <v>1.830710854832486</v>
      </c>
    </row>
    <row r="133" spans="2:62" x14ac:dyDescent="0.3">
      <c r="B133" s="38">
        <v>7</v>
      </c>
      <c r="C133" s="41">
        <v>41974</v>
      </c>
      <c r="D133" s="40">
        <v>12258</v>
      </c>
      <c r="L133" s="43">
        <f t="shared" si="69"/>
        <v>13805</v>
      </c>
      <c r="M133" s="6" t="s">
        <v>1</v>
      </c>
      <c r="N133" s="43">
        <f t="shared" si="66"/>
        <v>14312</v>
      </c>
      <c r="O133" s="6" t="s">
        <v>17</v>
      </c>
      <c r="Q133" s="43">
        <f t="shared" si="70"/>
        <v>13805</v>
      </c>
      <c r="R133" s="6" t="s">
        <v>1</v>
      </c>
      <c r="S133" s="43">
        <f t="shared" si="67"/>
        <v>14312</v>
      </c>
      <c r="T133" s="6" t="s">
        <v>42</v>
      </c>
      <c r="V133" s="2">
        <v>7</v>
      </c>
      <c r="W133" s="33" t="s">
        <v>79</v>
      </c>
      <c r="X133" s="35">
        <v>14195.67</v>
      </c>
      <c r="Y133" s="2" t="s">
        <v>34</v>
      </c>
      <c r="AA133" s="2">
        <v>7</v>
      </c>
      <c r="AB133" s="33" t="s">
        <v>79</v>
      </c>
      <c r="AC133" s="44">
        <v>12258</v>
      </c>
      <c r="AD133" s="2" t="s">
        <v>34</v>
      </c>
      <c r="AE133" s="2" t="s">
        <v>34</v>
      </c>
      <c r="AF133" s="2" t="s">
        <v>38</v>
      </c>
      <c r="AG133" s="2" t="s">
        <v>34</v>
      </c>
      <c r="AI133" s="2" t="s">
        <v>41</v>
      </c>
      <c r="AJ133" s="2">
        <v>0</v>
      </c>
      <c r="AK133" s="2">
        <v>0</v>
      </c>
      <c r="AL133" s="2">
        <v>0</v>
      </c>
      <c r="AM133" s="2">
        <v>0</v>
      </c>
      <c r="AN133" s="2">
        <v>9</v>
      </c>
      <c r="AO133" s="2">
        <v>723</v>
      </c>
      <c r="AP133" s="2">
        <v>9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>
        <f t="shared" si="68"/>
        <v>741</v>
      </c>
      <c r="AW133" s="2" t="s">
        <v>42</v>
      </c>
      <c r="AX133" s="12">
        <v>14074.111000000001</v>
      </c>
      <c r="AZ133" s="2">
        <v>7</v>
      </c>
      <c r="BA133" s="33" t="s">
        <v>79</v>
      </c>
      <c r="BB133" s="44">
        <v>12258</v>
      </c>
      <c r="BC133" s="2" t="s">
        <v>34</v>
      </c>
      <c r="BD133" s="13">
        <v>12033.59146341463</v>
      </c>
      <c r="BF133" s="2">
        <v>7</v>
      </c>
      <c r="BG133" s="33" t="s">
        <v>79</v>
      </c>
      <c r="BH133" s="44">
        <v>12258</v>
      </c>
      <c r="BI133" s="13">
        <v>12069.103658536589</v>
      </c>
      <c r="BJ133" s="17">
        <v>1.830710854832486</v>
      </c>
    </row>
    <row r="134" spans="2:62" x14ac:dyDescent="0.3">
      <c r="B134" s="38">
        <v>8</v>
      </c>
      <c r="C134" s="39" t="s">
        <v>30</v>
      </c>
      <c r="D134" s="40">
        <v>12107</v>
      </c>
      <c r="G134" s="19">
        <f>G127+563</f>
        <v>11327</v>
      </c>
      <c r="L134" s="43">
        <f t="shared" si="69"/>
        <v>14312</v>
      </c>
      <c r="M134" s="6" t="s">
        <v>1</v>
      </c>
      <c r="N134" s="43">
        <f t="shared" si="66"/>
        <v>14819</v>
      </c>
      <c r="O134" s="6" t="s">
        <v>18</v>
      </c>
      <c r="Q134" s="43">
        <f t="shared" si="70"/>
        <v>14312</v>
      </c>
      <c r="R134" s="6" t="s">
        <v>1</v>
      </c>
      <c r="S134" s="43">
        <f t="shared" si="67"/>
        <v>14819</v>
      </c>
      <c r="T134" s="6" t="s">
        <v>35</v>
      </c>
      <c r="V134" s="2">
        <v>8</v>
      </c>
      <c r="W134" s="33" t="s">
        <v>80</v>
      </c>
      <c r="X134" s="35">
        <v>14195.67</v>
      </c>
      <c r="Y134" s="2" t="s">
        <v>34</v>
      </c>
      <c r="AA134" s="2">
        <v>8</v>
      </c>
      <c r="AB134" s="33" t="s">
        <v>80</v>
      </c>
      <c r="AC134" s="44">
        <v>12107</v>
      </c>
      <c r="AD134" s="2" t="s">
        <v>34</v>
      </c>
      <c r="AE134" s="2" t="s">
        <v>34</v>
      </c>
      <c r="AF134" s="2" t="s">
        <v>38</v>
      </c>
      <c r="AG134" s="2" t="s">
        <v>34</v>
      </c>
      <c r="AI134" s="2" t="s">
        <v>42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8</v>
      </c>
      <c r="AP134" s="2">
        <v>663</v>
      </c>
      <c r="AQ134" s="2">
        <v>31</v>
      </c>
      <c r="AR134" s="2">
        <v>0</v>
      </c>
      <c r="AS134" s="2">
        <v>0</v>
      </c>
      <c r="AT134" s="2">
        <v>0</v>
      </c>
      <c r="AU134" s="2">
        <v>0</v>
      </c>
      <c r="AV134">
        <f t="shared" si="68"/>
        <v>702</v>
      </c>
      <c r="AW134" s="2" t="s">
        <v>35</v>
      </c>
      <c r="AX134" s="12">
        <v>14549.481</v>
      </c>
      <c r="AZ134" s="2">
        <v>8</v>
      </c>
      <c r="BA134" s="33" t="s">
        <v>80</v>
      </c>
      <c r="BB134" s="44">
        <v>12107</v>
      </c>
      <c r="BC134" s="2" t="s">
        <v>34</v>
      </c>
      <c r="BD134" s="13">
        <v>12033.59146341463</v>
      </c>
      <c r="BF134" s="2">
        <v>8</v>
      </c>
      <c r="BG134" s="33" t="s">
        <v>80</v>
      </c>
      <c r="BH134" s="44">
        <v>12107</v>
      </c>
      <c r="BI134" s="13">
        <v>12069.103658536589</v>
      </c>
      <c r="BJ134" s="17">
        <v>0.6063313503375416</v>
      </c>
    </row>
    <row r="135" spans="2:62" x14ac:dyDescent="0.3">
      <c r="B135" s="38">
        <v>9</v>
      </c>
      <c r="C135" s="39" t="s">
        <v>31</v>
      </c>
      <c r="D135" s="40">
        <v>12107</v>
      </c>
      <c r="G135" s="19">
        <f>G128-28</f>
        <v>16824</v>
      </c>
      <c r="L135" s="43">
        <f t="shared" si="69"/>
        <v>14819</v>
      </c>
      <c r="M135" s="6" t="s">
        <v>1</v>
      </c>
      <c r="N135" s="43">
        <f t="shared" si="66"/>
        <v>15326</v>
      </c>
      <c r="O135" s="6" t="s">
        <v>19</v>
      </c>
      <c r="Q135" s="43">
        <f t="shared" si="70"/>
        <v>14819</v>
      </c>
      <c r="R135" s="6" t="s">
        <v>1</v>
      </c>
      <c r="S135" s="43">
        <f t="shared" si="67"/>
        <v>15326</v>
      </c>
      <c r="T135" s="6" t="s">
        <v>43</v>
      </c>
      <c r="V135" s="2">
        <v>9</v>
      </c>
      <c r="W135" s="32" t="s">
        <v>81</v>
      </c>
      <c r="X135" s="35">
        <v>14270.29</v>
      </c>
      <c r="Y135" s="2" t="s">
        <v>34</v>
      </c>
      <c r="AA135" s="2">
        <v>9</v>
      </c>
      <c r="AB135" s="32" t="s">
        <v>81</v>
      </c>
      <c r="AC135" s="44">
        <v>12107</v>
      </c>
      <c r="AD135" s="2" t="s">
        <v>34</v>
      </c>
      <c r="AE135" s="2" t="s">
        <v>34</v>
      </c>
      <c r="AF135" s="2" t="s">
        <v>38</v>
      </c>
      <c r="AG135" s="2" t="s">
        <v>34</v>
      </c>
      <c r="AI135" s="2" t="s">
        <v>35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30</v>
      </c>
      <c r="AQ135" s="2">
        <v>593</v>
      </c>
      <c r="AR135" s="2">
        <v>10</v>
      </c>
      <c r="AS135" s="2">
        <v>0</v>
      </c>
      <c r="AT135" s="2">
        <v>0</v>
      </c>
      <c r="AU135" s="2">
        <v>0</v>
      </c>
      <c r="AV135">
        <f t="shared" si="68"/>
        <v>633</v>
      </c>
      <c r="AW135" s="2" t="s">
        <v>43</v>
      </c>
      <c r="AX135" s="12">
        <v>15047.918</v>
      </c>
      <c r="AZ135" s="2">
        <v>9</v>
      </c>
      <c r="BA135" s="32" t="s">
        <v>81</v>
      </c>
      <c r="BB135" s="44">
        <v>12107</v>
      </c>
      <c r="BC135" s="2" t="s">
        <v>34</v>
      </c>
      <c r="BD135" s="13">
        <v>12033.59146341463</v>
      </c>
      <c r="BF135" s="2">
        <v>9</v>
      </c>
      <c r="BG135" s="32" t="s">
        <v>81</v>
      </c>
      <c r="BH135" s="44">
        <v>12107</v>
      </c>
      <c r="BI135" s="13">
        <v>12069.103658536589</v>
      </c>
      <c r="BJ135" s="17">
        <v>0.6063313503375416</v>
      </c>
    </row>
    <row r="136" spans="2:62" x14ac:dyDescent="0.3">
      <c r="B136" s="38">
        <v>10</v>
      </c>
      <c r="C136" s="39" t="s">
        <v>32</v>
      </c>
      <c r="D136" s="40">
        <v>12137</v>
      </c>
      <c r="L136" s="43">
        <f t="shared" si="69"/>
        <v>15326</v>
      </c>
      <c r="M136" s="6" t="s">
        <v>1</v>
      </c>
      <c r="N136" s="43">
        <f t="shared" si="66"/>
        <v>15833</v>
      </c>
      <c r="O136" s="6" t="s">
        <v>20</v>
      </c>
      <c r="Q136" s="43">
        <f t="shared" si="70"/>
        <v>15326</v>
      </c>
      <c r="R136" s="6" t="s">
        <v>1</v>
      </c>
      <c r="S136" s="43">
        <f t="shared" si="67"/>
        <v>15833</v>
      </c>
      <c r="T136" s="6" t="s">
        <v>44</v>
      </c>
      <c r="V136" s="2">
        <v>10</v>
      </c>
      <c r="W136" s="32" t="s">
        <v>82</v>
      </c>
      <c r="X136" s="35">
        <v>14338.95</v>
      </c>
      <c r="Y136" s="2" t="s">
        <v>34</v>
      </c>
      <c r="AA136" s="2">
        <v>10</v>
      </c>
      <c r="AB136" s="32" t="s">
        <v>82</v>
      </c>
      <c r="AC136" s="44">
        <v>12137</v>
      </c>
      <c r="AD136" s="2" t="s">
        <v>34</v>
      </c>
      <c r="AE136" s="2" t="s">
        <v>34</v>
      </c>
      <c r="AF136" s="2" t="s">
        <v>38</v>
      </c>
      <c r="AG136" s="2" t="s">
        <v>34</v>
      </c>
      <c r="AI136" s="2" t="s">
        <v>43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10</v>
      </c>
      <c r="AR136" s="2">
        <v>153</v>
      </c>
      <c r="AS136" s="2">
        <v>2</v>
      </c>
      <c r="AT136" s="2">
        <v>0</v>
      </c>
      <c r="AU136" s="2">
        <v>0</v>
      </c>
      <c r="AV136">
        <f t="shared" si="68"/>
        <v>165</v>
      </c>
      <c r="AW136" s="2" t="s">
        <v>44</v>
      </c>
      <c r="AX136" s="12">
        <v>15609.323</v>
      </c>
      <c r="AZ136" s="2">
        <v>10</v>
      </c>
      <c r="BA136" s="32" t="s">
        <v>82</v>
      </c>
      <c r="BB136" s="44">
        <v>12137</v>
      </c>
      <c r="BC136" s="2" t="s">
        <v>34</v>
      </c>
      <c r="BD136" s="13">
        <v>12033.59146341463</v>
      </c>
      <c r="BF136" s="2">
        <v>10</v>
      </c>
      <c r="BG136" s="32" t="s">
        <v>82</v>
      </c>
      <c r="BH136" s="44">
        <v>12137</v>
      </c>
      <c r="BI136" s="13">
        <v>12069.103658536589</v>
      </c>
      <c r="BJ136" s="17">
        <v>0.85201068291477433</v>
      </c>
    </row>
    <row r="137" spans="2:62" x14ac:dyDescent="0.3">
      <c r="B137" s="38" t="s">
        <v>24</v>
      </c>
      <c r="C137" s="38" t="s">
        <v>24</v>
      </c>
      <c r="D137" s="38" t="s">
        <v>24</v>
      </c>
      <c r="L137" s="43">
        <f t="shared" si="69"/>
        <v>15833</v>
      </c>
      <c r="M137" s="6" t="s">
        <v>1</v>
      </c>
      <c r="N137" s="43">
        <f t="shared" si="66"/>
        <v>16340</v>
      </c>
      <c r="O137" s="6" t="s">
        <v>21</v>
      </c>
      <c r="Q137" s="43">
        <f t="shared" si="70"/>
        <v>15833</v>
      </c>
      <c r="R137" s="6" t="s">
        <v>1</v>
      </c>
      <c r="S137" s="43">
        <f t="shared" si="67"/>
        <v>16340</v>
      </c>
      <c r="T137" s="6" t="s">
        <v>45</v>
      </c>
      <c r="V137" s="2" t="s">
        <v>24</v>
      </c>
      <c r="W137" s="2" t="s">
        <v>24</v>
      </c>
      <c r="X137" s="2" t="s">
        <v>24</v>
      </c>
      <c r="Y137" s="2" t="s">
        <v>24</v>
      </c>
      <c r="AA137" s="2" t="s">
        <v>24</v>
      </c>
      <c r="AB137" s="2" t="s">
        <v>24</v>
      </c>
      <c r="AC137" s="38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I137" s="2" t="s">
        <v>44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</v>
      </c>
      <c r="AS137" s="2">
        <v>13</v>
      </c>
      <c r="AT137" s="2">
        <v>1</v>
      </c>
      <c r="AU137" s="2">
        <v>1</v>
      </c>
      <c r="AV137">
        <f t="shared" si="68"/>
        <v>17</v>
      </c>
      <c r="AW137" s="2" t="s">
        <v>45</v>
      </c>
      <c r="AX137" s="3">
        <v>16035.8</v>
      </c>
      <c r="AZ137" s="2" t="s">
        <v>24</v>
      </c>
      <c r="BA137" s="2" t="s">
        <v>24</v>
      </c>
      <c r="BB137" s="38" t="s">
        <v>24</v>
      </c>
      <c r="BC137" s="2" t="s">
        <v>24</v>
      </c>
      <c r="BD137" s="2" t="s">
        <v>24</v>
      </c>
      <c r="BF137" s="2" t="s">
        <v>24</v>
      </c>
      <c r="BG137" s="2" t="s">
        <v>24</v>
      </c>
      <c r="BH137" s="38" t="s">
        <v>24</v>
      </c>
      <c r="BI137" s="2" t="s">
        <v>24</v>
      </c>
      <c r="BJ137" s="2" t="s">
        <v>24</v>
      </c>
    </row>
    <row r="138" spans="2:62" x14ac:dyDescent="0.3">
      <c r="B138" s="38" t="s">
        <v>24</v>
      </c>
      <c r="C138" s="38" t="s">
        <v>24</v>
      </c>
      <c r="D138" s="38" t="s">
        <v>24</v>
      </c>
      <c r="L138" s="43">
        <f t="shared" si="69"/>
        <v>16340</v>
      </c>
      <c r="M138" s="6" t="s">
        <v>1</v>
      </c>
      <c r="N138" s="43">
        <f t="shared" si="66"/>
        <v>16847</v>
      </c>
      <c r="O138" s="6" t="s">
        <v>22</v>
      </c>
      <c r="Q138" s="43">
        <f t="shared" si="70"/>
        <v>16340</v>
      </c>
      <c r="R138" s="6" t="s">
        <v>1</v>
      </c>
      <c r="S138" s="43">
        <f t="shared" si="67"/>
        <v>16847</v>
      </c>
      <c r="T138" s="6" t="s">
        <v>53</v>
      </c>
      <c r="V138" s="2" t="s">
        <v>24</v>
      </c>
      <c r="W138" s="2" t="s">
        <v>24</v>
      </c>
      <c r="X138" s="2" t="s">
        <v>24</v>
      </c>
      <c r="Y138" s="2" t="s">
        <v>24</v>
      </c>
      <c r="AA138" s="2" t="s">
        <v>24</v>
      </c>
      <c r="AB138" s="2" t="s">
        <v>24</v>
      </c>
      <c r="AC138" s="38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I138" s="2" t="s">
        <v>45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2</v>
      </c>
      <c r="AT138" s="2">
        <v>7</v>
      </c>
      <c r="AU138" s="2">
        <v>1</v>
      </c>
      <c r="AV138">
        <f t="shared" si="68"/>
        <v>10</v>
      </c>
      <c r="AW138" s="2" t="s">
        <v>53</v>
      </c>
      <c r="AX138" s="3">
        <v>16530.125</v>
      </c>
      <c r="AZ138" s="2" t="s">
        <v>24</v>
      </c>
      <c r="BA138" s="2" t="s">
        <v>24</v>
      </c>
      <c r="BB138" s="38" t="s">
        <v>24</v>
      </c>
      <c r="BC138" s="2" t="s">
        <v>24</v>
      </c>
      <c r="BD138" s="2" t="s">
        <v>24</v>
      </c>
      <c r="BF138" s="2" t="s">
        <v>24</v>
      </c>
      <c r="BG138" s="2" t="s">
        <v>24</v>
      </c>
      <c r="BH138" s="38" t="s">
        <v>24</v>
      </c>
      <c r="BI138" s="2" t="s">
        <v>24</v>
      </c>
      <c r="BJ138" s="2" t="s">
        <v>24</v>
      </c>
    </row>
    <row r="139" spans="2:62" x14ac:dyDescent="0.3">
      <c r="B139" s="38" t="s">
        <v>24</v>
      </c>
      <c r="C139" s="38" t="s">
        <v>24</v>
      </c>
      <c r="D139" s="38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A139" s="2" t="s">
        <v>24</v>
      </c>
      <c r="AB139" s="2" t="s">
        <v>24</v>
      </c>
      <c r="AC139" s="38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I139" s="2" t="s">
        <v>53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2</v>
      </c>
      <c r="AU139" s="2">
        <v>14</v>
      </c>
      <c r="AV139">
        <f t="shared" si="68"/>
        <v>16</v>
      </c>
      <c r="AZ139" s="2" t="s">
        <v>24</v>
      </c>
      <c r="BA139" s="2" t="s">
        <v>24</v>
      </c>
      <c r="BB139" s="38" t="s">
        <v>24</v>
      </c>
      <c r="BC139" s="2" t="s">
        <v>24</v>
      </c>
      <c r="BD139" s="2" t="s">
        <v>24</v>
      </c>
      <c r="BF139" s="2" t="s">
        <v>24</v>
      </c>
      <c r="BG139" s="2" t="s">
        <v>24</v>
      </c>
      <c r="BH139" s="38" t="s">
        <v>24</v>
      </c>
      <c r="BI139" s="2" t="s">
        <v>24</v>
      </c>
      <c r="BJ139" s="2" t="s">
        <v>24</v>
      </c>
    </row>
    <row r="140" spans="2:62" x14ac:dyDescent="0.3">
      <c r="B140" s="38" t="s">
        <v>24</v>
      </c>
      <c r="C140" s="38" t="s">
        <v>24</v>
      </c>
      <c r="D140" s="38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AA140" s="2" t="s">
        <v>24</v>
      </c>
      <c r="AB140" s="2" t="s">
        <v>24</v>
      </c>
      <c r="AC140" s="38" t="s">
        <v>24</v>
      </c>
      <c r="AD140" s="2" t="s">
        <v>24</v>
      </c>
      <c r="AE140" s="2" t="s">
        <v>24</v>
      </c>
      <c r="AF140" s="2" t="s">
        <v>24</v>
      </c>
      <c r="AG140" s="2" t="s">
        <v>24</v>
      </c>
      <c r="AV140">
        <f>SUM(AV128:AV139)</f>
        <v>2975</v>
      </c>
      <c r="AZ140" s="2" t="s">
        <v>24</v>
      </c>
      <c r="BA140" s="2" t="s">
        <v>24</v>
      </c>
      <c r="BB140" s="38" t="s">
        <v>24</v>
      </c>
      <c r="BC140" s="2" t="s">
        <v>24</v>
      </c>
      <c r="BD140" s="2" t="s">
        <v>24</v>
      </c>
      <c r="BF140" s="2" t="s">
        <v>24</v>
      </c>
      <c r="BG140" s="2" t="s">
        <v>24</v>
      </c>
      <c r="BH140" s="38" t="s">
        <v>24</v>
      </c>
      <c r="BI140" s="2" t="s">
        <v>24</v>
      </c>
      <c r="BJ140" s="2" t="s">
        <v>24</v>
      </c>
    </row>
    <row r="141" spans="2:62" x14ac:dyDescent="0.3">
      <c r="B141" s="38" t="s">
        <v>24</v>
      </c>
      <c r="C141" s="38" t="s">
        <v>24</v>
      </c>
      <c r="D141" s="38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AA141" s="2" t="s">
        <v>24</v>
      </c>
      <c r="AB141" s="2" t="s">
        <v>24</v>
      </c>
      <c r="AC141" s="38" t="s">
        <v>24</v>
      </c>
      <c r="AD141" s="2" t="s">
        <v>24</v>
      </c>
      <c r="AE141" s="2" t="s">
        <v>24</v>
      </c>
      <c r="AF141" s="2" t="s">
        <v>24</v>
      </c>
      <c r="AG141" s="2" t="s">
        <v>24</v>
      </c>
      <c r="AI141" s="67" t="s">
        <v>51</v>
      </c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Z141" s="2" t="s">
        <v>24</v>
      </c>
      <c r="BA141" s="2" t="s">
        <v>24</v>
      </c>
      <c r="BB141" s="38" t="s">
        <v>24</v>
      </c>
      <c r="BC141" s="2" t="s">
        <v>24</v>
      </c>
      <c r="BD141" s="2" t="s">
        <v>24</v>
      </c>
      <c r="BF141" s="2" t="s">
        <v>24</v>
      </c>
      <c r="BG141" s="2" t="s">
        <v>24</v>
      </c>
      <c r="BH141" s="38" t="s">
        <v>24</v>
      </c>
      <c r="BI141" s="2" t="s">
        <v>24</v>
      </c>
      <c r="BJ141" s="2" t="s">
        <v>24</v>
      </c>
    </row>
    <row r="142" spans="2:62" x14ac:dyDescent="0.3">
      <c r="B142" s="38">
        <v>2976</v>
      </c>
      <c r="C142" s="42" t="s">
        <v>83</v>
      </c>
      <c r="D142" s="40">
        <v>14442</v>
      </c>
      <c r="V142" s="2">
        <v>2611</v>
      </c>
      <c r="W142" s="2" t="s">
        <v>150</v>
      </c>
      <c r="X142" s="2">
        <v>14300.15</v>
      </c>
      <c r="Y142" s="2" t="s">
        <v>42</v>
      </c>
      <c r="AA142" s="2">
        <v>2610</v>
      </c>
      <c r="AB142" s="2" t="s">
        <v>149</v>
      </c>
      <c r="AC142" s="2">
        <v>14300.15</v>
      </c>
      <c r="AD142" s="2" t="s">
        <v>42</v>
      </c>
      <c r="AE142" s="2" t="s">
        <v>35</v>
      </c>
      <c r="AF142" s="2" t="s">
        <v>38</v>
      </c>
      <c r="AG142" s="2" t="s">
        <v>35</v>
      </c>
      <c r="AI142" s="2" t="s">
        <v>33</v>
      </c>
      <c r="AJ142" s="2" t="s">
        <v>50</v>
      </c>
      <c r="AK142" s="2" t="s">
        <v>49</v>
      </c>
      <c r="AL142" s="2" t="s">
        <v>34</v>
      </c>
      <c r="AM142" s="2" t="s">
        <v>39</v>
      </c>
      <c r="AN142" s="2" t="s">
        <v>40</v>
      </c>
      <c r="AO142" s="2" t="s">
        <v>41</v>
      </c>
      <c r="AP142" s="2" t="s">
        <v>42</v>
      </c>
      <c r="AQ142" s="2" t="s">
        <v>35</v>
      </c>
      <c r="AR142" s="2" t="s">
        <v>43</v>
      </c>
      <c r="AS142" s="2" t="s">
        <v>44</v>
      </c>
      <c r="AT142" s="2" t="s">
        <v>45</v>
      </c>
      <c r="AU142" s="2" t="s">
        <v>53</v>
      </c>
      <c r="AZ142" s="2">
        <v>2610</v>
      </c>
      <c r="BA142" s="2" t="s">
        <v>149</v>
      </c>
      <c r="BB142" s="2">
        <v>14300.15</v>
      </c>
      <c r="BC142" s="2" t="s">
        <v>42</v>
      </c>
      <c r="BD142" s="12">
        <v>14075.111111111109</v>
      </c>
      <c r="BF142" s="2">
        <v>2610</v>
      </c>
      <c r="BG142" s="2" t="s">
        <v>149</v>
      </c>
      <c r="BH142" s="2">
        <v>14300.15</v>
      </c>
      <c r="BI142" s="13">
        <v>14075.111111111109</v>
      </c>
      <c r="BJ142" s="17">
        <v>1.5736820165445</v>
      </c>
    </row>
    <row r="143" spans="2:62" x14ac:dyDescent="0.3">
      <c r="AA143" s="2">
        <v>2611</v>
      </c>
      <c r="AB143" s="2" t="s">
        <v>150</v>
      </c>
      <c r="AC143" s="2">
        <v>14300.15</v>
      </c>
      <c r="AD143" s="2" t="s">
        <v>42</v>
      </c>
      <c r="AE143" s="2" t="s">
        <v>35</v>
      </c>
      <c r="AF143" s="2" t="s">
        <v>38</v>
      </c>
      <c r="AG143" s="2"/>
      <c r="AI143" s="2" t="s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Z143" s="2">
        <v>2611</v>
      </c>
      <c r="BA143" s="2" t="s">
        <v>150</v>
      </c>
      <c r="BB143" s="2">
        <v>14300.15</v>
      </c>
      <c r="BC143" s="2" t="s">
        <v>42</v>
      </c>
      <c r="BD143" s="12">
        <v>14075.111111111109</v>
      </c>
      <c r="BF143" s="2">
        <v>2611</v>
      </c>
      <c r="BG143" s="2" t="s">
        <v>150</v>
      </c>
      <c r="BH143" s="2">
        <v>14300.15</v>
      </c>
      <c r="BI143" s="13">
        <v>14075.111111111109</v>
      </c>
      <c r="BJ143" s="17">
        <v>1.5736820165445</v>
      </c>
    </row>
    <row r="144" spans="2:62" x14ac:dyDescent="0.3">
      <c r="AI144" s="2" t="s">
        <v>49</v>
      </c>
      <c r="AJ144" s="2">
        <f>AJ129/$AV$129</f>
        <v>0</v>
      </c>
      <c r="AK144" s="2">
        <f t="shared" ref="AK144:AU144" si="71">AK129/$AV$129</f>
        <v>0.96551724137931039</v>
      </c>
      <c r="AL144" s="2">
        <f t="shared" si="71"/>
        <v>3.4482758620689655E-2</v>
      </c>
      <c r="AM144" s="2">
        <f t="shared" si="71"/>
        <v>0</v>
      </c>
      <c r="AN144" s="2">
        <f t="shared" si="71"/>
        <v>0</v>
      </c>
      <c r="AO144" s="2">
        <f t="shared" si="71"/>
        <v>0</v>
      </c>
      <c r="AP144" s="2">
        <f t="shared" si="71"/>
        <v>0</v>
      </c>
      <c r="AQ144" s="2">
        <f t="shared" si="71"/>
        <v>0</v>
      </c>
      <c r="AR144" s="2">
        <f t="shared" si="71"/>
        <v>0</v>
      </c>
      <c r="AS144" s="2">
        <f t="shared" si="71"/>
        <v>0</v>
      </c>
      <c r="AT144" s="2">
        <f t="shared" si="71"/>
        <v>0</v>
      </c>
      <c r="AU144" s="2">
        <f t="shared" si="71"/>
        <v>0</v>
      </c>
    </row>
    <row r="145" spans="1:62" x14ac:dyDescent="0.3">
      <c r="AI145" s="2" t="s">
        <v>34</v>
      </c>
      <c r="AJ145" s="2">
        <f>AJ130/$AV$130</f>
        <v>0</v>
      </c>
      <c r="AK145" s="2">
        <f t="shared" ref="AK145:AU145" si="72">AK130/$AV$130</f>
        <v>3.048780487804878E-2</v>
      </c>
      <c r="AL145" s="2">
        <f t="shared" si="72"/>
        <v>0.93292682926829273</v>
      </c>
      <c r="AM145" s="2">
        <f t="shared" si="72"/>
        <v>3.6585365853658534E-2</v>
      </c>
      <c r="AN145" s="2">
        <f t="shared" si="72"/>
        <v>0</v>
      </c>
      <c r="AO145" s="2">
        <f t="shared" si="72"/>
        <v>0</v>
      </c>
      <c r="AP145" s="2">
        <f t="shared" si="72"/>
        <v>0</v>
      </c>
      <c r="AQ145" s="2">
        <f t="shared" si="72"/>
        <v>0</v>
      </c>
      <c r="AR145" s="2">
        <f t="shared" si="72"/>
        <v>0</v>
      </c>
      <c r="AS145" s="2">
        <f t="shared" si="72"/>
        <v>0</v>
      </c>
      <c r="AT145" s="2">
        <f t="shared" si="72"/>
        <v>0</v>
      </c>
      <c r="AU145" s="2">
        <f t="shared" si="72"/>
        <v>0</v>
      </c>
    </row>
    <row r="146" spans="1:62" x14ac:dyDescent="0.3">
      <c r="AI146" s="2" t="s">
        <v>39</v>
      </c>
      <c r="AJ146" s="2">
        <f>AJ131/$AV$131</f>
        <v>0</v>
      </c>
      <c r="AK146" s="2">
        <f t="shared" ref="AK146:AU146" si="73">AK131/$AV$131</f>
        <v>0</v>
      </c>
      <c r="AL146" s="2">
        <f t="shared" si="73"/>
        <v>6.6666666666666666E-2</v>
      </c>
      <c r="AM146" s="2">
        <f t="shared" si="73"/>
        <v>0.9</v>
      </c>
      <c r="AN146" s="2">
        <f t="shared" si="73"/>
        <v>3.3333333333333333E-2</v>
      </c>
      <c r="AO146" s="2">
        <f t="shared" si="73"/>
        <v>0</v>
      </c>
      <c r="AP146" s="2">
        <f t="shared" si="73"/>
        <v>0</v>
      </c>
      <c r="AQ146" s="2">
        <f t="shared" si="73"/>
        <v>0</v>
      </c>
      <c r="AR146" s="2">
        <f t="shared" si="73"/>
        <v>0</v>
      </c>
      <c r="AS146" s="2">
        <f t="shared" si="73"/>
        <v>0</v>
      </c>
      <c r="AT146" s="2">
        <f t="shared" si="73"/>
        <v>0</v>
      </c>
      <c r="AU146" s="2">
        <f t="shared" si="73"/>
        <v>0</v>
      </c>
    </row>
    <row r="147" spans="1:62" x14ac:dyDescent="0.3">
      <c r="AI147" s="2" t="s">
        <v>40</v>
      </c>
      <c r="AJ147" s="2">
        <f>AJ132/$AV$132</f>
        <v>0</v>
      </c>
      <c r="AK147" s="2">
        <f t="shared" ref="AK147:AU147" si="74">AK132/$AV$132</f>
        <v>0</v>
      </c>
      <c r="AL147" s="2">
        <f t="shared" si="74"/>
        <v>0</v>
      </c>
      <c r="AM147" s="2">
        <f t="shared" si="74"/>
        <v>6.8493150684931503E-3</v>
      </c>
      <c r="AN147" s="2">
        <f t="shared" si="74"/>
        <v>0.95890410958904104</v>
      </c>
      <c r="AO147" s="2">
        <f t="shared" si="74"/>
        <v>3.4246575342465752E-2</v>
      </c>
      <c r="AP147" s="2">
        <f t="shared" si="74"/>
        <v>0</v>
      </c>
      <c r="AQ147" s="2">
        <f t="shared" si="74"/>
        <v>0</v>
      </c>
      <c r="AR147" s="2">
        <f t="shared" si="74"/>
        <v>0</v>
      </c>
      <c r="AS147" s="2">
        <f t="shared" si="74"/>
        <v>0</v>
      </c>
      <c r="AT147" s="2">
        <f t="shared" si="74"/>
        <v>0</v>
      </c>
      <c r="AU147" s="2">
        <f t="shared" si="74"/>
        <v>0</v>
      </c>
    </row>
    <row r="148" spans="1:62" x14ac:dyDescent="0.3">
      <c r="AI148" s="2" t="s">
        <v>41</v>
      </c>
      <c r="AJ148" s="2">
        <f>AJ133/$AV$133</f>
        <v>0</v>
      </c>
      <c r="AK148" s="2">
        <f t="shared" ref="AK148:AU148" si="75">AK133/$AV$133</f>
        <v>0</v>
      </c>
      <c r="AL148" s="2">
        <f t="shared" si="75"/>
        <v>0</v>
      </c>
      <c r="AM148" s="2">
        <f t="shared" si="75"/>
        <v>0</v>
      </c>
      <c r="AN148" s="2">
        <f t="shared" si="75"/>
        <v>1.2145748987854251E-2</v>
      </c>
      <c r="AO148" s="2">
        <f t="shared" si="75"/>
        <v>0.97570850202429149</v>
      </c>
      <c r="AP148" s="2">
        <f t="shared" si="75"/>
        <v>1.2145748987854251E-2</v>
      </c>
      <c r="AQ148" s="2">
        <f t="shared" si="75"/>
        <v>0</v>
      </c>
      <c r="AR148" s="2">
        <f t="shared" si="75"/>
        <v>0</v>
      </c>
      <c r="AS148" s="2">
        <f t="shared" si="75"/>
        <v>0</v>
      </c>
      <c r="AT148" s="2">
        <f t="shared" si="75"/>
        <v>0</v>
      </c>
      <c r="AU148" s="2">
        <f t="shared" si="75"/>
        <v>0</v>
      </c>
    </row>
    <row r="149" spans="1:62" x14ac:dyDescent="0.3">
      <c r="AI149" s="2" t="s">
        <v>42</v>
      </c>
      <c r="AJ149" s="2">
        <f>AJ134/$AV$134</f>
        <v>0</v>
      </c>
      <c r="AK149" s="2">
        <f t="shared" ref="AK149:AU149" si="76">AK134/$AV$134</f>
        <v>0</v>
      </c>
      <c r="AL149" s="2">
        <f t="shared" si="76"/>
        <v>0</v>
      </c>
      <c r="AM149" s="2">
        <f t="shared" si="76"/>
        <v>0</v>
      </c>
      <c r="AN149" s="2">
        <f t="shared" si="76"/>
        <v>0</v>
      </c>
      <c r="AO149" s="2">
        <f t="shared" si="76"/>
        <v>1.1396011396011397E-2</v>
      </c>
      <c r="AP149" s="2">
        <f t="shared" si="76"/>
        <v>0.94444444444444442</v>
      </c>
      <c r="AQ149" s="2">
        <f t="shared" si="76"/>
        <v>4.4159544159544158E-2</v>
      </c>
      <c r="AR149" s="2">
        <f t="shared" si="76"/>
        <v>0</v>
      </c>
      <c r="AS149" s="2">
        <f t="shared" si="76"/>
        <v>0</v>
      </c>
      <c r="AT149" s="2">
        <f t="shared" si="76"/>
        <v>0</v>
      </c>
      <c r="AU149" s="2">
        <f t="shared" si="76"/>
        <v>0</v>
      </c>
    </row>
    <row r="150" spans="1:62" x14ac:dyDescent="0.3">
      <c r="AI150" s="2" t="s">
        <v>35</v>
      </c>
      <c r="AJ150" s="2">
        <f>AJ135/$AV$135</f>
        <v>0</v>
      </c>
      <c r="AK150" s="2">
        <f t="shared" ref="AK150:AU150" si="77">AK135/$AV$135</f>
        <v>0</v>
      </c>
      <c r="AL150" s="2">
        <f t="shared" si="77"/>
        <v>0</v>
      </c>
      <c r="AM150" s="2">
        <f t="shared" si="77"/>
        <v>0</v>
      </c>
      <c r="AN150" s="2">
        <f t="shared" si="77"/>
        <v>0</v>
      </c>
      <c r="AO150" s="2">
        <f t="shared" si="77"/>
        <v>0</v>
      </c>
      <c r="AP150" s="2">
        <f t="shared" si="77"/>
        <v>4.7393364928909949E-2</v>
      </c>
      <c r="AQ150" s="2">
        <f t="shared" si="77"/>
        <v>0.93680884676145337</v>
      </c>
      <c r="AR150" s="2">
        <f t="shared" si="77"/>
        <v>1.579778830963665E-2</v>
      </c>
      <c r="AS150" s="2">
        <f t="shared" si="77"/>
        <v>0</v>
      </c>
      <c r="AT150" s="2">
        <f t="shared" si="77"/>
        <v>0</v>
      </c>
      <c r="AU150" s="2">
        <f t="shared" si="77"/>
        <v>0</v>
      </c>
    </row>
    <row r="151" spans="1:62" x14ac:dyDescent="0.3">
      <c r="AI151" s="2" t="s">
        <v>43</v>
      </c>
      <c r="AJ151" s="2">
        <f>AJ136/$AV$136</f>
        <v>0</v>
      </c>
      <c r="AK151" s="2">
        <f t="shared" ref="AK151:AU151" si="78">AK136/$AV$136</f>
        <v>0</v>
      </c>
      <c r="AL151" s="2">
        <f t="shared" si="78"/>
        <v>0</v>
      </c>
      <c r="AM151" s="2">
        <f t="shared" si="78"/>
        <v>0</v>
      </c>
      <c r="AN151" s="2">
        <f t="shared" si="78"/>
        <v>0</v>
      </c>
      <c r="AO151" s="2">
        <f t="shared" si="78"/>
        <v>0</v>
      </c>
      <c r="AP151" s="2">
        <f t="shared" si="78"/>
        <v>0</v>
      </c>
      <c r="AQ151" s="2">
        <f t="shared" si="78"/>
        <v>6.0606060606060608E-2</v>
      </c>
      <c r="AR151" s="2">
        <f t="shared" si="78"/>
        <v>0.92727272727272725</v>
      </c>
      <c r="AS151" s="2">
        <f t="shared" si="78"/>
        <v>1.2121212121212121E-2</v>
      </c>
      <c r="AT151" s="2">
        <f t="shared" si="78"/>
        <v>0</v>
      </c>
      <c r="AU151" s="2">
        <f t="shared" si="78"/>
        <v>0</v>
      </c>
    </row>
    <row r="152" spans="1:62" x14ac:dyDescent="0.3">
      <c r="AI152" s="2" t="s">
        <v>44</v>
      </c>
      <c r="AJ152" s="2">
        <f>AJ137/$AV$137</f>
        <v>0</v>
      </c>
      <c r="AK152" s="2">
        <f t="shared" ref="AK152:AU152" si="79">AK137/$AV$137</f>
        <v>0</v>
      </c>
      <c r="AL152" s="2">
        <f t="shared" si="79"/>
        <v>0</v>
      </c>
      <c r="AM152" s="2">
        <f t="shared" si="79"/>
        <v>0</v>
      </c>
      <c r="AN152" s="2">
        <f t="shared" si="79"/>
        <v>0</v>
      </c>
      <c r="AO152" s="2">
        <f t="shared" si="79"/>
        <v>0</v>
      </c>
      <c r="AP152" s="2">
        <f t="shared" si="79"/>
        <v>0</v>
      </c>
      <c r="AQ152" s="2">
        <f t="shared" si="79"/>
        <v>0</v>
      </c>
      <c r="AR152" s="2">
        <f t="shared" si="79"/>
        <v>0.11764705882352941</v>
      </c>
      <c r="AS152" s="2">
        <f t="shared" si="79"/>
        <v>0.76470588235294112</v>
      </c>
      <c r="AT152" s="2">
        <f t="shared" si="79"/>
        <v>5.8823529411764705E-2</v>
      </c>
      <c r="AU152" s="2">
        <f t="shared" si="79"/>
        <v>5.8823529411764705E-2</v>
      </c>
    </row>
    <row r="153" spans="1:62" x14ac:dyDescent="0.3">
      <c r="AI153" s="2" t="s">
        <v>45</v>
      </c>
      <c r="AJ153" s="2">
        <f>AJ138/$AV$138</f>
        <v>0</v>
      </c>
      <c r="AK153" s="2">
        <f t="shared" ref="AK153:AU153" si="80">AK138/$AV$138</f>
        <v>0</v>
      </c>
      <c r="AL153" s="2">
        <f t="shared" si="80"/>
        <v>0</v>
      </c>
      <c r="AM153" s="2">
        <f t="shared" si="80"/>
        <v>0</v>
      </c>
      <c r="AN153" s="2">
        <f t="shared" si="80"/>
        <v>0</v>
      </c>
      <c r="AO153" s="2">
        <f t="shared" si="80"/>
        <v>0</v>
      </c>
      <c r="AP153" s="2">
        <f t="shared" si="80"/>
        <v>0</v>
      </c>
      <c r="AQ153" s="2">
        <f t="shared" si="80"/>
        <v>0</v>
      </c>
      <c r="AR153" s="2">
        <f t="shared" si="80"/>
        <v>0</v>
      </c>
      <c r="AS153" s="2">
        <f t="shared" si="80"/>
        <v>0.2</v>
      </c>
      <c r="AT153" s="2">
        <f t="shared" si="80"/>
        <v>0.7</v>
      </c>
      <c r="AU153" s="2">
        <f t="shared" si="80"/>
        <v>0.1</v>
      </c>
    </row>
    <row r="154" spans="1:62" x14ac:dyDescent="0.3">
      <c r="AI154" s="2" t="s">
        <v>53</v>
      </c>
      <c r="AJ154" s="2">
        <f>AJ139/$AV$139</f>
        <v>0</v>
      </c>
      <c r="AK154" s="2">
        <f t="shared" ref="AK154:AU154" si="81">AK139/$AV$139</f>
        <v>0</v>
      </c>
      <c r="AL154" s="2">
        <f t="shared" si="81"/>
        <v>0</v>
      </c>
      <c r="AM154" s="2">
        <f t="shared" si="81"/>
        <v>0</v>
      </c>
      <c r="AN154" s="2">
        <f t="shared" si="81"/>
        <v>0</v>
      </c>
      <c r="AO154" s="2">
        <f t="shared" si="81"/>
        <v>0</v>
      </c>
      <c r="AP154" s="2">
        <f t="shared" si="81"/>
        <v>0</v>
      </c>
      <c r="AQ154" s="2">
        <f t="shared" si="81"/>
        <v>0</v>
      </c>
      <c r="AR154" s="2">
        <f t="shared" si="81"/>
        <v>0</v>
      </c>
      <c r="AS154" s="2">
        <f t="shared" si="81"/>
        <v>0</v>
      </c>
      <c r="AT154" s="2">
        <f t="shared" si="81"/>
        <v>0.125</v>
      </c>
      <c r="AU154" s="2">
        <f t="shared" si="81"/>
        <v>0.875</v>
      </c>
    </row>
    <row r="155" spans="1:62" x14ac:dyDescent="0.3">
      <c r="A155" t="s">
        <v>69</v>
      </c>
    </row>
    <row r="157" spans="1:62" x14ac:dyDescent="0.3">
      <c r="B157" s="14" t="s">
        <v>46</v>
      </c>
      <c r="C157" s="14" t="s">
        <v>47</v>
      </c>
      <c r="D157" s="14" t="s">
        <v>48</v>
      </c>
      <c r="F157" s="67" t="s">
        <v>2</v>
      </c>
      <c r="G157" s="67"/>
      <c r="I157" s="70" t="s">
        <v>7</v>
      </c>
      <c r="J157" s="71"/>
      <c r="L157" s="68" t="s">
        <v>0</v>
      </c>
      <c r="M157" s="68"/>
      <c r="N157" s="68"/>
      <c r="O157" s="6" t="s">
        <v>10</v>
      </c>
      <c r="Q157" s="68" t="s">
        <v>0</v>
      </c>
      <c r="R157" s="68"/>
      <c r="S157" s="68"/>
      <c r="T157" s="6" t="s">
        <v>33</v>
      </c>
      <c r="V157" s="67" t="s">
        <v>90</v>
      </c>
      <c r="W157" s="67"/>
      <c r="X157" s="67"/>
      <c r="Y157" s="2" t="s">
        <v>33</v>
      </c>
      <c r="AA157" s="67" t="s">
        <v>90</v>
      </c>
      <c r="AB157" s="67"/>
      <c r="AC157" s="67"/>
      <c r="AD157" s="2" t="s">
        <v>33</v>
      </c>
      <c r="AE157" s="67" t="s">
        <v>36</v>
      </c>
      <c r="AF157" s="67"/>
      <c r="AG157" s="67"/>
      <c r="AI157" s="67" t="s">
        <v>51</v>
      </c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W157" s="67" t="s">
        <v>54</v>
      </c>
      <c r="AX157" s="67"/>
      <c r="AZ157" s="67" t="s">
        <v>90</v>
      </c>
      <c r="BA157" s="67"/>
      <c r="BB157" s="67"/>
      <c r="BC157" s="2" t="s">
        <v>33</v>
      </c>
      <c r="BD157" s="2" t="s">
        <v>55</v>
      </c>
      <c r="BF157" s="67" t="s">
        <v>90</v>
      </c>
      <c r="BG157" s="67"/>
      <c r="BH157" s="67"/>
      <c r="BI157" s="2" t="s">
        <v>55</v>
      </c>
      <c r="BJ157" s="2" t="s">
        <v>157</v>
      </c>
    </row>
    <row r="158" spans="1:62" x14ac:dyDescent="0.3">
      <c r="B158" s="38">
        <v>1</v>
      </c>
      <c r="C158" s="39" t="s">
        <v>25</v>
      </c>
      <c r="D158" s="40">
        <v>12291</v>
      </c>
      <c r="F158" s="3" t="s">
        <v>3</v>
      </c>
      <c r="G158" s="4">
        <v>11299</v>
      </c>
      <c r="I158" s="3" t="s">
        <v>3</v>
      </c>
      <c r="J158" s="4">
        <v>11299</v>
      </c>
      <c r="L158" s="43">
        <v>11299</v>
      </c>
      <c r="M158" s="6" t="s">
        <v>1</v>
      </c>
      <c r="N158" s="43">
        <f>L158+$J$162</f>
        <v>11806</v>
      </c>
      <c r="O158" s="6" t="s">
        <v>11</v>
      </c>
      <c r="Q158" s="43">
        <v>11299</v>
      </c>
      <c r="R158" s="6" t="s">
        <v>1</v>
      </c>
      <c r="S158" s="43">
        <f>Q158+$J$162</f>
        <v>11806</v>
      </c>
      <c r="T158" s="6" t="s">
        <v>50</v>
      </c>
      <c r="V158" s="2">
        <v>1</v>
      </c>
      <c r="W158" s="33" t="s">
        <v>89</v>
      </c>
      <c r="X158" s="35">
        <v>14162.83</v>
      </c>
      <c r="Y158" s="2" t="s">
        <v>49</v>
      </c>
      <c r="AA158" s="2">
        <v>1</v>
      </c>
      <c r="AB158" s="33" t="s">
        <v>89</v>
      </c>
      <c r="AC158" s="44">
        <v>12291</v>
      </c>
      <c r="AD158" s="2" t="s">
        <v>49</v>
      </c>
      <c r="AE158" s="2" t="s">
        <v>49</v>
      </c>
      <c r="AF158" s="2" t="s">
        <v>38</v>
      </c>
      <c r="AG158" s="2" t="s">
        <v>34</v>
      </c>
      <c r="AI158" s="2" t="s">
        <v>33</v>
      </c>
      <c r="AJ158" s="2" t="s">
        <v>50</v>
      </c>
      <c r="AK158" s="2" t="s">
        <v>49</v>
      </c>
      <c r="AL158" s="2" t="s">
        <v>34</v>
      </c>
      <c r="AM158" s="2" t="s">
        <v>39</v>
      </c>
      <c r="AN158" s="2" t="s">
        <v>40</v>
      </c>
      <c r="AO158" s="2" t="s">
        <v>41</v>
      </c>
      <c r="AP158" s="2" t="s">
        <v>42</v>
      </c>
      <c r="AQ158" s="2" t="s">
        <v>35</v>
      </c>
      <c r="AR158" s="2" t="s">
        <v>43</v>
      </c>
      <c r="AS158" s="2" t="s">
        <v>44</v>
      </c>
      <c r="AT158" s="2" t="s">
        <v>45</v>
      </c>
      <c r="AU158" s="2" t="s">
        <v>53</v>
      </c>
      <c r="AW158" s="2" t="s">
        <v>50</v>
      </c>
      <c r="AX158" s="12">
        <v>11572.513000000001</v>
      </c>
      <c r="AZ158" s="2">
        <v>1</v>
      </c>
      <c r="BA158" s="33" t="s">
        <v>89</v>
      </c>
      <c r="BB158" s="44">
        <v>12291</v>
      </c>
      <c r="BC158" s="2" t="s">
        <v>49</v>
      </c>
      <c r="BD158" s="13" t="s">
        <v>1</v>
      </c>
      <c r="BF158" s="2">
        <v>1</v>
      </c>
      <c r="BG158" s="33" t="s">
        <v>89</v>
      </c>
      <c r="BH158" s="44">
        <v>12291</v>
      </c>
      <c r="BI158" s="13" t="s">
        <v>1</v>
      </c>
      <c r="BJ158" s="2" t="s">
        <v>1</v>
      </c>
    </row>
    <row r="159" spans="1:62" x14ac:dyDescent="0.3">
      <c r="B159" s="38">
        <v>2</v>
      </c>
      <c r="C159" s="39" t="s">
        <v>26</v>
      </c>
      <c r="D159" s="40">
        <v>12323</v>
      </c>
      <c r="F159" s="3" t="s">
        <v>4</v>
      </c>
      <c r="G159" s="4">
        <v>17387</v>
      </c>
      <c r="I159" s="5" t="s">
        <v>4</v>
      </c>
      <c r="J159" s="4">
        <v>17387</v>
      </c>
      <c r="L159" s="43">
        <f>N158</f>
        <v>11806</v>
      </c>
      <c r="M159" s="6" t="s">
        <v>1</v>
      </c>
      <c r="N159" s="43">
        <f t="shared" ref="N159:N169" si="82">L159+$J$162</f>
        <v>12313</v>
      </c>
      <c r="O159" s="6" t="s">
        <v>12</v>
      </c>
      <c r="Q159" s="43">
        <f>S158</f>
        <v>11806</v>
      </c>
      <c r="R159" s="6" t="s">
        <v>1</v>
      </c>
      <c r="S159" s="43">
        <f t="shared" ref="S159:S169" si="83">Q159+$J$162</f>
        <v>12313</v>
      </c>
      <c r="T159" s="6" t="s">
        <v>49</v>
      </c>
      <c r="V159" s="2">
        <v>2</v>
      </c>
      <c r="W159" s="32" t="s">
        <v>74</v>
      </c>
      <c r="X159" s="35">
        <v>14340.94</v>
      </c>
      <c r="Y159" s="2" t="s">
        <v>34</v>
      </c>
      <c r="AA159" s="2">
        <v>2</v>
      </c>
      <c r="AB159" s="32" t="s">
        <v>74</v>
      </c>
      <c r="AC159" s="44">
        <v>12323</v>
      </c>
      <c r="AD159" s="2" t="s">
        <v>34</v>
      </c>
      <c r="AE159" s="2" t="s">
        <v>34</v>
      </c>
      <c r="AF159" s="2" t="s">
        <v>38</v>
      </c>
      <c r="AG159" s="2" t="s">
        <v>49</v>
      </c>
      <c r="AI159" s="2" t="s">
        <v>50</v>
      </c>
      <c r="AJ159" s="2">
        <v>146</v>
      </c>
      <c r="AK159" s="2">
        <v>6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>
        <f>SUM(AJ159:AU159)</f>
        <v>152</v>
      </c>
      <c r="AW159" s="2" t="s">
        <v>49</v>
      </c>
      <c r="AX159" s="12">
        <v>12056.464</v>
      </c>
      <c r="AZ159" s="2">
        <v>2</v>
      </c>
      <c r="BA159" s="32" t="s">
        <v>74</v>
      </c>
      <c r="BB159" s="44">
        <v>12323</v>
      </c>
      <c r="BC159" s="2" t="s">
        <v>34</v>
      </c>
      <c r="BD159" s="13">
        <v>12056.46407185629</v>
      </c>
      <c r="BF159" s="2">
        <v>2</v>
      </c>
      <c r="BG159" s="32" t="s">
        <v>74</v>
      </c>
      <c r="BH159" s="44">
        <v>12323</v>
      </c>
      <c r="BI159" s="13">
        <v>12069.103658536589</v>
      </c>
      <c r="BJ159" s="17">
        <v>2.1629142915175872</v>
      </c>
    </row>
    <row r="160" spans="1:62" x14ac:dyDescent="0.3">
      <c r="B160" s="38">
        <v>3</v>
      </c>
      <c r="C160" s="39" t="s">
        <v>27</v>
      </c>
      <c r="D160" s="40">
        <v>12290</v>
      </c>
      <c r="F160" s="3" t="s">
        <v>5</v>
      </c>
      <c r="G160" s="3" t="s">
        <v>179</v>
      </c>
      <c r="I160" s="5" t="s">
        <v>8</v>
      </c>
      <c r="J160" s="3">
        <v>12</v>
      </c>
      <c r="L160" s="43">
        <f>N159</f>
        <v>12313</v>
      </c>
      <c r="M160" s="6" t="s">
        <v>1</v>
      </c>
      <c r="N160" s="43">
        <f t="shared" si="82"/>
        <v>12820</v>
      </c>
      <c r="O160" s="6" t="s">
        <v>13</v>
      </c>
      <c r="Q160" s="43">
        <f>S159</f>
        <v>12313</v>
      </c>
      <c r="R160" s="6" t="s">
        <v>1</v>
      </c>
      <c r="S160" s="43">
        <f t="shared" si="83"/>
        <v>12820</v>
      </c>
      <c r="T160" s="6" t="s">
        <v>34</v>
      </c>
      <c r="V160" s="2">
        <v>3</v>
      </c>
      <c r="W160" s="32" t="s">
        <v>75</v>
      </c>
      <c r="X160" s="35">
        <v>14150.89</v>
      </c>
      <c r="Y160" s="2" t="s">
        <v>49</v>
      </c>
      <c r="AA160" s="2">
        <v>3</v>
      </c>
      <c r="AB160" s="32" t="s">
        <v>75</v>
      </c>
      <c r="AC160" s="44">
        <v>12290</v>
      </c>
      <c r="AD160" s="2" t="s">
        <v>49</v>
      </c>
      <c r="AE160" s="2" t="s">
        <v>49</v>
      </c>
      <c r="AF160" s="2" t="s">
        <v>38</v>
      </c>
      <c r="AG160" s="2" t="s">
        <v>34</v>
      </c>
      <c r="AI160" s="2" t="s">
        <v>49</v>
      </c>
      <c r="AJ160" s="2">
        <v>6</v>
      </c>
      <c r="AK160" s="2">
        <v>156</v>
      </c>
      <c r="AL160" s="2">
        <v>5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>
        <f t="shared" ref="AV160:AV170" si="84">SUM(AJ160:AU160)</f>
        <v>167</v>
      </c>
      <c r="AW160" s="2" t="s">
        <v>34</v>
      </c>
      <c r="AX160" s="12">
        <v>12560.391</v>
      </c>
      <c r="AZ160" s="2">
        <v>3</v>
      </c>
      <c r="BA160" s="32" t="s">
        <v>75</v>
      </c>
      <c r="BB160" s="44">
        <v>12290</v>
      </c>
      <c r="BC160" s="2" t="s">
        <v>49</v>
      </c>
      <c r="BD160" s="13">
        <v>12560.39156626506</v>
      </c>
      <c r="BF160" s="2">
        <v>3</v>
      </c>
      <c r="BG160" s="32" t="s">
        <v>75</v>
      </c>
      <c r="BH160" s="44">
        <v>12290</v>
      </c>
      <c r="BI160" s="13">
        <v>12069.103658536589</v>
      </c>
      <c r="BJ160" s="17">
        <v>2.2000941111884291</v>
      </c>
    </row>
    <row r="161" spans="2:62" x14ac:dyDescent="0.3">
      <c r="B161" s="38">
        <v>4</v>
      </c>
      <c r="C161" s="39" t="s">
        <v>28</v>
      </c>
      <c r="D161" s="40">
        <v>12324</v>
      </c>
      <c r="I161" s="3" t="s">
        <v>9</v>
      </c>
      <c r="J161" s="4">
        <f>J159-J158</f>
        <v>6088</v>
      </c>
      <c r="L161" s="43">
        <f>N160</f>
        <v>12820</v>
      </c>
      <c r="M161" s="6" t="s">
        <v>1</v>
      </c>
      <c r="N161" s="43">
        <f t="shared" si="82"/>
        <v>13327</v>
      </c>
      <c r="O161" s="6" t="s">
        <v>14</v>
      </c>
      <c r="Q161" s="43">
        <f>S160</f>
        <v>12820</v>
      </c>
      <c r="R161" s="6" t="s">
        <v>1</v>
      </c>
      <c r="S161" s="43">
        <f t="shared" si="83"/>
        <v>13327</v>
      </c>
      <c r="T161" s="6" t="s">
        <v>39</v>
      </c>
      <c r="V161" s="2">
        <v>4</v>
      </c>
      <c r="W161" s="32" t="s">
        <v>76</v>
      </c>
      <c r="X161" s="35">
        <v>14100.15</v>
      </c>
      <c r="Y161" s="2" t="s">
        <v>34</v>
      </c>
      <c r="AA161" s="2">
        <v>4</v>
      </c>
      <c r="AB161" s="32" t="s">
        <v>76</v>
      </c>
      <c r="AC161" s="44">
        <v>12324</v>
      </c>
      <c r="AD161" s="2" t="s">
        <v>34</v>
      </c>
      <c r="AE161" s="2" t="s">
        <v>34</v>
      </c>
      <c r="AF161" s="2" t="s">
        <v>38</v>
      </c>
      <c r="AG161" s="2" t="s">
        <v>49</v>
      </c>
      <c r="AI161" s="2" t="s">
        <v>34</v>
      </c>
      <c r="AJ161" s="2">
        <v>0</v>
      </c>
      <c r="AK161" s="2">
        <v>4</v>
      </c>
      <c r="AL161" s="2">
        <v>76</v>
      </c>
      <c r="AM161" s="2">
        <v>3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>
        <f t="shared" si="84"/>
        <v>83</v>
      </c>
      <c r="AW161" s="2" t="s">
        <v>39</v>
      </c>
      <c r="AX161" s="12">
        <v>13087.714</v>
      </c>
      <c r="AZ161" s="2">
        <v>4</v>
      </c>
      <c r="BA161" s="32" t="s">
        <v>76</v>
      </c>
      <c r="BB161" s="44">
        <v>12324</v>
      </c>
      <c r="BC161" s="2" t="s">
        <v>34</v>
      </c>
      <c r="BD161" s="13">
        <v>12056.46407185629</v>
      </c>
      <c r="BF161" s="2">
        <v>4</v>
      </c>
      <c r="BG161" s="32" t="s">
        <v>76</v>
      </c>
      <c r="BH161" s="44">
        <v>12324</v>
      </c>
      <c r="BI161" s="13">
        <v>12069.103658536589</v>
      </c>
      <c r="BJ161" s="17">
        <v>2.1708530358951008</v>
      </c>
    </row>
    <row r="162" spans="2:62" x14ac:dyDescent="0.3">
      <c r="B162" s="38">
        <v>5</v>
      </c>
      <c r="C162" s="39" t="s">
        <v>29</v>
      </c>
      <c r="D162" s="40">
        <v>12258</v>
      </c>
      <c r="I162" s="3" t="s">
        <v>7</v>
      </c>
      <c r="J162" s="3">
        <v>507</v>
      </c>
      <c r="L162" s="43">
        <f t="shared" ref="L162:L169" si="85">N161</f>
        <v>13327</v>
      </c>
      <c r="M162" s="6" t="s">
        <v>1</v>
      </c>
      <c r="N162" s="43">
        <f t="shared" si="82"/>
        <v>13834</v>
      </c>
      <c r="O162" s="6" t="s">
        <v>15</v>
      </c>
      <c r="Q162" s="43">
        <f t="shared" ref="Q162:Q169" si="86">S161</f>
        <v>13327</v>
      </c>
      <c r="R162" s="6" t="s">
        <v>1</v>
      </c>
      <c r="S162" s="43">
        <f t="shared" si="83"/>
        <v>13834</v>
      </c>
      <c r="T162" s="6" t="s">
        <v>40</v>
      </c>
      <c r="V162" s="2">
        <v>5</v>
      </c>
      <c r="W162" s="32" t="s">
        <v>77</v>
      </c>
      <c r="X162" s="35">
        <v>14097.16</v>
      </c>
      <c r="Y162" s="2" t="s">
        <v>49</v>
      </c>
      <c r="AA162" s="2">
        <v>5</v>
      </c>
      <c r="AB162" s="32" t="s">
        <v>77</v>
      </c>
      <c r="AC162" s="44">
        <v>12258</v>
      </c>
      <c r="AD162" s="2" t="s">
        <v>49</v>
      </c>
      <c r="AE162" s="2" t="s">
        <v>49</v>
      </c>
      <c r="AF162" s="2" t="s">
        <v>38</v>
      </c>
      <c r="AG162" s="2" t="s">
        <v>49</v>
      </c>
      <c r="AI162" s="2" t="s">
        <v>39</v>
      </c>
      <c r="AJ162" s="2">
        <v>0</v>
      </c>
      <c r="AK162" s="2">
        <v>0</v>
      </c>
      <c r="AL162" s="2">
        <v>2</v>
      </c>
      <c r="AM162" s="2">
        <v>308</v>
      </c>
      <c r="AN162" s="2">
        <v>11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>
        <f t="shared" si="84"/>
        <v>321</v>
      </c>
      <c r="AW162" s="2" t="s">
        <v>40</v>
      </c>
      <c r="AX162" s="12">
        <v>13581.171</v>
      </c>
      <c r="AZ162" s="2">
        <v>5</v>
      </c>
      <c r="BA162" s="32" t="s">
        <v>77</v>
      </c>
      <c r="BB162" s="44">
        <v>12258</v>
      </c>
      <c r="BC162" s="2" t="s">
        <v>49</v>
      </c>
      <c r="BD162" s="13">
        <v>12560.39156626506</v>
      </c>
      <c r="BF162" s="2">
        <v>5</v>
      </c>
      <c r="BG162" s="32" t="s">
        <v>77</v>
      </c>
      <c r="BH162" s="44">
        <v>12258</v>
      </c>
      <c r="BI162" s="13">
        <v>12069.103658536589</v>
      </c>
      <c r="BJ162" s="17">
        <v>2.4668915505388962</v>
      </c>
    </row>
    <row r="163" spans="2:62" x14ac:dyDescent="0.3">
      <c r="B163" s="38">
        <v>6</v>
      </c>
      <c r="C163" s="41">
        <v>41944</v>
      </c>
      <c r="D163" s="40">
        <v>12258</v>
      </c>
      <c r="L163" s="43">
        <f t="shared" si="85"/>
        <v>13834</v>
      </c>
      <c r="M163" s="6" t="s">
        <v>1</v>
      </c>
      <c r="N163" s="43">
        <f t="shared" si="82"/>
        <v>14341</v>
      </c>
      <c r="O163" s="6" t="s">
        <v>16</v>
      </c>
      <c r="Q163" s="43">
        <f t="shared" si="86"/>
        <v>13834</v>
      </c>
      <c r="R163" s="6" t="s">
        <v>1</v>
      </c>
      <c r="S163" s="43">
        <f t="shared" si="83"/>
        <v>14341</v>
      </c>
      <c r="T163" s="6" t="s">
        <v>41</v>
      </c>
      <c r="V163" s="2">
        <v>6</v>
      </c>
      <c r="W163" s="32" t="s">
        <v>78</v>
      </c>
      <c r="X163" s="35">
        <v>14195.67</v>
      </c>
      <c r="Y163" s="2" t="s">
        <v>49</v>
      </c>
      <c r="AA163" s="2">
        <v>6</v>
      </c>
      <c r="AB163" s="32" t="s">
        <v>78</v>
      </c>
      <c r="AC163" s="44">
        <v>12258</v>
      </c>
      <c r="AD163" s="2" t="s">
        <v>49</v>
      </c>
      <c r="AE163" s="2" t="s">
        <v>49</v>
      </c>
      <c r="AF163" s="2" t="s">
        <v>38</v>
      </c>
      <c r="AG163" s="2" t="s">
        <v>49</v>
      </c>
      <c r="AI163" s="2" t="s">
        <v>40</v>
      </c>
      <c r="AJ163" s="2">
        <v>0</v>
      </c>
      <c r="AK163" s="2">
        <v>0</v>
      </c>
      <c r="AL163" s="2">
        <v>0</v>
      </c>
      <c r="AM163" s="2">
        <v>10</v>
      </c>
      <c r="AN163" s="2">
        <v>734</v>
      </c>
      <c r="AO163" s="2">
        <v>11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>
        <f t="shared" si="84"/>
        <v>755</v>
      </c>
      <c r="AW163" s="2" t="s">
        <v>41</v>
      </c>
      <c r="AX163" s="12">
        <v>14097.29</v>
      </c>
      <c r="AZ163" s="2">
        <v>6</v>
      </c>
      <c r="BA163" s="32" t="s">
        <v>78</v>
      </c>
      <c r="BB163" s="44">
        <v>12258</v>
      </c>
      <c r="BC163" s="2" t="s">
        <v>49</v>
      </c>
      <c r="BD163" s="13">
        <v>12056.46407185629</v>
      </c>
      <c r="BF163" s="2">
        <v>6</v>
      </c>
      <c r="BG163" s="32" t="s">
        <v>78</v>
      </c>
      <c r="BH163" s="44">
        <v>12258</v>
      </c>
      <c r="BI163" s="13">
        <v>12069.103658536589</v>
      </c>
      <c r="BJ163" s="17">
        <v>1.644117540738393</v>
      </c>
    </row>
    <row r="164" spans="2:62" x14ac:dyDescent="0.3">
      <c r="B164" s="38">
        <v>7</v>
      </c>
      <c r="C164" s="41">
        <v>41974</v>
      </c>
      <c r="D164" s="40">
        <v>12258</v>
      </c>
      <c r="L164" s="43">
        <f t="shared" si="85"/>
        <v>14341</v>
      </c>
      <c r="M164" s="6" t="s">
        <v>1</v>
      </c>
      <c r="N164" s="43">
        <f t="shared" si="82"/>
        <v>14848</v>
      </c>
      <c r="O164" s="6" t="s">
        <v>17</v>
      </c>
      <c r="Q164" s="43">
        <f t="shared" si="86"/>
        <v>14341</v>
      </c>
      <c r="R164" s="6" t="s">
        <v>1</v>
      </c>
      <c r="S164" s="43">
        <f t="shared" si="83"/>
        <v>14848</v>
      </c>
      <c r="T164" s="6" t="s">
        <v>42</v>
      </c>
      <c r="V164" s="2">
        <v>7</v>
      </c>
      <c r="W164" s="33" t="s">
        <v>79</v>
      </c>
      <c r="X164" s="35">
        <v>14195.67</v>
      </c>
      <c r="Y164" s="2" t="s">
        <v>49</v>
      </c>
      <c r="AA164" s="2">
        <v>7</v>
      </c>
      <c r="AB164" s="33" t="s">
        <v>79</v>
      </c>
      <c r="AC164" s="44">
        <v>12258</v>
      </c>
      <c r="AD164" s="2" t="s">
        <v>49</v>
      </c>
      <c r="AE164" s="2" t="s">
        <v>49</v>
      </c>
      <c r="AF164" s="2" t="s">
        <v>38</v>
      </c>
      <c r="AG164" s="2" t="s">
        <v>49</v>
      </c>
      <c r="AI164" s="2" t="s">
        <v>41</v>
      </c>
      <c r="AJ164" s="2">
        <v>0</v>
      </c>
      <c r="AK164" s="2">
        <v>0</v>
      </c>
      <c r="AL164" s="2">
        <v>0</v>
      </c>
      <c r="AM164" s="2">
        <v>0</v>
      </c>
      <c r="AN164" s="2">
        <v>10</v>
      </c>
      <c r="AO164" s="2">
        <v>691</v>
      </c>
      <c r="AP164" s="2">
        <v>24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>
        <f t="shared" si="84"/>
        <v>725</v>
      </c>
      <c r="AW164" s="2" t="s">
        <v>42</v>
      </c>
      <c r="AX164" s="12">
        <v>14583.194</v>
      </c>
      <c r="AZ164" s="2">
        <v>7</v>
      </c>
      <c r="BA164" s="33" t="s">
        <v>79</v>
      </c>
      <c r="BB164" s="44">
        <v>12258</v>
      </c>
      <c r="BC164" s="2" t="s">
        <v>49</v>
      </c>
      <c r="BD164" s="13">
        <v>12056.46407185629</v>
      </c>
      <c r="BF164" s="2">
        <v>7</v>
      </c>
      <c r="BG164" s="33" t="s">
        <v>79</v>
      </c>
      <c r="BH164" s="44">
        <v>12258</v>
      </c>
      <c r="BI164" s="13">
        <v>12069.103658536589</v>
      </c>
      <c r="BJ164" s="17">
        <v>1.644117540738393</v>
      </c>
    </row>
    <row r="165" spans="2:62" x14ac:dyDescent="0.3">
      <c r="B165" s="38">
        <v>8</v>
      </c>
      <c r="C165" s="39" t="s">
        <v>30</v>
      </c>
      <c r="D165" s="40">
        <v>12107</v>
      </c>
      <c r="L165" s="43">
        <f t="shared" si="85"/>
        <v>14848</v>
      </c>
      <c r="M165" s="6" t="s">
        <v>1</v>
      </c>
      <c r="N165" s="43">
        <f t="shared" si="82"/>
        <v>15355</v>
      </c>
      <c r="O165" s="6" t="s">
        <v>18</v>
      </c>
      <c r="Q165" s="43">
        <f t="shared" si="86"/>
        <v>14848</v>
      </c>
      <c r="R165" s="6" t="s">
        <v>1</v>
      </c>
      <c r="S165" s="43">
        <f t="shared" si="83"/>
        <v>15355</v>
      </c>
      <c r="T165" s="6" t="s">
        <v>35</v>
      </c>
      <c r="V165" s="2">
        <v>8</v>
      </c>
      <c r="W165" s="33" t="s">
        <v>80</v>
      </c>
      <c r="X165" s="35">
        <v>14195.67</v>
      </c>
      <c r="Y165" s="2" t="s">
        <v>49</v>
      </c>
      <c r="AA165" s="2">
        <v>8</v>
      </c>
      <c r="AB165" s="33" t="s">
        <v>80</v>
      </c>
      <c r="AC165" s="44">
        <v>12107</v>
      </c>
      <c r="AD165" s="2" t="s">
        <v>49</v>
      </c>
      <c r="AE165" s="2" t="s">
        <v>49</v>
      </c>
      <c r="AF165" s="2" t="s">
        <v>38</v>
      </c>
      <c r="AG165" s="2" t="s">
        <v>49</v>
      </c>
      <c r="AI165" s="2" t="s">
        <v>42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23</v>
      </c>
      <c r="AP165" s="2">
        <v>550</v>
      </c>
      <c r="AQ165" s="2">
        <v>10</v>
      </c>
      <c r="AR165" s="2">
        <v>0</v>
      </c>
      <c r="AS165" s="2">
        <v>0</v>
      </c>
      <c r="AT165" s="2">
        <v>0</v>
      </c>
      <c r="AU165" s="2">
        <v>0</v>
      </c>
      <c r="AV165">
        <f t="shared" si="84"/>
        <v>583</v>
      </c>
      <c r="AW165" s="2" t="s">
        <v>35</v>
      </c>
      <c r="AX165" s="12">
        <v>15070.459000000001</v>
      </c>
      <c r="AZ165" s="2">
        <v>8</v>
      </c>
      <c r="BA165" s="33" t="s">
        <v>80</v>
      </c>
      <c r="BB165" s="44">
        <v>12107</v>
      </c>
      <c r="BC165" s="2" t="s">
        <v>49</v>
      </c>
      <c r="BD165" s="13">
        <v>12056.46407185629</v>
      </c>
      <c r="BF165" s="2">
        <v>8</v>
      </c>
      <c r="BG165" s="33" t="s">
        <v>80</v>
      </c>
      <c r="BH165" s="44">
        <v>12107</v>
      </c>
      <c r="BI165" s="13">
        <v>12069.103658536589</v>
      </c>
      <c r="BJ165" s="17">
        <v>0.41741082137368651</v>
      </c>
    </row>
    <row r="166" spans="2:62" x14ac:dyDescent="0.3">
      <c r="B166" s="38">
        <v>9</v>
      </c>
      <c r="C166" s="39" t="s">
        <v>31</v>
      </c>
      <c r="D166" s="40">
        <v>12107</v>
      </c>
      <c r="L166" s="43">
        <f t="shared" si="85"/>
        <v>15355</v>
      </c>
      <c r="M166" s="6" t="s">
        <v>1</v>
      </c>
      <c r="N166" s="43">
        <f t="shared" si="82"/>
        <v>15862</v>
      </c>
      <c r="O166" s="6" t="s">
        <v>19</v>
      </c>
      <c r="Q166" s="43">
        <f t="shared" si="86"/>
        <v>15355</v>
      </c>
      <c r="R166" s="6" t="s">
        <v>1</v>
      </c>
      <c r="S166" s="43">
        <f t="shared" si="83"/>
        <v>15862</v>
      </c>
      <c r="T166" s="6" t="s">
        <v>43</v>
      </c>
      <c r="V166" s="2">
        <v>9</v>
      </c>
      <c r="W166" s="32" t="s">
        <v>81</v>
      </c>
      <c r="X166" s="35">
        <v>14270.29</v>
      </c>
      <c r="Y166" s="2" t="s">
        <v>49</v>
      </c>
      <c r="AA166" s="2">
        <v>9</v>
      </c>
      <c r="AB166" s="32" t="s">
        <v>81</v>
      </c>
      <c r="AC166" s="44">
        <v>12107</v>
      </c>
      <c r="AD166" s="2" t="s">
        <v>49</v>
      </c>
      <c r="AE166" s="2" t="s">
        <v>49</v>
      </c>
      <c r="AF166" s="2" t="s">
        <v>38</v>
      </c>
      <c r="AG166" s="2" t="s">
        <v>49</v>
      </c>
      <c r="AI166" s="2" t="s">
        <v>35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10</v>
      </c>
      <c r="AQ166" s="2">
        <v>136</v>
      </c>
      <c r="AR166" s="2">
        <v>1</v>
      </c>
      <c r="AS166" s="2">
        <v>0</v>
      </c>
      <c r="AT166" s="2">
        <v>0</v>
      </c>
      <c r="AU166" s="2">
        <v>0</v>
      </c>
      <c r="AV166">
        <f t="shared" si="84"/>
        <v>147</v>
      </c>
      <c r="AW166" s="2" t="s">
        <v>43</v>
      </c>
      <c r="AX166" s="12">
        <v>15640.187</v>
      </c>
      <c r="AZ166" s="2">
        <v>9</v>
      </c>
      <c r="BA166" s="32" t="s">
        <v>81</v>
      </c>
      <c r="BB166" s="44">
        <v>12107</v>
      </c>
      <c r="BC166" s="2" t="s">
        <v>49</v>
      </c>
      <c r="BD166" s="13">
        <v>12056.46407185629</v>
      </c>
      <c r="BF166" s="2">
        <v>9</v>
      </c>
      <c r="BG166" s="32" t="s">
        <v>81</v>
      </c>
      <c r="BH166" s="44">
        <v>12107</v>
      </c>
      <c r="BI166" s="13">
        <v>12069.103658536589</v>
      </c>
      <c r="BJ166" s="17">
        <v>0.41741082137368651</v>
      </c>
    </row>
    <row r="167" spans="2:62" x14ac:dyDescent="0.3">
      <c r="B167" s="38">
        <v>10</v>
      </c>
      <c r="C167" s="39" t="s">
        <v>32</v>
      </c>
      <c r="D167" s="40">
        <v>12137</v>
      </c>
      <c r="G167" s="19">
        <f>G158+28</f>
        <v>11327</v>
      </c>
      <c r="L167" s="43">
        <f t="shared" si="85"/>
        <v>15862</v>
      </c>
      <c r="M167" s="6" t="s">
        <v>1</v>
      </c>
      <c r="N167" s="43">
        <f t="shared" si="82"/>
        <v>16369</v>
      </c>
      <c r="O167" s="6" t="s">
        <v>20</v>
      </c>
      <c r="Q167" s="43">
        <f t="shared" si="86"/>
        <v>15862</v>
      </c>
      <c r="R167" s="6" t="s">
        <v>1</v>
      </c>
      <c r="S167" s="43">
        <f t="shared" si="83"/>
        <v>16369</v>
      </c>
      <c r="T167" s="6" t="s">
        <v>44</v>
      </c>
      <c r="V167" s="2">
        <v>10</v>
      </c>
      <c r="W167" s="32" t="s">
        <v>82</v>
      </c>
      <c r="X167" s="35">
        <v>14338.95</v>
      </c>
      <c r="Y167" s="2" t="s">
        <v>49</v>
      </c>
      <c r="AA167" s="2">
        <v>10</v>
      </c>
      <c r="AB167" s="32" t="s">
        <v>82</v>
      </c>
      <c r="AC167" s="44">
        <v>12137</v>
      </c>
      <c r="AD167" s="2" t="s">
        <v>49</v>
      </c>
      <c r="AE167" s="2" t="s">
        <v>49</v>
      </c>
      <c r="AF167" s="2" t="s">
        <v>38</v>
      </c>
      <c r="AG167" s="2" t="s">
        <v>49</v>
      </c>
      <c r="AI167" s="2" t="s">
        <v>43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1</v>
      </c>
      <c r="AR167" s="2">
        <v>13</v>
      </c>
      <c r="AS167" s="2">
        <v>2</v>
      </c>
      <c r="AT167" s="2">
        <v>0</v>
      </c>
      <c r="AU167" s="2">
        <v>0</v>
      </c>
      <c r="AV167">
        <f t="shared" si="84"/>
        <v>16</v>
      </c>
      <c r="AW167" s="2" t="s">
        <v>44</v>
      </c>
      <c r="AX167" s="12">
        <v>16115.5</v>
      </c>
      <c r="AZ167" s="2">
        <v>10</v>
      </c>
      <c r="BA167" s="32" t="s">
        <v>82</v>
      </c>
      <c r="BB167" s="44">
        <v>12137</v>
      </c>
      <c r="BC167" s="2" t="s">
        <v>49</v>
      </c>
      <c r="BD167" s="13">
        <v>12056.46407185629</v>
      </c>
      <c r="BF167" s="2">
        <v>10</v>
      </c>
      <c r="BG167" s="32" t="s">
        <v>82</v>
      </c>
      <c r="BH167" s="44">
        <v>12137</v>
      </c>
      <c r="BI167" s="13">
        <v>12069.103658536589</v>
      </c>
      <c r="BJ167" s="17">
        <v>0.66355712403157474</v>
      </c>
    </row>
    <row r="168" spans="2:62" x14ac:dyDescent="0.3">
      <c r="B168" s="38" t="s">
        <v>24</v>
      </c>
      <c r="C168" s="38" t="s">
        <v>24</v>
      </c>
      <c r="D168" s="38" t="s">
        <v>24</v>
      </c>
      <c r="L168" s="43">
        <f t="shared" si="85"/>
        <v>16369</v>
      </c>
      <c r="M168" s="6" t="s">
        <v>1</v>
      </c>
      <c r="N168" s="43">
        <f t="shared" si="82"/>
        <v>16876</v>
      </c>
      <c r="O168" s="6" t="s">
        <v>21</v>
      </c>
      <c r="Q168" s="43">
        <f t="shared" si="86"/>
        <v>16369</v>
      </c>
      <c r="R168" s="6" t="s">
        <v>1</v>
      </c>
      <c r="S168" s="43">
        <f t="shared" si="83"/>
        <v>16876</v>
      </c>
      <c r="T168" s="6" t="s">
        <v>45</v>
      </c>
      <c r="V168" s="2" t="s">
        <v>24</v>
      </c>
      <c r="W168" s="2" t="s">
        <v>24</v>
      </c>
      <c r="X168" s="2" t="s">
        <v>24</v>
      </c>
      <c r="Y168" s="2"/>
      <c r="AA168" s="2" t="s">
        <v>24</v>
      </c>
      <c r="AB168" s="2" t="s">
        <v>24</v>
      </c>
      <c r="AC168" s="38" t="s">
        <v>24</v>
      </c>
      <c r="AD168" s="2" t="s">
        <v>24</v>
      </c>
      <c r="AE168" s="2" t="s">
        <v>24</v>
      </c>
      <c r="AF168" s="2" t="s">
        <v>24</v>
      </c>
      <c r="AG168" s="2" t="s">
        <v>24</v>
      </c>
      <c r="AI168" s="2" t="s">
        <v>44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2</v>
      </c>
      <c r="AS168" s="2">
        <v>9</v>
      </c>
      <c r="AT168" s="2">
        <v>2</v>
      </c>
      <c r="AU168" s="2">
        <v>0</v>
      </c>
      <c r="AV168">
        <f t="shared" si="84"/>
        <v>13</v>
      </c>
      <c r="AW168" s="2" t="s">
        <v>45</v>
      </c>
      <c r="AX168" s="3">
        <v>16544.5</v>
      </c>
      <c r="AZ168" s="2" t="s">
        <v>24</v>
      </c>
      <c r="BA168" s="2" t="s">
        <v>24</v>
      </c>
      <c r="BB168" s="38" t="s">
        <v>24</v>
      </c>
      <c r="BC168" s="2" t="s">
        <v>24</v>
      </c>
      <c r="BD168" s="2" t="s">
        <v>24</v>
      </c>
      <c r="BF168" s="2" t="s">
        <v>24</v>
      </c>
      <c r="BG168" s="2" t="s">
        <v>24</v>
      </c>
      <c r="BH168" s="38" t="s">
        <v>24</v>
      </c>
      <c r="BI168" s="2" t="s">
        <v>24</v>
      </c>
      <c r="BJ168" s="2" t="s">
        <v>24</v>
      </c>
    </row>
    <row r="169" spans="2:62" x14ac:dyDescent="0.3">
      <c r="B169" s="38" t="s">
        <v>24</v>
      </c>
      <c r="C169" s="38" t="s">
        <v>24</v>
      </c>
      <c r="D169" s="38" t="s">
        <v>24</v>
      </c>
      <c r="L169" s="43">
        <f t="shared" si="85"/>
        <v>16876</v>
      </c>
      <c r="M169" s="6" t="s">
        <v>1</v>
      </c>
      <c r="N169" s="43">
        <f t="shared" si="82"/>
        <v>17383</v>
      </c>
      <c r="O169" s="6" t="s">
        <v>22</v>
      </c>
      <c r="Q169" s="43">
        <f t="shared" si="86"/>
        <v>16876</v>
      </c>
      <c r="R169" s="6" t="s">
        <v>1</v>
      </c>
      <c r="S169" s="43">
        <f t="shared" si="83"/>
        <v>17383</v>
      </c>
      <c r="T169" s="6" t="s">
        <v>53</v>
      </c>
      <c r="V169" s="2" t="s">
        <v>24</v>
      </c>
      <c r="W169" s="2" t="s">
        <v>24</v>
      </c>
      <c r="X169" s="2" t="s">
        <v>24</v>
      </c>
      <c r="Y169" s="2"/>
      <c r="AA169" s="2" t="s">
        <v>24</v>
      </c>
      <c r="AB169" s="2" t="s">
        <v>24</v>
      </c>
      <c r="AC169" s="38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I169" s="2" t="s">
        <v>45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11</v>
      </c>
      <c r="AU169" s="2">
        <v>0</v>
      </c>
      <c r="AV169">
        <f t="shared" si="84"/>
        <v>13</v>
      </c>
      <c r="AW169" s="2" t="s">
        <v>53</v>
      </c>
      <c r="AX169" s="3"/>
      <c r="AZ169" s="2" t="s">
        <v>24</v>
      </c>
      <c r="BA169" s="2" t="s">
        <v>24</v>
      </c>
      <c r="BB169" s="38" t="s">
        <v>24</v>
      </c>
      <c r="BC169" s="2" t="s">
        <v>24</v>
      </c>
      <c r="BD169" s="2" t="s">
        <v>24</v>
      </c>
      <c r="BF169" s="2" t="s">
        <v>24</v>
      </c>
      <c r="BG169" s="2" t="s">
        <v>24</v>
      </c>
      <c r="BH169" s="38" t="s">
        <v>24</v>
      </c>
      <c r="BI169" s="2" t="s">
        <v>24</v>
      </c>
      <c r="BJ169" s="2" t="s">
        <v>24</v>
      </c>
    </row>
    <row r="170" spans="2:62" x14ac:dyDescent="0.3">
      <c r="B170" s="38" t="s">
        <v>24</v>
      </c>
      <c r="C170" s="38" t="s">
        <v>24</v>
      </c>
      <c r="D170" s="38" t="s">
        <v>24</v>
      </c>
      <c r="V170" s="2" t="s">
        <v>24</v>
      </c>
      <c r="W170" s="2" t="s">
        <v>24</v>
      </c>
      <c r="X170" s="2" t="s">
        <v>24</v>
      </c>
      <c r="Y170" s="2"/>
      <c r="AA170" s="2" t="s">
        <v>24</v>
      </c>
      <c r="AB170" s="2" t="s">
        <v>24</v>
      </c>
      <c r="AC170" s="38" t="s">
        <v>24</v>
      </c>
      <c r="AD170" s="2" t="s">
        <v>24</v>
      </c>
      <c r="AE170" s="2" t="s">
        <v>24</v>
      </c>
      <c r="AF170" s="2" t="s">
        <v>24</v>
      </c>
      <c r="AG170" s="2" t="s">
        <v>24</v>
      </c>
      <c r="AI170" s="2" t="s">
        <v>53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>
        <f t="shared" si="84"/>
        <v>0</v>
      </c>
      <c r="AZ170" s="2" t="s">
        <v>24</v>
      </c>
      <c r="BA170" s="2" t="s">
        <v>24</v>
      </c>
      <c r="BB170" s="38" t="s">
        <v>24</v>
      </c>
      <c r="BC170" s="2" t="s">
        <v>24</v>
      </c>
      <c r="BD170" s="2" t="s">
        <v>24</v>
      </c>
      <c r="BF170" s="2" t="s">
        <v>24</v>
      </c>
      <c r="BG170" s="2" t="s">
        <v>24</v>
      </c>
      <c r="BH170" s="38" t="s">
        <v>24</v>
      </c>
      <c r="BI170" s="2" t="s">
        <v>24</v>
      </c>
      <c r="BJ170" s="2" t="s">
        <v>24</v>
      </c>
    </row>
    <row r="171" spans="2:62" x14ac:dyDescent="0.3">
      <c r="B171" s="38" t="s">
        <v>24</v>
      </c>
      <c r="C171" s="38" t="s">
        <v>24</v>
      </c>
      <c r="D171" s="38" t="s">
        <v>24</v>
      </c>
      <c r="V171" s="2" t="s">
        <v>24</v>
      </c>
      <c r="W171" s="2" t="s">
        <v>24</v>
      </c>
      <c r="X171" s="2" t="s">
        <v>24</v>
      </c>
      <c r="Y171" s="2"/>
      <c r="AA171" s="2" t="s">
        <v>24</v>
      </c>
      <c r="AB171" s="2" t="s">
        <v>24</v>
      </c>
      <c r="AC171" s="38" t="s">
        <v>24</v>
      </c>
      <c r="AD171" s="2" t="s">
        <v>24</v>
      </c>
      <c r="AE171" s="2" t="s">
        <v>24</v>
      </c>
      <c r="AF171" s="2" t="s">
        <v>24</v>
      </c>
      <c r="AG171" s="2" t="s">
        <v>24</v>
      </c>
      <c r="AV171">
        <f>SUM(AV159:AV170)</f>
        <v>2975</v>
      </c>
      <c r="AZ171" s="2" t="s">
        <v>24</v>
      </c>
      <c r="BA171" s="2" t="s">
        <v>24</v>
      </c>
      <c r="BB171" s="38" t="s">
        <v>24</v>
      </c>
      <c r="BC171" s="2" t="s">
        <v>24</v>
      </c>
      <c r="BD171" s="2" t="s">
        <v>24</v>
      </c>
      <c r="BF171" s="2" t="s">
        <v>24</v>
      </c>
      <c r="BG171" s="2" t="s">
        <v>24</v>
      </c>
      <c r="BH171" s="38" t="s">
        <v>24</v>
      </c>
      <c r="BI171" s="2" t="s">
        <v>24</v>
      </c>
      <c r="BJ171" s="2" t="s">
        <v>24</v>
      </c>
    </row>
    <row r="172" spans="2:62" x14ac:dyDescent="0.3">
      <c r="B172" s="38" t="s">
        <v>24</v>
      </c>
      <c r="C172" s="38" t="s">
        <v>24</v>
      </c>
      <c r="D172" s="38" t="s">
        <v>24</v>
      </c>
      <c r="V172" s="2" t="s">
        <v>24</v>
      </c>
      <c r="W172" s="2" t="s">
        <v>24</v>
      </c>
      <c r="X172" s="2" t="s">
        <v>24</v>
      </c>
      <c r="Y172" s="2"/>
      <c r="AA172" s="2" t="s">
        <v>24</v>
      </c>
      <c r="AB172" s="2" t="s">
        <v>24</v>
      </c>
      <c r="AC172" s="38" t="s">
        <v>24</v>
      </c>
      <c r="AD172" s="2" t="s">
        <v>24</v>
      </c>
      <c r="AE172" s="2" t="s">
        <v>24</v>
      </c>
      <c r="AF172" s="2" t="s">
        <v>24</v>
      </c>
      <c r="AG172" s="2" t="s">
        <v>24</v>
      </c>
      <c r="AI172" s="67" t="s">
        <v>51</v>
      </c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Z172" s="2" t="s">
        <v>24</v>
      </c>
      <c r="BA172" s="2" t="s">
        <v>24</v>
      </c>
      <c r="BB172" s="38" t="s">
        <v>24</v>
      </c>
      <c r="BC172" s="2" t="s">
        <v>24</v>
      </c>
      <c r="BD172" s="2" t="s">
        <v>24</v>
      </c>
      <c r="BF172" s="2" t="s">
        <v>24</v>
      </c>
      <c r="BG172" s="2" t="s">
        <v>24</v>
      </c>
      <c r="BH172" s="38" t="s">
        <v>24</v>
      </c>
      <c r="BI172" s="2" t="s">
        <v>24</v>
      </c>
      <c r="BJ172" s="2" t="s">
        <v>24</v>
      </c>
    </row>
    <row r="173" spans="2:62" x14ac:dyDescent="0.3">
      <c r="B173" s="38">
        <v>2976</v>
      </c>
      <c r="C173" s="42" t="s">
        <v>83</v>
      </c>
      <c r="D173" s="40">
        <v>14442</v>
      </c>
      <c r="V173" s="2">
        <v>2611</v>
      </c>
      <c r="W173" s="2" t="s">
        <v>150</v>
      </c>
      <c r="X173" s="2">
        <v>14300.15</v>
      </c>
      <c r="Y173" s="2" t="s">
        <v>41</v>
      </c>
      <c r="AA173" s="2">
        <v>2610</v>
      </c>
      <c r="AB173" s="2" t="s">
        <v>149</v>
      </c>
      <c r="AC173" s="2">
        <v>14300.15</v>
      </c>
      <c r="AD173" s="2" t="s">
        <v>41</v>
      </c>
      <c r="AE173" s="2" t="s">
        <v>41</v>
      </c>
      <c r="AF173" s="2" t="s">
        <v>38</v>
      </c>
      <c r="AG173" s="2" t="s">
        <v>41</v>
      </c>
      <c r="AI173" s="2" t="s">
        <v>33</v>
      </c>
      <c r="AJ173" s="2" t="s">
        <v>50</v>
      </c>
      <c r="AK173" s="2" t="s">
        <v>49</v>
      </c>
      <c r="AL173" s="2" t="s">
        <v>34</v>
      </c>
      <c r="AM173" s="2" t="s">
        <v>39</v>
      </c>
      <c r="AN173" s="2" t="s">
        <v>40</v>
      </c>
      <c r="AO173" s="2" t="s">
        <v>41</v>
      </c>
      <c r="AP173" s="2" t="s">
        <v>42</v>
      </c>
      <c r="AQ173" s="2" t="s">
        <v>35</v>
      </c>
      <c r="AR173" s="2" t="s">
        <v>43</v>
      </c>
      <c r="AS173" s="2" t="s">
        <v>44</v>
      </c>
      <c r="AT173" s="2" t="s">
        <v>45</v>
      </c>
      <c r="AU173" s="2" t="s">
        <v>53</v>
      </c>
      <c r="AZ173" s="2">
        <v>2610</v>
      </c>
      <c r="BA173" s="2" t="s">
        <v>149</v>
      </c>
      <c r="BB173" s="2">
        <v>14300.15</v>
      </c>
      <c r="BC173" s="2" t="s">
        <v>41</v>
      </c>
      <c r="BD173" s="13">
        <v>14097.29034482759</v>
      </c>
      <c r="BF173" s="2">
        <v>2610</v>
      </c>
      <c r="BG173" s="2" t="s">
        <v>149</v>
      </c>
      <c r="BH173" s="2">
        <v>14300.15</v>
      </c>
      <c r="BI173" s="13">
        <v>14097.29034482759</v>
      </c>
      <c r="BJ173" s="17">
        <v>1.4185841069668019</v>
      </c>
    </row>
    <row r="174" spans="2:62" x14ac:dyDescent="0.3">
      <c r="AA174" s="2">
        <v>2611</v>
      </c>
      <c r="AB174" s="2" t="s">
        <v>150</v>
      </c>
      <c r="AC174" s="2">
        <v>14300.15</v>
      </c>
      <c r="AD174" s="2" t="s">
        <v>41</v>
      </c>
      <c r="AE174" s="2" t="s">
        <v>41</v>
      </c>
      <c r="AF174" s="2" t="s">
        <v>38</v>
      </c>
      <c r="AG174" s="2"/>
      <c r="AI174" s="2" t="s">
        <v>50</v>
      </c>
      <c r="AJ174" s="2">
        <f>AJ159/$AV$159</f>
        <v>0.96052631578947367</v>
      </c>
      <c r="AK174" s="2">
        <f t="shared" ref="AK174:AU174" si="87">AK159/$AV$159</f>
        <v>3.9473684210526314E-2</v>
      </c>
      <c r="AL174" s="2">
        <f t="shared" si="87"/>
        <v>0</v>
      </c>
      <c r="AM174" s="2">
        <f t="shared" si="87"/>
        <v>0</v>
      </c>
      <c r="AN174" s="2">
        <f t="shared" si="87"/>
        <v>0</v>
      </c>
      <c r="AO174" s="2">
        <f t="shared" si="87"/>
        <v>0</v>
      </c>
      <c r="AP174" s="2">
        <f t="shared" si="87"/>
        <v>0</v>
      </c>
      <c r="AQ174" s="2">
        <f t="shared" si="87"/>
        <v>0</v>
      </c>
      <c r="AR174" s="2">
        <f t="shared" si="87"/>
        <v>0</v>
      </c>
      <c r="AS174" s="2">
        <f t="shared" si="87"/>
        <v>0</v>
      </c>
      <c r="AT174" s="2">
        <f t="shared" si="87"/>
        <v>0</v>
      </c>
      <c r="AU174" s="2">
        <f t="shared" si="87"/>
        <v>0</v>
      </c>
      <c r="AZ174" s="2">
        <v>2611</v>
      </c>
      <c r="BA174" s="2" t="s">
        <v>150</v>
      </c>
      <c r="BB174" s="2">
        <v>14300.15</v>
      </c>
      <c r="BC174" s="2" t="s">
        <v>41</v>
      </c>
      <c r="BD174" s="13">
        <v>14097.29034482759</v>
      </c>
      <c r="BF174" s="2">
        <v>2611</v>
      </c>
      <c r="BG174" s="2" t="s">
        <v>150</v>
      </c>
      <c r="BH174" s="2">
        <v>14300.15</v>
      </c>
      <c r="BI174" s="13">
        <v>14097.29034482759</v>
      </c>
      <c r="BJ174" s="17">
        <v>1.4185841069668019</v>
      </c>
    </row>
    <row r="175" spans="2:62" x14ac:dyDescent="0.3">
      <c r="AI175" s="2" t="s">
        <v>49</v>
      </c>
      <c r="AJ175" s="2">
        <f>AJ160/$AV$160</f>
        <v>3.5928143712574849E-2</v>
      </c>
      <c r="AK175" s="2">
        <f t="shared" ref="AK175:AU175" si="88">AK160/$AV$160</f>
        <v>0.93413173652694614</v>
      </c>
      <c r="AL175" s="2">
        <f t="shared" si="88"/>
        <v>2.9940119760479042E-2</v>
      </c>
      <c r="AM175" s="2">
        <f t="shared" si="88"/>
        <v>0</v>
      </c>
      <c r="AN175" s="2">
        <f t="shared" si="88"/>
        <v>0</v>
      </c>
      <c r="AO175" s="2">
        <f t="shared" si="88"/>
        <v>0</v>
      </c>
      <c r="AP175" s="2">
        <f t="shared" si="88"/>
        <v>0</v>
      </c>
      <c r="AQ175" s="2">
        <f t="shared" si="88"/>
        <v>0</v>
      </c>
      <c r="AR175" s="2">
        <f t="shared" si="88"/>
        <v>0</v>
      </c>
      <c r="AS175" s="2">
        <f t="shared" si="88"/>
        <v>0</v>
      </c>
      <c r="AT175" s="2">
        <f t="shared" si="88"/>
        <v>0</v>
      </c>
      <c r="AU175" s="2">
        <f t="shared" si="88"/>
        <v>0</v>
      </c>
    </row>
    <row r="176" spans="2:62" x14ac:dyDescent="0.3">
      <c r="AI176" s="2" t="s">
        <v>34</v>
      </c>
      <c r="AJ176" s="2">
        <f>AJ161/$AV$161</f>
        <v>0</v>
      </c>
      <c r="AK176" s="2">
        <f t="shared" ref="AK176:AU176" si="89">AK161/$AV$161</f>
        <v>4.8192771084337352E-2</v>
      </c>
      <c r="AL176" s="2">
        <f t="shared" si="89"/>
        <v>0.91566265060240959</v>
      </c>
      <c r="AM176" s="2">
        <f t="shared" si="89"/>
        <v>3.614457831325301E-2</v>
      </c>
      <c r="AN176" s="2">
        <f t="shared" si="89"/>
        <v>0</v>
      </c>
      <c r="AO176" s="2">
        <f t="shared" si="89"/>
        <v>0</v>
      </c>
      <c r="AP176" s="2">
        <f t="shared" si="89"/>
        <v>0</v>
      </c>
      <c r="AQ176" s="2">
        <f t="shared" si="89"/>
        <v>0</v>
      </c>
      <c r="AR176" s="2">
        <f t="shared" si="89"/>
        <v>0</v>
      </c>
      <c r="AS176" s="2">
        <f t="shared" si="89"/>
        <v>0</v>
      </c>
      <c r="AT176" s="2">
        <f t="shared" si="89"/>
        <v>0</v>
      </c>
      <c r="AU176" s="2">
        <f t="shared" si="89"/>
        <v>0</v>
      </c>
    </row>
    <row r="177" spans="1:62" x14ac:dyDescent="0.3">
      <c r="AI177" s="2" t="s">
        <v>39</v>
      </c>
      <c r="AJ177" s="2">
        <f>AJ162/$AV$162</f>
        <v>0</v>
      </c>
      <c r="AK177" s="2">
        <f t="shared" ref="AK177:AU177" si="90">AK162/$AV$162</f>
        <v>0</v>
      </c>
      <c r="AL177" s="2">
        <f t="shared" si="90"/>
        <v>6.2305295950155761E-3</v>
      </c>
      <c r="AM177" s="2">
        <f t="shared" si="90"/>
        <v>0.95950155763239875</v>
      </c>
      <c r="AN177" s="2">
        <f t="shared" si="90"/>
        <v>3.4267912772585667E-2</v>
      </c>
      <c r="AO177" s="2">
        <f t="shared" si="90"/>
        <v>0</v>
      </c>
      <c r="AP177" s="2">
        <f t="shared" si="90"/>
        <v>0</v>
      </c>
      <c r="AQ177" s="2">
        <f t="shared" si="90"/>
        <v>0</v>
      </c>
      <c r="AR177" s="2">
        <f t="shared" si="90"/>
        <v>0</v>
      </c>
      <c r="AS177" s="2">
        <f t="shared" si="90"/>
        <v>0</v>
      </c>
      <c r="AT177" s="2">
        <f t="shared" si="90"/>
        <v>0</v>
      </c>
      <c r="AU177" s="2">
        <f t="shared" si="90"/>
        <v>0</v>
      </c>
    </row>
    <row r="178" spans="1:62" x14ac:dyDescent="0.3">
      <c r="AI178" s="2" t="s">
        <v>40</v>
      </c>
      <c r="AJ178" s="2">
        <f>AJ163/$AV$163</f>
        <v>0</v>
      </c>
      <c r="AK178" s="2">
        <f t="shared" ref="AK178:AU178" si="91">AK163/$AV$163</f>
        <v>0</v>
      </c>
      <c r="AL178" s="2">
        <f t="shared" si="91"/>
        <v>0</v>
      </c>
      <c r="AM178" s="2">
        <f t="shared" si="91"/>
        <v>1.3245033112582781E-2</v>
      </c>
      <c r="AN178" s="2">
        <f t="shared" si="91"/>
        <v>0.97218543046357619</v>
      </c>
      <c r="AO178" s="2">
        <f t="shared" si="91"/>
        <v>1.456953642384106E-2</v>
      </c>
      <c r="AP178" s="2">
        <f t="shared" si="91"/>
        <v>0</v>
      </c>
      <c r="AQ178" s="2">
        <f t="shared" si="91"/>
        <v>0</v>
      </c>
      <c r="AR178" s="2">
        <f t="shared" si="91"/>
        <v>0</v>
      </c>
      <c r="AS178" s="2">
        <f t="shared" si="91"/>
        <v>0</v>
      </c>
      <c r="AT178" s="2">
        <f t="shared" si="91"/>
        <v>0</v>
      </c>
      <c r="AU178" s="2">
        <f t="shared" si="91"/>
        <v>0</v>
      </c>
    </row>
    <row r="179" spans="1:62" x14ac:dyDescent="0.3">
      <c r="AI179" s="2" t="s">
        <v>41</v>
      </c>
      <c r="AJ179" s="2">
        <f>AJ164/$AV$164</f>
        <v>0</v>
      </c>
      <c r="AK179" s="2">
        <f t="shared" ref="AK179:AU179" si="92">AK164/$AV$164</f>
        <v>0</v>
      </c>
      <c r="AL179" s="2">
        <f t="shared" si="92"/>
        <v>0</v>
      </c>
      <c r="AM179" s="2">
        <f t="shared" si="92"/>
        <v>0</v>
      </c>
      <c r="AN179" s="2">
        <f t="shared" si="92"/>
        <v>1.3793103448275862E-2</v>
      </c>
      <c r="AO179" s="2">
        <f t="shared" si="92"/>
        <v>0.95310344827586202</v>
      </c>
      <c r="AP179" s="2">
        <f t="shared" si="92"/>
        <v>3.310344827586207E-2</v>
      </c>
      <c r="AQ179" s="2">
        <f t="shared" si="92"/>
        <v>0</v>
      </c>
      <c r="AR179" s="2">
        <f t="shared" si="92"/>
        <v>0</v>
      </c>
      <c r="AS179" s="2">
        <f t="shared" si="92"/>
        <v>0</v>
      </c>
      <c r="AT179" s="2">
        <f t="shared" si="92"/>
        <v>0</v>
      </c>
      <c r="AU179" s="2">
        <f t="shared" si="92"/>
        <v>0</v>
      </c>
    </row>
    <row r="180" spans="1:62" x14ac:dyDescent="0.3">
      <c r="AI180" s="2" t="s">
        <v>42</v>
      </c>
      <c r="AJ180" s="2">
        <f>AJ165/$AV$165</f>
        <v>0</v>
      </c>
      <c r="AK180" s="2">
        <f t="shared" ref="AK180:AU180" si="93">AK165/$AV$165</f>
        <v>0</v>
      </c>
      <c r="AL180" s="2">
        <f t="shared" si="93"/>
        <v>0</v>
      </c>
      <c r="AM180" s="2">
        <f t="shared" si="93"/>
        <v>0</v>
      </c>
      <c r="AN180" s="2">
        <f t="shared" si="93"/>
        <v>0</v>
      </c>
      <c r="AO180" s="2">
        <f t="shared" si="93"/>
        <v>3.9451114922813037E-2</v>
      </c>
      <c r="AP180" s="2">
        <f t="shared" si="93"/>
        <v>0.94339622641509435</v>
      </c>
      <c r="AQ180" s="2">
        <f t="shared" si="93"/>
        <v>1.7152658662092625E-2</v>
      </c>
      <c r="AR180" s="2">
        <f t="shared" si="93"/>
        <v>0</v>
      </c>
      <c r="AS180" s="2">
        <f t="shared" si="93"/>
        <v>0</v>
      </c>
      <c r="AT180" s="2">
        <f t="shared" si="93"/>
        <v>0</v>
      </c>
      <c r="AU180" s="2">
        <f t="shared" si="93"/>
        <v>0</v>
      </c>
    </row>
    <row r="181" spans="1:62" x14ac:dyDescent="0.3">
      <c r="AI181" s="2" t="s">
        <v>35</v>
      </c>
      <c r="AJ181" s="2">
        <f>AJ166/$AV$166</f>
        <v>0</v>
      </c>
      <c r="AK181" s="2">
        <f t="shared" ref="AK181:AU181" si="94">AK166/$AV$166</f>
        <v>0</v>
      </c>
      <c r="AL181" s="2">
        <f t="shared" si="94"/>
        <v>0</v>
      </c>
      <c r="AM181" s="2">
        <f t="shared" si="94"/>
        <v>0</v>
      </c>
      <c r="AN181" s="2">
        <f t="shared" si="94"/>
        <v>0</v>
      </c>
      <c r="AO181" s="2">
        <f t="shared" si="94"/>
        <v>0</v>
      </c>
      <c r="AP181" s="2">
        <f t="shared" si="94"/>
        <v>6.8027210884353748E-2</v>
      </c>
      <c r="AQ181" s="2">
        <f t="shared" si="94"/>
        <v>0.92517006802721091</v>
      </c>
      <c r="AR181" s="2">
        <f t="shared" si="94"/>
        <v>6.8027210884353739E-3</v>
      </c>
      <c r="AS181" s="2">
        <f t="shared" si="94"/>
        <v>0</v>
      </c>
      <c r="AT181" s="2">
        <f t="shared" si="94"/>
        <v>0</v>
      </c>
      <c r="AU181" s="2">
        <f t="shared" si="94"/>
        <v>0</v>
      </c>
    </row>
    <row r="182" spans="1:62" x14ac:dyDescent="0.3">
      <c r="AI182" s="2" t="s">
        <v>43</v>
      </c>
      <c r="AJ182" s="2">
        <f>AJ167/$AV$167</f>
        <v>0</v>
      </c>
      <c r="AK182" s="2">
        <f t="shared" ref="AK182:AU182" si="95">AK167/$AV$167</f>
        <v>0</v>
      </c>
      <c r="AL182" s="2">
        <f t="shared" si="95"/>
        <v>0</v>
      </c>
      <c r="AM182" s="2">
        <f t="shared" si="95"/>
        <v>0</v>
      </c>
      <c r="AN182" s="2">
        <f t="shared" si="95"/>
        <v>0</v>
      </c>
      <c r="AO182" s="2">
        <f t="shared" si="95"/>
        <v>0</v>
      </c>
      <c r="AP182" s="2">
        <f t="shared" si="95"/>
        <v>0</v>
      </c>
      <c r="AQ182" s="2">
        <f t="shared" si="95"/>
        <v>6.25E-2</v>
      </c>
      <c r="AR182" s="2">
        <f t="shared" si="95"/>
        <v>0.8125</v>
      </c>
      <c r="AS182" s="2">
        <f t="shared" si="95"/>
        <v>0.125</v>
      </c>
      <c r="AT182" s="2">
        <f t="shared" si="95"/>
        <v>0</v>
      </c>
      <c r="AU182" s="2">
        <f t="shared" si="95"/>
        <v>0</v>
      </c>
    </row>
    <row r="183" spans="1:62" x14ac:dyDescent="0.3">
      <c r="AI183" s="2" t="s">
        <v>44</v>
      </c>
      <c r="AJ183" s="2">
        <f>AJ168/$AV$168</f>
        <v>0</v>
      </c>
      <c r="AK183" s="2">
        <f t="shared" ref="AK183:AU183" si="96">AK168/$AV$168</f>
        <v>0</v>
      </c>
      <c r="AL183" s="2">
        <f t="shared" si="96"/>
        <v>0</v>
      </c>
      <c r="AM183" s="2">
        <f t="shared" si="96"/>
        <v>0</v>
      </c>
      <c r="AN183" s="2">
        <f t="shared" si="96"/>
        <v>0</v>
      </c>
      <c r="AO183" s="2">
        <f t="shared" si="96"/>
        <v>0</v>
      </c>
      <c r="AP183" s="2">
        <f t="shared" si="96"/>
        <v>0</v>
      </c>
      <c r="AQ183" s="2">
        <f t="shared" si="96"/>
        <v>0</v>
      </c>
      <c r="AR183" s="2">
        <f t="shared" si="96"/>
        <v>0.15384615384615385</v>
      </c>
      <c r="AS183" s="2">
        <f t="shared" si="96"/>
        <v>0.69230769230769229</v>
      </c>
      <c r="AT183" s="2">
        <f t="shared" si="96"/>
        <v>0.15384615384615385</v>
      </c>
      <c r="AU183" s="2">
        <f t="shared" si="96"/>
        <v>0</v>
      </c>
    </row>
    <row r="184" spans="1:62" x14ac:dyDescent="0.3">
      <c r="AI184" s="2" t="s">
        <v>45</v>
      </c>
      <c r="AJ184" s="2">
        <f>AJ169/$AV$169</f>
        <v>0</v>
      </c>
      <c r="AK184" s="2">
        <f t="shared" ref="AK184:AU184" si="97">AK169/$AV$169</f>
        <v>0</v>
      </c>
      <c r="AL184" s="2">
        <f t="shared" si="97"/>
        <v>0</v>
      </c>
      <c r="AM184" s="2">
        <f t="shared" si="97"/>
        <v>0</v>
      </c>
      <c r="AN184" s="2">
        <f t="shared" si="97"/>
        <v>0</v>
      </c>
      <c r="AO184" s="2">
        <f t="shared" si="97"/>
        <v>0</v>
      </c>
      <c r="AP184" s="2">
        <f t="shared" si="97"/>
        <v>0</v>
      </c>
      <c r="AQ184" s="2">
        <f t="shared" si="97"/>
        <v>0</v>
      </c>
      <c r="AR184" s="2">
        <f t="shared" si="97"/>
        <v>0</v>
      </c>
      <c r="AS184" s="2">
        <f t="shared" si="97"/>
        <v>0.15384615384615385</v>
      </c>
      <c r="AT184" s="2">
        <f t="shared" si="97"/>
        <v>0.84615384615384615</v>
      </c>
      <c r="AU184" s="2">
        <f t="shared" si="97"/>
        <v>0</v>
      </c>
    </row>
    <row r="185" spans="1:62" x14ac:dyDescent="0.3">
      <c r="AI185" s="2" t="s">
        <v>53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</row>
    <row r="188" spans="1:62" x14ac:dyDescent="0.3">
      <c r="A188" t="s">
        <v>195</v>
      </c>
    </row>
    <row r="190" spans="1:62" x14ac:dyDescent="0.3">
      <c r="B190" s="14" t="s">
        <v>46</v>
      </c>
      <c r="C190" s="14" t="s">
        <v>47</v>
      </c>
      <c r="D190" s="14" t="s">
        <v>48</v>
      </c>
      <c r="F190" s="67" t="s">
        <v>2</v>
      </c>
      <c r="G190" s="67"/>
      <c r="I190" s="70" t="s">
        <v>7</v>
      </c>
      <c r="J190" s="71"/>
      <c r="L190" s="68" t="s">
        <v>0</v>
      </c>
      <c r="M190" s="68"/>
      <c r="N190" s="68"/>
      <c r="O190" s="6" t="s">
        <v>10</v>
      </c>
      <c r="Q190" s="68" t="s">
        <v>0</v>
      </c>
      <c r="R190" s="68"/>
      <c r="S190" s="68"/>
      <c r="T190" s="6" t="s">
        <v>33</v>
      </c>
      <c r="V190" s="67" t="s">
        <v>113</v>
      </c>
      <c r="W190" s="67"/>
      <c r="X190" s="67"/>
      <c r="Y190" s="2" t="s">
        <v>33</v>
      </c>
      <c r="AA190" s="67" t="s">
        <v>113</v>
      </c>
      <c r="AB190" s="67"/>
      <c r="AC190" s="67"/>
      <c r="AD190" s="2" t="s">
        <v>33</v>
      </c>
      <c r="AE190" s="67" t="s">
        <v>36</v>
      </c>
      <c r="AF190" s="67"/>
      <c r="AG190" s="67"/>
      <c r="AI190" s="67" t="s">
        <v>51</v>
      </c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W190" s="67" t="s">
        <v>54</v>
      </c>
      <c r="AX190" s="67"/>
      <c r="AZ190" s="67" t="s">
        <v>113</v>
      </c>
      <c r="BA190" s="67"/>
      <c r="BB190" s="67"/>
      <c r="BC190" s="2" t="s">
        <v>33</v>
      </c>
      <c r="BD190" s="2" t="s">
        <v>55</v>
      </c>
      <c r="BF190" s="67" t="s">
        <v>113</v>
      </c>
      <c r="BG190" s="67"/>
      <c r="BH190" s="67"/>
      <c r="BI190" s="2" t="s">
        <v>55</v>
      </c>
      <c r="BJ190" s="2" t="s">
        <v>157</v>
      </c>
    </row>
    <row r="191" spans="1:62" x14ac:dyDescent="0.3">
      <c r="B191" s="38">
        <v>1</v>
      </c>
      <c r="C191" s="39" t="s">
        <v>25</v>
      </c>
      <c r="D191" s="40">
        <v>12291</v>
      </c>
      <c r="F191" s="3" t="s">
        <v>3</v>
      </c>
      <c r="G191" s="4">
        <v>11327</v>
      </c>
      <c r="I191" s="3" t="s">
        <v>3</v>
      </c>
      <c r="J191" s="4">
        <v>11327</v>
      </c>
      <c r="L191" s="43">
        <v>11327</v>
      </c>
      <c r="M191" s="6" t="s">
        <v>1</v>
      </c>
      <c r="N191" s="43">
        <f>L191+$J$195</f>
        <v>11785</v>
      </c>
      <c r="O191" s="6" t="s">
        <v>11</v>
      </c>
      <c r="Q191" s="43">
        <v>11299</v>
      </c>
      <c r="R191" s="6" t="s">
        <v>1</v>
      </c>
      <c r="S191" s="43">
        <f>Q191+$J$162</f>
        <v>11806</v>
      </c>
      <c r="T191" s="6" t="s">
        <v>50</v>
      </c>
      <c r="V191" s="2">
        <v>1</v>
      </c>
      <c r="W191" s="33" t="s">
        <v>89</v>
      </c>
      <c r="X191" s="44">
        <v>12291</v>
      </c>
      <c r="Y191" s="2" t="s">
        <v>34</v>
      </c>
      <c r="AA191" s="2">
        <v>1</v>
      </c>
      <c r="AB191" s="33" t="s">
        <v>89</v>
      </c>
      <c r="AC191" s="44">
        <v>12291</v>
      </c>
      <c r="AD191" s="2" t="s">
        <v>34</v>
      </c>
      <c r="AE191" s="2" t="s">
        <v>34</v>
      </c>
      <c r="AF191" s="2" t="s">
        <v>38</v>
      </c>
      <c r="AG191" s="2" t="s">
        <v>34</v>
      </c>
      <c r="AI191" s="2" t="s">
        <v>33</v>
      </c>
      <c r="AJ191" s="2" t="s">
        <v>50</v>
      </c>
      <c r="AK191" s="2" t="s">
        <v>49</v>
      </c>
      <c r="AL191" s="2" t="s">
        <v>34</v>
      </c>
      <c r="AM191" s="2" t="s">
        <v>39</v>
      </c>
      <c r="AN191" s="2" t="s">
        <v>40</v>
      </c>
      <c r="AO191" s="2" t="s">
        <v>41</v>
      </c>
      <c r="AP191" s="2" t="s">
        <v>42</v>
      </c>
      <c r="AQ191" s="2" t="s">
        <v>35</v>
      </c>
      <c r="AR191" s="2" t="s">
        <v>43</v>
      </c>
      <c r="AS191" s="2" t="s">
        <v>44</v>
      </c>
      <c r="AT191" s="2" t="s">
        <v>45</v>
      </c>
      <c r="AU191" s="2" t="s">
        <v>53</v>
      </c>
      <c r="AW191" s="2" t="s">
        <v>50</v>
      </c>
      <c r="AX191" s="12">
        <v>11547.821</v>
      </c>
      <c r="AZ191" s="2">
        <v>1</v>
      </c>
      <c r="BA191" s="33" t="s">
        <v>89</v>
      </c>
      <c r="BB191" s="44">
        <v>12291</v>
      </c>
      <c r="BC191" s="2" t="s">
        <v>34</v>
      </c>
      <c r="BD191" s="13" t="s">
        <v>1</v>
      </c>
      <c r="BF191" s="2">
        <v>1</v>
      </c>
      <c r="BG191" s="33" t="s">
        <v>89</v>
      </c>
      <c r="BH191" s="44">
        <v>12291</v>
      </c>
      <c r="BI191" s="13" t="s">
        <v>1</v>
      </c>
      <c r="BJ191" s="2" t="s">
        <v>1</v>
      </c>
    </row>
    <row r="192" spans="1:62" x14ac:dyDescent="0.3">
      <c r="B192" s="38">
        <v>2</v>
      </c>
      <c r="C192" s="39" t="s">
        <v>26</v>
      </c>
      <c r="D192" s="40">
        <v>12323</v>
      </c>
      <c r="F192" s="3" t="s">
        <v>4</v>
      </c>
      <c r="G192" s="4">
        <v>16824</v>
      </c>
      <c r="I192" s="5" t="s">
        <v>4</v>
      </c>
      <c r="J192" s="4">
        <v>16824</v>
      </c>
      <c r="L192" s="43">
        <f>N191</f>
        <v>11785</v>
      </c>
      <c r="M192" s="6" t="s">
        <v>1</v>
      </c>
      <c r="N192" s="43">
        <f t="shared" ref="N192:N202" si="98">L192+$J$195</f>
        <v>12243</v>
      </c>
      <c r="O192" s="6" t="s">
        <v>12</v>
      </c>
      <c r="Q192" s="43">
        <f>S191</f>
        <v>11806</v>
      </c>
      <c r="R192" s="6" t="s">
        <v>1</v>
      </c>
      <c r="S192" s="43">
        <f t="shared" ref="S192:S202" si="99">Q192+$J$162</f>
        <v>12313</v>
      </c>
      <c r="T192" s="6" t="s">
        <v>49</v>
      </c>
      <c r="V192" s="2">
        <v>2</v>
      </c>
      <c r="W192" s="32" t="s">
        <v>74</v>
      </c>
      <c r="X192" s="44">
        <v>12323</v>
      </c>
      <c r="Y192" s="2" t="s">
        <v>34</v>
      </c>
      <c r="AA192" s="2">
        <v>2</v>
      </c>
      <c r="AB192" s="32" t="s">
        <v>74</v>
      </c>
      <c r="AC192" s="44">
        <v>12323</v>
      </c>
      <c r="AD192" s="2" t="s">
        <v>34</v>
      </c>
      <c r="AE192" s="2" t="s">
        <v>34</v>
      </c>
      <c r="AF192" s="2" t="s">
        <v>38</v>
      </c>
      <c r="AG192" s="2" t="s">
        <v>34</v>
      </c>
      <c r="AI192" s="2" t="s">
        <v>50</v>
      </c>
      <c r="AJ192" s="2">
        <v>140</v>
      </c>
      <c r="AK192" s="2">
        <v>6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>
        <f>SUM(AJ192:AU192)</f>
        <v>146</v>
      </c>
      <c r="AW192" s="2" t="s">
        <v>49</v>
      </c>
      <c r="AX192" s="12">
        <v>12017.367</v>
      </c>
      <c r="AZ192" s="2">
        <v>2</v>
      </c>
      <c r="BA192" s="32" t="s">
        <v>74</v>
      </c>
      <c r="BB192" s="44">
        <v>12323</v>
      </c>
      <c r="BC192" s="2" t="s">
        <v>34</v>
      </c>
      <c r="BD192" s="13">
        <v>12467.638095238101</v>
      </c>
      <c r="BF192" s="2">
        <v>2</v>
      </c>
      <c r="BG192" s="32" t="s">
        <v>74</v>
      </c>
      <c r="BH192" s="44">
        <v>12323</v>
      </c>
      <c r="BI192" s="13">
        <v>12467.638095238101</v>
      </c>
      <c r="BJ192" s="17">
        <v>1.1737247037092839</v>
      </c>
    </row>
    <row r="193" spans="2:62" x14ac:dyDescent="0.3">
      <c r="B193" s="38">
        <v>3</v>
      </c>
      <c r="C193" s="39" t="s">
        <v>27</v>
      </c>
      <c r="D193" s="40">
        <v>12290</v>
      </c>
      <c r="F193" s="3" t="s">
        <v>5</v>
      </c>
      <c r="G193" s="3" t="s">
        <v>212</v>
      </c>
      <c r="I193" s="5" t="s">
        <v>8</v>
      </c>
      <c r="J193" s="3">
        <v>12</v>
      </c>
      <c r="L193" s="43">
        <f>N192</f>
        <v>12243</v>
      </c>
      <c r="M193" s="6" t="s">
        <v>1</v>
      </c>
      <c r="N193" s="43">
        <f t="shared" si="98"/>
        <v>12701</v>
      </c>
      <c r="O193" s="6" t="s">
        <v>13</v>
      </c>
      <c r="Q193" s="43">
        <f>S192</f>
        <v>12313</v>
      </c>
      <c r="R193" s="6" t="s">
        <v>1</v>
      </c>
      <c r="S193" s="43">
        <f t="shared" si="99"/>
        <v>12820</v>
      </c>
      <c r="T193" s="6" t="s">
        <v>34</v>
      </c>
      <c r="V193" s="2">
        <v>3</v>
      </c>
      <c r="W193" s="32" t="s">
        <v>75</v>
      </c>
      <c r="X193" s="44">
        <v>12290</v>
      </c>
      <c r="Y193" s="2" t="s">
        <v>34</v>
      </c>
      <c r="AA193" s="2">
        <v>3</v>
      </c>
      <c r="AB193" s="32" t="s">
        <v>75</v>
      </c>
      <c r="AC193" s="44">
        <v>12290</v>
      </c>
      <c r="AD193" s="2" t="s">
        <v>34</v>
      </c>
      <c r="AE193" s="2" t="s">
        <v>34</v>
      </c>
      <c r="AF193" s="2" t="s">
        <v>38</v>
      </c>
      <c r="AG193" s="2" t="s">
        <v>34</v>
      </c>
      <c r="AI193" s="2" t="s">
        <v>49</v>
      </c>
      <c r="AJ193" s="2">
        <v>6</v>
      </c>
      <c r="AK193" s="2">
        <v>123</v>
      </c>
      <c r="AL193" s="2">
        <v>7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>
        <f t="shared" ref="AV193:AV203" si="100">SUM(AJ193:AU193)</f>
        <v>136</v>
      </c>
      <c r="AW193" s="2" t="s">
        <v>34</v>
      </c>
      <c r="AX193" s="12">
        <v>12467.638000000001</v>
      </c>
      <c r="AZ193" s="2">
        <v>3</v>
      </c>
      <c r="BA193" s="32" t="s">
        <v>75</v>
      </c>
      <c r="BB193" s="44">
        <v>12290</v>
      </c>
      <c r="BC193" s="2" t="s">
        <v>34</v>
      </c>
      <c r="BD193" s="13">
        <v>12467.638095238101</v>
      </c>
      <c r="BF193" s="2">
        <v>3</v>
      </c>
      <c r="BG193" s="32" t="s">
        <v>75</v>
      </c>
      <c r="BH193" s="44">
        <v>12290</v>
      </c>
      <c r="BI193" s="13">
        <v>12467.638095238101</v>
      </c>
      <c r="BJ193" s="17">
        <v>1.445387268007283</v>
      </c>
    </row>
    <row r="194" spans="2:62" x14ac:dyDescent="0.3">
      <c r="B194" s="38">
        <v>4</v>
      </c>
      <c r="C194" s="39" t="s">
        <v>28</v>
      </c>
      <c r="D194" s="40">
        <v>12324</v>
      </c>
      <c r="I194" s="3" t="s">
        <v>9</v>
      </c>
      <c r="J194" s="4">
        <v>5497</v>
      </c>
      <c r="L194" s="43">
        <f>N193</f>
        <v>12701</v>
      </c>
      <c r="M194" s="6" t="s">
        <v>1</v>
      </c>
      <c r="N194" s="43">
        <f t="shared" si="98"/>
        <v>13159</v>
      </c>
      <c r="O194" s="6" t="s">
        <v>14</v>
      </c>
      <c r="Q194" s="43">
        <f>S193</f>
        <v>12820</v>
      </c>
      <c r="R194" s="6" t="s">
        <v>1</v>
      </c>
      <c r="S194" s="43">
        <f t="shared" si="99"/>
        <v>13327</v>
      </c>
      <c r="T194" s="6" t="s">
        <v>39</v>
      </c>
      <c r="V194" s="2">
        <v>4</v>
      </c>
      <c r="W194" s="32" t="s">
        <v>76</v>
      </c>
      <c r="X194" s="44">
        <v>12324</v>
      </c>
      <c r="Y194" s="2" t="s">
        <v>34</v>
      </c>
      <c r="AA194" s="2">
        <v>4</v>
      </c>
      <c r="AB194" s="32" t="s">
        <v>76</v>
      </c>
      <c r="AC194" s="44">
        <v>12324</v>
      </c>
      <c r="AD194" s="2" t="s">
        <v>34</v>
      </c>
      <c r="AE194" s="2" t="s">
        <v>34</v>
      </c>
      <c r="AF194" s="2" t="s">
        <v>38</v>
      </c>
      <c r="AG194" s="2" t="s">
        <v>34</v>
      </c>
      <c r="AI194" s="2" t="s">
        <v>34</v>
      </c>
      <c r="AJ194" s="2">
        <v>0</v>
      </c>
      <c r="AK194" s="2">
        <v>7</v>
      </c>
      <c r="AL194" s="2">
        <v>92</v>
      </c>
      <c r="AM194" s="2">
        <v>6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>
        <f t="shared" si="100"/>
        <v>105</v>
      </c>
      <c r="AW194" s="2" t="s">
        <v>39</v>
      </c>
      <c r="AX194" s="12">
        <v>12949.79</v>
      </c>
      <c r="AZ194" s="2">
        <v>4</v>
      </c>
      <c r="BA194" s="32" t="s">
        <v>76</v>
      </c>
      <c r="BB194" s="44">
        <v>12324</v>
      </c>
      <c r="BC194" s="2" t="s">
        <v>34</v>
      </c>
      <c r="BD194" s="13">
        <v>12467.638095238101</v>
      </c>
      <c r="BF194" s="2">
        <v>4</v>
      </c>
      <c r="BG194" s="32" t="s">
        <v>76</v>
      </c>
      <c r="BH194" s="44">
        <v>12324</v>
      </c>
      <c r="BI194" s="13">
        <v>12467.638095238101</v>
      </c>
      <c r="BJ194" s="17">
        <v>1.1655152161481259</v>
      </c>
    </row>
    <row r="195" spans="2:62" x14ac:dyDescent="0.3">
      <c r="B195" s="38">
        <v>5</v>
      </c>
      <c r="C195" s="39" t="s">
        <v>29</v>
      </c>
      <c r="D195" s="40">
        <v>12258</v>
      </c>
      <c r="I195" s="3" t="s">
        <v>7</v>
      </c>
      <c r="J195" s="3">
        <v>458</v>
      </c>
      <c r="L195" s="43">
        <f t="shared" ref="L195:L202" si="101">N194</f>
        <v>13159</v>
      </c>
      <c r="M195" s="6" t="s">
        <v>1</v>
      </c>
      <c r="N195" s="43">
        <f t="shared" si="98"/>
        <v>13617</v>
      </c>
      <c r="O195" s="6" t="s">
        <v>15</v>
      </c>
      <c r="Q195" s="43">
        <f t="shared" ref="Q195:Q202" si="102">S194</f>
        <v>13327</v>
      </c>
      <c r="R195" s="6" t="s">
        <v>1</v>
      </c>
      <c r="S195" s="43">
        <f t="shared" si="99"/>
        <v>13834</v>
      </c>
      <c r="T195" s="6" t="s">
        <v>40</v>
      </c>
      <c r="V195" s="2">
        <v>5</v>
      </c>
      <c r="W195" s="32" t="s">
        <v>77</v>
      </c>
      <c r="X195" s="44">
        <v>12258</v>
      </c>
      <c r="Y195" s="2" t="s">
        <v>34</v>
      </c>
      <c r="AA195" s="2">
        <v>5</v>
      </c>
      <c r="AB195" s="32" t="s">
        <v>77</v>
      </c>
      <c r="AC195" s="44">
        <v>12258</v>
      </c>
      <c r="AD195" s="2" t="s">
        <v>34</v>
      </c>
      <c r="AE195" s="2" t="s">
        <v>34</v>
      </c>
      <c r="AF195" s="2" t="s">
        <v>38</v>
      </c>
      <c r="AG195" s="2" t="s">
        <v>34</v>
      </c>
      <c r="AI195" s="2" t="s">
        <v>39</v>
      </c>
      <c r="AJ195" s="2">
        <v>0</v>
      </c>
      <c r="AK195" s="2">
        <v>0</v>
      </c>
      <c r="AL195" s="2">
        <v>5</v>
      </c>
      <c r="AM195" s="2">
        <v>145</v>
      </c>
      <c r="AN195" s="2">
        <v>12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>
        <f t="shared" si="100"/>
        <v>162</v>
      </c>
      <c r="AW195" s="2" t="s">
        <v>40</v>
      </c>
      <c r="AX195" s="12">
        <v>13391.806</v>
      </c>
      <c r="AZ195" s="2">
        <v>5</v>
      </c>
      <c r="BA195" s="32" t="s">
        <v>77</v>
      </c>
      <c r="BB195" s="44">
        <v>12258</v>
      </c>
      <c r="BC195" s="2" t="s">
        <v>34</v>
      </c>
      <c r="BD195" s="13">
        <v>12467.638095238101</v>
      </c>
      <c r="BF195" s="2">
        <v>5</v>
      </c>
      <c r="BG195" s="32" t="s">
        <v>77</v>
      </c>
      <c r="BH195" s="44">
        <v>12258</v>
      </c>
      <c r="BI195" s="13">
        <v>12467.638095238101</v>
      </c>
      <c r="BJ195" s="17">
        <v>1.7102145149134851</v>
      </c>
    </row>
    <row r="196" spans="2:62" x14ac:dyDescent="0.3">
      <c r="B196" s="38">
        <v>6</v>
      </c>
      <c r="C196" s="41">
        <v>41944</v>
      </c>
      <c r="D196" s="40">
        <v>12258</v>
      </c>
      <c r="L196" s="43">
        <f t="shared" si="101"/>
        <v>13617</v>
      </c>
      <c r="M196" s="6" t="s">
        <v>1</v>
      </c>
      <c r="N196" s="43">
        <f t="shared" si="98"/>
        <v>14075</v>
      </c>
      <c r="O196" s="6" t="s">
        <v>16</v>
      </c>
      <c r="Q196" s="43">
        <f t="shared" si="102"/>
        <v>13834</v>
      </c>
      <c r="R196" s="6" t="s">
        <v>1</v>
      </c>
      <c r="S196" s="43">
        <f t="shared" si="99"/>
        <v>14341</v>
      </c>
      <c r="T196" s="6" t="s">
        <v>41</v>
      </c>
      <c r="V196" s="2">
        <v>6</v>
      </c>
      <c r="W196" s="32" t="s">
        <v>78</v>
      </c>
      <c r="X196" s="44">
        <v>12258</v>
      </c>
      <c r="Y196" s="2" t="s">
        <v>34</v>
      </c>
      <c r="AA196" s="2">
        <v>6</v>
      </c>
      <c r="AB196" s="32" t="s">
        <v>78</v>
      </c>
      <c r="AC196" s="44">
        <v>12258</v>
      </c>
      <c r="AD196" s="2" t="s">
        <v>34</v>
      </c>
      <c r="AE196" s="2" t="s">
        <v>34</v>
      </c>
      <c r="AF196" s="2" t="s">
        <v>38</v>
      </c>
      <c r="AG196" s="2" t="s">
        <v>34</v>
      </c>
      <c r="AI196" s="2" t="s">
        <v>40</v>
      </c>
      <c r="AJ196" s="2">
        <v>0</v>
      </c>
      <c r="AK196" s="2">
        <v>0</v>
      </c>
      <c r="AL196" s="2">
        <v>0</v>
      </c>
      <c r="AM196" s="2">
        <v>11</v>
      </c>
      <c r="AN196" s="2">
        <v>694</v>
      </c>
      <c r="AO196" s="2">
        <v>17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>
        <f t="shared" si="100"/>
        <v>722</v>
      </c>
      <c r="AW196" s="2" t="s">
        <v>41</v>
      </c>
      <c r="AX196" s="12">
        <v>13850.567999999999</v>
      </c>
      <c r="AZ196" s="2">
        <v>6</v>
      </c>
      <c r="BA196" s="32" t="s">
        <v>78</v>
      </c>
      <c r="BB196" s="44">
        <v>12258</v>
      </c>
      <c r="BC196" s="2" t="s">
        <v>34</v>
      </c>
      <c r="BD196" s="13">
        <v>12467.638095238101</v>
      </c>
      <c r="BF196" s="2">
        <v>6</v>
      </c>
      <c r="BG196" s="32" t="s">
        <v>78</v>
      </c>
      <c r="BH196" s="44">
        <v>12258</v>
      </c>
      <c r="BI196" s="13">
        <v>12467.638095238101</v>
      </c>
      <c r="BJ196" s="17">
        <v>1.7102145149134851</v>
      </c>
    </row>
    <row r="197" spans="2:62" x14ac:dyDescent="0.3">
      <c r="B197" s="38">
        <v>7</v>
      </c>
      <c r="C197" s="41">
        <v>41974</v>
      </c>
      <c r="D197" s="40">
        <v>12258</v>
      </c>
      <c r="L197" s="43">
        <f t="shared" si="101"/>
        <v>14075</v>
      </c>
      <c r="M197" s="6" t="s">
        <v>1</v>
      </c>
      <c r="N197" s="43">
        <f t="shared" si="98"/>
        <v>14533</v>
      </c>
      <c r="O197" s="6" t="s">
        <v>17</v>
      </c>
      <c r="Q197" s="43">
        <f t="shared" si="102"/>
        <v>14341</v>
      </c>
      <c r="R197" s="6" t="s">
        <v>1</v>
      </c>
      <c r="S197" s="43">
        <f t="shared" si="99"/>
        <v>14848</v>
      </c>
      <c r="T197" s="6" t="s">
        <v>42</v>
      </c>
      <c r="V197" s="2">
        <v>7</v>
      </c>
      <c r="W197" s="33" t="s">
        <v>79</v>
      </c>
      <c r="X197" s="44">
        <v>12258</v>
      </c>
      <c r="Y197" s="2" t="s">
        <v>34</v>
      </c>
      <c r="AA197" s="2">
        <v>7</v>
      </c>
      <c r="AB197" s="33" t="s">
        <v>79</v>
      </c>
      <c r="AC197" s="44">
        <v>12258</v>
      </c>
      <c r="AD197" s="2" t="s">
        <v>34</v>
      </c>
      <c r="AE197" s="2" t="s">
        <v>34</v>
      </c>
      <c r="AF197" s="2" t="s">
        <v>38</v>
      </c>
      <c r="AG197" s="2" t="s">
        <v>49</v>
      </c>
      <c r="AI197" s="2" t="s">
        <v>41</v>
      </c>
      <c r="AJ197" s="2">
        <v>0</v>
      </c>
      <c r="AK197" s="2">
        <v>0</v>
      </c>
      <c r="AL197" s="2">
        <v>0</v>
      </c>
      <c r="AM197" s="2">
        <v>0</v>
      </c>
      <c r="AN197" s="2">
        <v>16</v>
      </c>
      <c r="AO197" s="2">
        <v>365</v>
      </c>
      <c r="AP197" s="2">
        <v>20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>
        <f t="shared" si="100"/>
        <v>401</v>
      </c>
      <c r="AW197" s="2" t="s">
        <v>42</v>
      </c>
      <c r="AX197" s="12">
        <v>14305.084000000001</v>
      </c>
      <c r="AZ197" s="2">
        <v>7</v>
      </c>
      <c r="BA197" s="33" t="s">
        <v>79</v>
      </c>
      <c r="BB197" s="44">
        <v>12258</v>
      </c>
      <c r="BC197" s="2" t="s">
        <v>49</v>
      </c>
      <c r="BD197" s="13">
        <v>12467.638095238101</v>
      </c>
      <c r="BF197" s="2">
        <v>7</v>
      </c>
      <c r="BG197" s="33" t="s">
        <v>79</v>
      </c>
      <c r="BH197" s="44">
        <v>12258</v>
      </c>
      <c r="BI197" s="13">
        <v>12467.638095238101</v>
      </c>
      <c r="BJ197" s="17">
        <v>1.7102145149134851</v>
      </c>
    </row>
    <row r="198" spans="2:62" x14ac:dyDescent="0.3">
      <c r="B198" s="38">
        <v>8</v>
      </c>
      <c r="C198" s="39" t="s">
        <v>30</v>
      </c>
      <c r="D198" s="40">
        <v>12107</v>
      </c>
      <c r="L198" s="43">
        <f t="shared" si="101"/>
        <v>14533</v>
      </c>
      <c r="M198" s="6" t="s">
        <v>1</v>
      </c>
      <c r="N198" s="43">
        <f t="shared" si="98"/>
        <v>14991</v>
      </c>
      <c r="O198" s="6" t="s">
        <v>18</v>
      </c>
      <c r="Q198" s="43">
        <f t="shared" si="102"/>
        <v>14848</v>
      </c>
      <c r="R198" s="6" t="s">
        <v>1</v>
      </c>
      <c r="S198" s="43">
        <f t="shared" si="99"/>
        <v>15355</v>
      </c>
      <c r="T198" s="6" t="s">
        <v>35</v>
      </c>
      <c r="V198" s="2">
        <v>8</v>
      </c>
      <c r="W198" s="33" t="s">
        <v>80</v>
      </c>
      <c r="X198" s="44">
        <v>12107</v>
      </c>
      <c r="Y198" s="2" t="s">
        <v>49</v>
      </c>
      <c r="AA198" s="2">
        <v>8</v>
      </c>
      <c r="AB198" s="33" t="s">
        <v>80</v>
      </c>
      <c r="AC198" s="44">
        <v>12107</v>
      </c>
      <c r="AD198" s="2" t="s">
        <v>49</v>
      </c>
      <c r="AE198" s="2" t="s">
        <v>49</v>
      </c>
      <c r="AF198" s="2" t="s">
        <v>38</v>
      </c>
      <c r="AG198" s="2" t="s">
        <v>49</v>
      </c>
      <c r="AI198" s="2" t="s">
        <v>42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19</v>
      </c>
      <c r="AP198" s="2">
        <v>805</v>
      </c>
      <c r="AQ198" s="2">
        <v>21</v>
      </c>
      <c r="AR198" s="2">
        <v>0</v>
      </c>
      <c r="AS198" s="2">
        <v>0</v>
      </c>
      <c r="AT198" s="2">
        <v>0</v>
      </c>
      <c r="AU198" s="2">
        <v>0</v>
      </c>
      <c r="AV198">
        <f t="shared" si="100"/>
        <v>845</v>
      </c>
      <c r="AW198" s="2" t="s">
        <v>35</v>
      </c>
      <c r="AX198" s="12">
        <v>14744.691000000001</v>
      </c>
      <c r="AZ198" s="2">
        <v>8</v>
      </c>
      <c r="BA198" s="33" t="s">
        <v>80</v>
      </c>
      <c r="BB198" s="44">
        <v>12107</v>
      </c>
      <c r="BC198" s="2" t="s">
        <v>49</v>
      </c>
      <c r="BD198" s="13">
        <v>12467.638095238101</v>
      </c>
      <c r="BF198" s="2">
        <v>8</v>
      </c>
      <c r="BG198" s="33" t="s">
        <v>80</v>
      </c>
      <c r="BH198" s="44">
        <v>12107</v>
      </c>
      <c r="BI198" s="13">
        <v>12467.638095238101</v>
      </c>
      <c r="BJ198" s="17">
        <v>2.97875687815392</v>
      </c>
    </row>
    <row r="199" spans="2:62" x14ac:dyDescent="0.3">
      <c r="B199" s="38">
        <v>9</v>
      </c>
      <c r="C199" s="39" t="s">
        <v>31</v>
      </c>
      <c r="D199" s="40">
        <v>12107</v>
      </c>
      <c r="L199" s="43">
        <f t="shared" si="101"/>
        <v>14991</v>
      </c>
      <c r="M199" s="6" t="s">
        <v>1</v>
      </c>
      <c r="N199" s="43">
        <f t="shared" si="98"/>
        <v>15449</v>
      </c>
      <c r="O199" s="6" t="s">
        <v>19</v>
      </c>
      <c r="Q199" s="43">
        <f t="shared" si="102"/>
        <v>15355</v>
      </c>
      <c r="R199" s="6" t="s">
        <v>1</v>
      </c>
      <c r="S199" s="43">
        <f t="shared" si="99"/>
        <v>15862</v>
      </c>
      <c r="T199" s="6" t="s">
        <v>43</v>
      </c>
      <c r="V199" s="2">
        <v>9</v>
      </c>
      <c r="W199" s="32" t="s">
        <v>81</v>
      </c>
      <c r="X199" s="44">
        <v>12107</v>
      </c>
      <c r="Y199" s="2" t="s">
        <v>49</v>
      </c>
      <c r="AA199" s="2">
        <v>9</v>
      </c>
      <c r="AB199" s="32" t="s">
        <v>81</v>
      </c>
      <c r="AC199" s="44">
        <v>12107</v>
      </c>
      <c r="AD199" s="2" t="s">
        <v>49</v>
      </c>
      <c r="AE199" s="2" t="s">
        <v>49</v>
      </c>
      <c r="AF199" s="2" t="s">
        <v>38</v>
      </c>
      <c r="AG199" s="2" t="s">
        <v>49</v>
      </c>
      <c r="AI199" s="2" t="s">
        <v>35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21</v>
      </c>
      <c r="AQ199" s="2">
        <v>315</v>
      </c>
      <c r="AR199" s="2">
        <v>8</v>
      </c>
      <c r="AS199" s="2">
        <v>0</v>
      </c>
      <c r="AT199" s="2">
        <v>0</v>
      </c>
      <c r="AU199" s="2">
        <v>0</v>
      </c>
      <c r="AV199">
        <f t="shared" si="100"/>
        <v>344</v>
      </c>
      <c r="AW199" s="2" t="s">
        <v>43</v>
      </c>
      <c r="AX199" s="12">
        <v>15175.472</v>
      </c>
      <c r="AZ199" s="2">
        <v>9</v>
      </c>
      <c r="BA199" s="32" t="s">
        <v>81</v>
      </c>
      <c r="BB199" s="44">
        <v>12107</v>
      </c>
      <c r="BC199" s="2" t="s">
        <v>49</v>
      </c>
      <c r="BD199" s="13">
        <v>12017.36764705882</v>
      </c>
      <c r="BF199" s="2">
        <v>9</v>
      </c>
      <c r="BG199" s="32" t="s">
        <v>81</v>
      </c>
      <c r="BH199" s="44">
        <v>12107</v>
      </c>
      <c r="BI199" s="13">
        <v>12017.36764705882</v>
      </c>
      <c r="BJ199" s="17">
        <v>0.74033495449887177</v>
      </c>
    </row>
    <row r="200" spans="2:62" x14ac:dyDescent="0.3">
      <c r="B200" s="38">
        <v>10</v>
      </c>
      <c r="C200" s="39" t="s">
        <v>32</v>
      </c>
      <c r="D200" s="40">
        <v>12137</v>
      </c>
      <c r="G200" s="19">
        <f>G191+28</f>
        <v>11355</v>
      </c>
      <c r="L200" s="43">
        <f t="shared" si="101"/>
        <v>15449</v>
      </c>
      <c r="M200" s="6" t="s">
        <v>1</v>
      </c>
      <c r="N200" s="43">
        <f t="shared" si="98"/>
        <v>15907</v>
      </c>
      <c r="O200" s="6" t="s">
        <v>20</v>
      </c>
      <c r="Q200" s="43">
        <f t="shared" si="102"/>
        <v>15862</v>
      </c>
      <c r="R200" s="6" t="s">
        <v>1</v>
      </c>
      <c r="S200" s="43">
        <f t="shared" si="99"/>
        <v>16369</v>
      </c>
      <c r="T200" s="6" t="s">
        <v>44</v>
      </c>
      <c r="V200" s="2">
        <v>10</v>
      </c>
      <c r="W200" s="32" t="s">
        <v>82</v>
      </c>
      <c r="X200" s="44">
        <v>12137</v>
      </c>
      <c r="Y200" s="2" t="s">
        <v>49</v>
      </c>
      <c r="AA200" s="2">
        <v>10</v>
      </c>
      <c r="AB200" s="32" t="s">
        <v>82</v>
      </c>
      <c r="AC200" s="44">
        <v>12137</v>
      </c>
      <c r="AD200" s="2" t="s">
        <v>49</v>
      </c>
      <c r="AE200" s="2" t="s">
        <v>49</v>
      </c>
      <c r="AF200" s="2" t="s">
        <v>38</v>
      </c>
      <c r="AG200" s="2" t="s">
        <v>49</v>
      </c>
      <c r="AI200" s="2" t="s">
        <v>43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8</v>
      </c>
      <c r="AR200" s="2">
        <v>63</v>
      </c>
      <c r="AS200" s="2">
        <v>1</v>
      </c>
      <c r="AT200" s="2">
        <v>0</v>
      </c>
      <c r="AU200" s="2">
        <v>0</v>
      </c>
      <c r="AV200">
        <f t="shared" si="100"/>
        <v>72</v>
      </c>
      <c r="AW200" s="2" t="s">
        <v>44</v>
      </c>
      <c r="AX200" s="12">
        <v>15678</v>
      </c>
      <c r="AZ200" s="2">
        <v>10</v>
      </c>
      <c r="BA200" s="32" t="s">
        <v>82</v>
      </c>
      <c r="BB200" s="44">
        <v>12137</v>
      </c>
      <c r="BC200" s="2" t="s">
        <v>49</v>
      </c>
      <c r="BD200" s="13">
        <v>12017.36764705882</v>
      </c>
      <c r="BF200" s="2">
        <v>10</v>
      </c>
      <c r="BG200" s="32" t="s">
        <v>82</v>
      </c>
      <c r="BH200" s="44">
        <v>12137</v>
      </c>
      <c r="BI200" s="13">
        <v>12017.36764705882</v>
      </c>
      <c r="BJ200" s="17">
        <v>0.98568305957961921</v>
      </c>
    </row>
    <row r="201" spans="2:62" x14ac:dyDescent="0.3">
      <c r="B201" s="38" t="s">
        <v>24</v>
      </c>
      <c r="C201" s="38" t="s">
        <v>24</v>
      </c>
      <c r="D201" s="38" t="s">
        <v>24</v>
      </c>
      <c r="L201" s="43">
        <f t="shared" si="101"/>
        <v>15907</v>
      </c>
      <c r="M201" s="6" t="s">
        <v>1</v>
      </c>
      <c r="N201" s="43">
        <f t="shared" si="98"/>
        <v>16365</v>
      </c>
      <c r="O201" s="6" t="s">
        <v>21</v>
      </c>
      <c r="Q201" s="43">
        <f t="shared" si="102"/>
        <v>16369</v>
      </c>
      <c r="R201" s="6" t="s">
        <v>1</v>
      </c>
      <c r="S201" s="43">
        <f t="shared" si="99"/>
        <v>16876</v>
      </c>
      <c r="T201" s="6" t="s">
        <v>45</v>
      </c>
      <c r="V201" s="2" t="s">
        <v>24</v>
      </c>
      <c r="W201" s="2" t="s">
        <v>24</v>
      </c>
      <c r="X201" s="38" t="s">
        <v>24</v>
      </c>
      <c r="Y201" s="38" t="s">
        <v>24</v>
      </c>
      <c r="AA201" s="2" t="s">
        <v>24</v>
      </c>
      <c r="AB201" s="2" t="s">
        <v>24</v>
      </c>
      <c r="AC201" s="38" t="s">
        <v>24</v>
      </c>
      <c r="AD201" s="38" t="s">
        <v>24</v>
      </c>
      <c r="AE201" s="2" t="s">
        <v>24</v>
      </c>
      <c r="AF201" s="2" t="s">
        <v>24</v>
      </c>
      <c r="AG201" s="2" t="s">
        <v>24</v>
      </c>
      <c r="AI201" s="2" t="s">
        <v>44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15</v>
      </c>
      <c r="AT201" s="2">
        <v>1</v>
      </c>
      <c r="AU201" s="2">
        <v>0</v>
      </c>
      <c r="AV201">
        <f t="shared" si="100"/>
        <v>17</v>
      </c>
      <c r="AW201" s="2" t="s">
        <v>45</v>
      </c>
      <c r="AX201" s="3">
        <v>16174.165999999999</v>
      </c>
      <c r="AZ201" s="2" t="s">
        <v>24</v>
      </c>
      <c r="BA201" s="2" t="s">
        <v>24</v>
      </c>
      <c r="BB201" s="38" t="s">
        <v>24</v>
      </c>
      <c r="BC201" s="2" t="s">
        <v>24</v>
      </c>
      <c r="BD201" s="2" t="s">
        <v>24</v>
      </c>
      <c r="BF201" s="2" t="s">
        <v>24</v>
      </c>
      <c r="BG201" s="2" t="s">
        <v>24</v>
      </c>
      <c r="BH201" s="38" t="s">
        <v>24</v>
      </c>
      <c r="BI201" s="2" t="s">
        <v>24</v>
      </c>
      <c r="BJ201" s="2" t="s">
        <v>24</v>
      </c>
    </row>
    <row r="202" spans="2:62" x14ac:dyDescent="0.3">
      <c r="B202" s="38" t="s">
        <v>24</v>
      </c>
      <c r="C202" s="38" t="s">
        <v>24</v>
      </c>
      <c r="D202" s="38" t="s">
        <v>24</v>
      </c>
      <c r="L202" s="43">
        <f t="shared" si="101"/>
        <v>16365</v>
      </c>
      <c r="M202" s="6" t="s">
        <v>1</v>
      </c>
      <c r="N202" s="43">
        <f t="shared" si="98"/>
        <v>16823</v>
      </c>
      <c r="O202" s="6" t="s">
        <v>22</v>
      </c>
      <c r="Q202" s="43">
        <f t="shared" si="102"/>
        <v>16876</v>
      </c>
      <c r="R202" s="6" t="s">
        <v>1</v>
      </c>
      <c r="S202" s="43">
        <f t="shared" si="99"/>
        <v>17383</v>
      </c>
      <c r="T202" s="6" t="s">
        <v>53</v>
      </c>
      <c r="V202" s="2" t="s">
        <v>24</v>
      </c>
      <c r="W202" s="2" t="s">
        <v>24</v>
      </c>
      <c r="X202" s="38" t="s">
        <v>24</v>
      </c>
      <c r="Y202" s="38" t="s">
        <v>24</v>
      </c>
      <c r="AA202" s="2" t="s">
        <v>24</v>
      </c>
      <c r="AB202" s="2" t="s">
        <v>24</v>
      </c>
      <c r="AC202" s="38" t="s">
        <v>24</v>
      </c>
      <c r="AD202" s="38" t="s">
        <v>24</v>
      </c>
      <c r="AE202" s="2" t="s">
        <v>24</v>
      </c>
      <c r="AF202" s="2" t="s">
        <v>24</v>
      </c>
      <c r="AG202" s="2" t="s">
        <v>24</v>
      </c>
      <c r="AI202" s="2" t="s">
        <v>45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1</v>
      </c>
      <c r="AT202" s="2">
        <v>9</v>
      </c>
      <c r="AU202" s="2">
        <v>2</v>
      </c>
      <c r="AV202">
        <f t="shared" si="100"/>
        <v>12</v>
      </c>
      <c r="AW202" s="2" t="s">
        <v>53</v>
      </c>
      <c r="AX202" s="3">
        <v>16517.666000000001</v>
      </c>
      <c r="AZ202" s="2" t="s">
        <v>24</v>
      </c>
      <c r="BA202" s="2" t="s">
        <v>24</v>
      </c>
      <c r="BB202" s="38" t="s">
        <v>24</v>
      </c>
      <c r="BC202" s="2" t="s">
        <v>24</v>
      </c>
      <c r="BD202" s="2" t="s">
        <v>24</v>
      </c>
      <c r="BF202" s="2" t="s">
        <v>24</v>
      </c>
      <c r="BG202" s="2" t="s">
        <v>24</v>
      </c>
      <c r="BH202" s="38" t="s">
        <v>24</v>
      </c>
      <c r="BI202" s="2" t="s">
        <v>24</v>
      </c>
      <c r="BJ202" s="2" t="s">
        <v>24</v>
      </c>
    </row>
    <row r="203" spans="2:62" x14ac:dyDescent="0.3">
      <c r="B203" s="38" t="s">
        <v>24</v>
      </c>
      <c r="C203" s="38" t="s">
        <v>24</v>
      </c>
      <c r="D203" s="38" t="s">
        <v>24</v>
      </c>
      <c r="I203" s="66"/>
      <c r="V203" s="2" t="s">
        <v>24</v>
      </c>
      <c r="W203" s="2" t="s">
        <v>24</v>
      </c>
      <c r="X203" s="38" t="s">
        <v>24</v>
      </c>
      <c r="Y203" s="38" t="s">
        <v>24</v>
      </c>
      <c r="AA203" s="2" t="s">
        <v>24</v>
      </c>
      <c r="AB203" s="2" t="s">
        <v>24</v>
      </c>
      <c r="AC203" s="38" t="s">
        <v>24</v>
      </c>
      <c r="AD203" s="38" t="s">
        <v>24</v>
      </c>
      <c r="AE203" s="2" t="s">
        <v>24</v>
      </c>
      <c r="AF203" s="2" t="s">
        <v>24</v>
      </c>
      <c r="AG203" s="2" t="s">
        <v>24</v>
      </c>
      <c r="AI203" s="2" t="s">
        <v>53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2</v>
      </c>
      <c r="AU203" s="2">
        <v>10</v>
      </c>
      <c r="AV203">
        <f t="shared" si="100"/>
        <v>12</v>
      </c>
      <c r="AZ203" s="2" t="s">
        <v>24</v>
      </c>
      <c r="BA203" s="2" t="s">
        <v>24</v>
      </c>
      <c r="BB203" s="38" t="s">
        <v>24</v>
      </c>
      <c r="BC203" s="2" t="s">
        <v>24</v>
      </c>
      <c r="BD203" s="2" t="s">
        <v>24</v>
      </c>
      <c r="BF203" s="2" t="s">
        <v>24</v>
      </c>
      <c r="BG203" s="2" t="s">
        <v>24</v>
      </c>
      <c r="BH203" s="38" t="s">
        <v>24</v>
      </c>
      <c r="BI203" s="2" t="s">
        <v>24</v>
      </c>
      <c r="BJ203" s="2" t="s">
        <v>24</v>
      </c>
    </row>
    <row r="204" spans="2:62" x14ac:dyDescent="0.3">
      <c r="B204" s="38" t="s">
        <v>24</v>
      </c>
      <c r="C204" s="38" t="s">
        <v>24</v>
      </c>
      <c r="D204" s="38" t="s">
        <v>24</v>
      </c>
      <c r="V204" s="2" t="s">
        <v>24</v>
      </c>
      <c r="W204" s="2" t="s">
        <v>24</v>
      </c>
      <c r="X204" s="38" t="s">
        <v>24</v>
      </c>
      <c r="Y204" s="38" t="s">
        <v>24</v>
      </c>
      <c r="AA204" s="2" t="s">
        <v>24</v>
      </c>
      <c r="AB204" s="2" t="s">
        <v>24</v>
      </c>
      <c r="AC204" s="38" t="s">
        <v>24</v>
      </c>
      <c r="AD204" s="38" t="s">
        <v>24</v>
      </c>
      <c r="AE204" s="2" t="s">
        <v>24</v>
      </c>
      <c r="AF204" s="2" t="s">
        <v>24</v>
      </c>
      <c r="AG204" s="2" t="s">
        <v>24</v>
      </c>
      <c r="AV204">
        <f>SUM(AV192:AV203)</f>
        <v>2974</v>
      </c>
      <c r="AZ204" s="2" t="s">
        <v>24</v>
      </c>
      <c r="BA204" s="2" t="s">
        <v>24</v>
      </c>
      <c r="BB204" s="38" t="s">
        <v>24</v>
      </c>
      <c r="BC204" s="2" t="s">
        <v>24</v>
      </c>
      <c r="BD204" s="2" t="s">
        <v>24</v>
      </c>
      <c r="BF204" s="2" t="s">
        <v>24</v>
      </c>
      <c r="BG204" s="2" t="s">
        <v>24</v>
      </c>
      <c r="BH204" s="38" t="s">
        <v>24</v>
      </c>
      <c r="BI204" s="2" t="s">
        <v>24</v>
      </c>
      <c r="BJ204" s="2" t="s">
        <v>24</v>
      </c>
    </row>
    <row r="205" spans="2:62" x14ac:dyDescent="0.3">
      <c r="B205" s="38" t="s">
        <v>24</v>
      </c>
      <c r="C205" s="38" t="s">
        <v>24</v>
      </c>
      <c r="D205" s="38" t="s">
        <v>24</v>
      </c>
      <c r="V205" s="2" t="s">
        <v>24</v>
      </c>
      <c r="W205" s="2" t="s">
        <v>24</v>
      </c>
      <c r="X205" s="38" t="s">
        <v>24</v>
      </c>
      <c r="Y205" s="38" t="s">
        <v>24</v>
      </c>
      <c r="AA205" s="2" t="s">
        <v>24</v>
      </c>
      <c r="AB205" s="2" t="s">
        <v>24</v>
      </c>
      <c r="AC205" s="38" t="s">
        <v>24</v>
      </c>
      <c r="AD205" s="38" t="s">
        <v>24</v>
      </c>
      <c r="AE205" s="2" t="s">
        <v>24</v>
      </c>
      <c r="AF205" s="2" t="s">
        <v>24</v>
      </c>
      <c r="AG205" s="2" t="s">
        <v>24</v>
      </c>
      <c r="AI205" s="67" t="s">
        <v>51</v>
      </c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Z205" s="2" t="s">
        <v>24</v>
      </c>
      <c r="BA205" s="2" t="s">
        <v>24</v>
      </c>
      <c r="BB205" s="38" t="s">
        <v>24</v>
      </c>
      <c r="BC205" s="2" t="s">
        <v>24</v>
      </c>
      <c r="BD205" s="2" t="s">
        <v>24</v>
      </c>
      <c r="BF205" s="2" t="s">
        <v>24</v>
      </c>
      <c r="BG205" s="2" t="s">
        <v>24</v>
      </c>
      <c r="BH205" s="38" t="s">
        <v>24</v>
      </c>
      <c r="BI205" s="2" t="s">
        <v>24</v>
      </c>
      <c r="BJ205" s="2" t="s">
        <v>24</v>
      </c>
    </row>
    <row r="206" spans="2:62" x14ac:dyDescent="0.3">
      <c r="B206" s="38">
        <v>2976</v>
      </c>
      <c r="C206" s="42" t="s">
        <v>83</v>
      </c>
      <c r="D206" s="40">
        <v>14442</v>
      </c>
      <c r="V206" s="2">
        <v>2611</v>
      </c>
      <c r="W206" s="2" t="s">
        <v>150</v>
      </c>
      <c r="X206" s="3">
        <v>14300.15</v>
      </c>
      <c r="Y206" s="2" t="s">
        <v>42</v>
      </c>
      <c r="AA206" s="2">
        <v>2610</v>
      </c>
      <c r="AB206" s="2" t="s">
        <v>149</v>
      </c>
      <c r="AC206" s="2">
        <v>14300.15</v>
      </c>
      <c r="AD206" s="2" t="s">
        <v>42</v>
      </c>
      <c r="AE206" s="2" t="s">
        <v>42</v>
      </c>
      <c r="AF206" s="2" t="s">
        <v>38</v>
      </c>
      <c r="AG206" s="2" t="s">
        <v>42</v>
      </c>
      <c r="AI206" s="2" t="s">
        <v>33</v>
      </c>
      <c r="AJ206" s="2" t="s">
        <v>50</v>
      </c>
      <c r="AK206" s="2" t="s">
        <v>49</v>
      </c>
      <c r="AL206" s="2" t="s">
        <v>34</v>
      </c>
      <c r="AM206" s="2" t="s">
        <v>39</v>
      </c>
      <c r="AN206" s="2" t="s">
        <v>40</v>
      </c>
      <c r="AO206" s="2" t="s">
        <v>41</v>
      </c>
      <c r="AP206" s="2" t="s">
        <v>42</v>
      </c>
      <c r="AQ206" s="2" t="s">
        <v>35</v>
      </c>
      <c r="AR206" s="2" t="s">
        <v>43</v>
      </c>
      <c r="AS206" s="2" t="s">
        <v>44</v>
      </c>
      <c r="AT206" s="2" t="s">
        <v>45</v>
      </c>
      <c r="AU206" s="2" t="s">
        <v>53</v>
      </c>
      <c r="AZ206" s="2">
        <v>2610</v>
      </c>
      <c r="BA206" s="2" t="s">
        <v>149</v>
      </c>
      <c r="BB206" s="2">
        <v>14300.15</v>
      </c>
      <c r="BC206" s="2" t="s">
        <v>42</v>
      </c>
      <c r="BD206" s="13">
        <v>14305.08402366864</v>
      </c>
      <c r="BF206" s="2">
        <v>2610</v>
      </c>
      <c r="BG206" s="2" t="s">
        <v>149</v>
      </c>
      <c r="BH206" s="2">
        <v>14300.15</v>
      </c>
      <c r="BI206" s="13">
        <v>14305.08402366864</v>
      </c>
      <c r="BJ206" s="17">
        <v>3.450330009572259E-2</v>
      </c>
    </row>
    <row r="207" spans="2:62" x14ac:dyDescent="0.3">
      <c r="AA207" s="2">
        <v>2611</v>
      </c>
      <c r="AB207" s="2" t="s">
        <v>150</v>
      </c>
      <c r="AC207" s="2">
        <v>14300.15</v>
      </c>
      <c r="AD207" s="2" t="s">
        <v>42</v>
      </c>
      <c r="AE207" s="2" t="s">
        <v>42</v>
      </c>
      <c r="AF207" s="2" t="s">
        <v>38</v>
      </c>
      <c r="AG207" s="2"/>
      <c r="AI207" s="2" t="s">
        <v>50</v>
      </c>
      <c r="AJ207" s="2">
        <f>AJ192/$AV$192</f>
        <v>0.95890410958904104</v>
      </c>
      <c r="AK207" s="2">
        <f t="shared" ref="AK207:AU207" si="103">AK192/$AV$192</f>
        <v>4.1095890410958902E-2</v>
      </c>
      <c r="AL207" s="2">
        <f t="shared" si="103"/>
        <v>0</v>
      </c>
      <c r="AM207" s="2">
        <f t="shared" si="103"/>
        <v>0</v>
      </c>
      <c r="AN207" s="2">
        <f t="shared" si="103"/>
        <v>0</v>
      </c>
      <c r="AO207" s="2">
        <f t="shared" si="103"/>
        <v>0</v>
      </c>
      <c r="AP207" s="2">
        <f t="shared" si="103"/>
        <v>0</v>
      </c>
      <c r="AQ207" s="2">
        <f t="shared" si="103"/>
        <v>0</v>
      </c>
      <c r="AR207" s="2">
        <f t="shared" si="103"/>
        <v>0</v>
      </c>
      <c r="AS207" s="2">
        <f t="shared" si="103"/>
        <v>0</v>
      </c>
      <c r="AT207" s="2">
        <f t="shared" si="103"/>
        <v>0</v>
      </c>
      <c r="AU207" s="2">
        <f t="shared" si="103"/>
        <v>0</v>
      </c>
      <c r="AZ207" s="2">
        <v>2611</v>
      </c>
      <c r="BA207" s="2" t="s">
        <v>150</v>
      </c>
      <c r="BB207" s="2">
        <v>14300.15</v>
      </c>
      <c r="BC207" s="2" t="s">
        <v>42</v>
      </c>
      <c r="BD207" s="13">
        <v>14305.08402366864</v>
      </c>
      <c r="BF207" s="2">
        <v>2611</v>
      </c>
      <c r="BG207" s="2" t="s">
        <v>150</v>
      </c>
      <c r="BH207" s="2">
        <v>14300.15</v>
      </c>
      <c r="BI207" s="13">
        <v>14305.08402366864</v>
      </c>
      <c r="BJ207" s="17">
        <v>0.46213670341552299</v>
      </c>
    </row>
    <row r="208" spans="2:62" x14ac:dyDescent="0.3">
      <c r="AI208" s="2" t="s">
        <v>49</v>
      </c>
      <c r="AJ208" s="2">
        <f>AJ193/$AV$193</f>
        <v>4.4117647058823532E-2</v>
      </c>
      <c r="AK208" s="2">
        <f t="shared" ref="AK208:AU208" si="104">AK193/$AV$193</f>
        <v>0.90441176470588236</v>
      </c>
      <c r="AL208" s="2">
        <f t="shared" si="104"/>
        <v>5.1470588235294115E-2</v>
      </c>
      <c r="AM208" s="2">
        <f t="shared" si="104"/>
        <v>0</v>
      </c>
      <c r="AN208" s="2">
        <f t="shared" si="104"/>
        <v>0</v>
      </c>
      <c r="AO208" s="2">
        <f t="shared" si="104"/>
        <v>0</v>
      </c>
      <c r="AP208" s="2">
        <f t="shared" si="104"/>
        <v>0</v>
      </c>
      <c r="AQ208" s="2">
        <f t="shared" si="104"/>
        <v>0</v>
      </c>
      <c r="AR208" s="2">
        <f t="shared" si="104"/>
        <v>0</v>
      </c>
      <c r="AS208" s="2">
        <f t="shared" si="104"/>
        <v>0</v>
      </c>
      <c r="AT208" s="2">
        <f t="shared" si="104"/>
        <v>0</v>
      </c>
      <c r="AU208" s="2">
        <f t="shared" si="104"/>
        <v>0</v>
      </c>
    </row>
    <row r="209" spans="1:62" x14ac:dyDescent="0.3">
      <c r="AI209" s="2" t="s">
        <v>34</v>
      </c>
      <c r="AJ209" s="2">
        <f>AJ194/$AV$194</f>
        <v>0</v>
      </c>
      <c r="AK209" s="2">
        <f t="shared" ref="AK209:AU209" si="105">AK194/$AV$194</f>
        <v>6.6666666666666666E-2</v>
      </c>
      <c r="AL209" s="2">
        <f t="shared" si="105"/>
        <v>0.87619047619047619</v>
      </c>
      <c r="AM209" s="2">
        <f t="shared" si="105"/>
        <v>5.7142857142857141E-2</v>
      </c>
      <c r="AN209" s="2">
        <f t="shared" si="105"/>
        <v>0</v>
      </c>
      <c r="AO209" s="2">
        <f t="shared" si="105"/>
        <v>0</v>
      </c>
      <c r="AP209" s="2">
        <f t="shared" si="105"/>
        <v>0</v>
      </c>
      <c r="AQ209" s="2">
        <f t="shared" si="105"/>
        <v>0</v>
      </c>
      <c r="AR209" s="2">
        <f t="shared" si="105"/>
        <v>0</v>
      </c>
      <c r="AS209" s="2">
        <f t="shared" si="105"/>
        <v>0</v>
      </c>
      <c r="AT209" s="2">
        <f t="shared" si="105"/>
        <v>0</v>
      </c>
      <c r="AU209" s="2">
        <f t="shared" si="105"/>
        <v>0</v>
      </c>
    </row>
    <row r="210" spans="1:62" x14ac:dyDescent="0.3">
      <c r="AI210" s="2" t="s">
        <v>39</v>
      </c>
      <c r="AJ210" s="2">
        <f>AJ195/$AV$195</f>
        <v>0</v>
      </c>
      <c r="AK210" s="2">
        <f t="shared" ref="AK210:AU210" si="106">AK195/$AV$195</f>
        <v>0</v>
      </c>
      <c r="AL210" s="2">
        <f t="shared" si="106"/>
        <v>3.0864197530864196E-2</v>
      </c>
      <c r="AM210" s="2">
        <f t="shared" si="106"/>
        <v>0.89506172839506171</v>
      </c>
      <c r="AN210" s="2">
        <f t="shared" si="106"/>
        <v>7.407407407407407E-2</v>
      </c>
      <c r="AO210" s="2">
        <f t="shared" si="106"/>
        <v>0</v>
      </c>
      <c r="AP210" s="2">
        <f t="shared" si="106"/>
        <v>0</v>
      </c>
      <c r="AQ210" s="2">
        <f t="shared" si="106"/>
        <v>0</v>
      </c>
      <c r="AR210" s="2">
        <f t="shared" si="106"/>
        <v>0</v>
      </c>
      <c r="AS210" s="2">
        <f t="shared" si="106"/>
        <v>0</v>
      </c>
      <c r="AT210" s="2">
        <f t="shared" si="106"/>
        <v>0</v>
      </c>
      <c r="AU210" s="2">
        <f t="shared" si="106"/>
        <v>0</v>
      </c>
    </row>
    <row r="211" spans="1:62" x14ac:dyDescent="0.3">
      <c r="AI211" s="2" t="s">
        <v>40</v>
      </c>
      <c r="AJ211" s="2">
        <f>AJ196/$AV$196</f>
        <v>0</v>
      </c>
      <c r="AK211" s="2">
        <f t="shared" ref="AK211:AU211" si="107">AK196/$AV$196</f>
        <v>0</v>
      </c>
      <c r="AL211" s="2">
        <f t="shared" si="107"/>
        <v>0</v>
      </c>
      <c r="AM211" s="2">
        <f t="shared" si="107"/>
        <v>1.5235457063711912E-2</v>
      </c>
      <c r="AN211" s="2">
        <f t="shared" si="107"/>
        <v>0.96121883656509699</v>
      </c>
      <c r="AO211" s="2">
        <f t="shared" si="107"/>
        <v>2.3545706371191136E-2</v>
      </c>
      <c r="AP211" s="2">
        <f t="shared" si="107"/>
        <v>0</v>
      </c>
      <c r="AQ211" s="2">
        <f t="shared" si="107"/>
        <v>0</v>
      </c>
      <c r="AR211" s="2">
        <f t="shared" si="107"/>
        <v>0</v>
      </c>
      <c r="AS211" s="2">
        <f t="shared" si="107"/>
        <v>0</v>
      </c>
      <c r="AT211" s="2">
        <f t="shared" si="107"/>
        <v>0</v>
      </c>
      <c r="AU211" s="2">
        <f t="shared" si="107"/>
        <v>0</v>
      </c>
    </row>
    <row r="212" spans="1:62" x14ac:dyDescent="0.3">
      <c r="AI212" s="2" t="s">
        <v>41</v>
      </c>
      <c r="AJ212" s="2">
        <f>AJ197/$AV$197</f>
        <v>0</v>
      </c>
      <c r="AK212" s="2">
        <f t="shared" ref="AK212:AU212" si="108">AK197/$AV$197</f>
        <v>0</v>
      </c>
      <c r="AL212" s="2">
        <f t="shared" si="108"/>
        <v>0</v>
      </c>
      <c r="AM212" s="2">
        <f t="shared" si="108"/>
        <v>0</v>
      </c>
      <c r="AN212" s="2">
        <f t="shared" si="108"/>
        <v>3.9900249376558602E-2</v>
      </c>
      <c r="AO212" s="2">
        <f t="shared" si="108"/>
        <v>0.91022443890274318</v>
      </c>
      <c r="AP212" s="2">
        <f t="shared" si="108"/>
        <v>4.9875311720698257E-2</v>
      </c>
      <c r="AQ212" s="2">
        <f t="shared" si="108"/>
        <v>0</v>
      </c>
      <c r="AR212" s="2">
        <f t="shared" si="108"/>
        <v>0</v>
      </c>
      <c r="AS212" s="2">
        <f t="shared" si="108"/>
        <v>0</v>
      </c>
      <c r="AT212" s="2">
        <f t="shared" si="108"/>
        <v>0</v>
      </c>
      <c r="AU212" s="2">
        <f t="shared" si="108"/>
        <v>0</v>
      </c>
    </row>
    <row r="213" spans="1:62" x14ac:dyDescent="0.3">
      <c r="AI213" s="2" t="s">
        <v>42</v>
      </c>
      <c r="AJ213" s="2">
        <f>AJ198/$AV$198</f>
        <v>0</v>
      </c>
      <c r="AK213" s="2">
        <f t="shared" ref="AK213:AU213" si="109">AK198/$AV$198</f>
        <v>0</v>
      </c>
      <c r="AL213" s="2">
        <f t="shared" si="109"/>
        <v>0</v>
      </c>
      <c r="AM213" s="2">
        <f t="shared" si="109"/>
        <v>0</v>
      </c>
      <c r="AN213" s="2">
        <f t="shared" si="109"/>
        <v>0</v>
      </c>
      <c r="AO213" s="2">
        <f t="shared" si="109"/>
        <v>2.2485207100591716E-2</v>
      </c>
      <c r="AP213" s="2">
        <f t="shared" si="109"/>
        <v>0.9526627218934911</v>
      </c>
      <c r="AQ213" s="2">
        <f t="shared" si="109"/>
        <v>2.4852071005917159E-2</v>
      </c>
      <c r="AR213" s="2">
        <f t="shared" si="109"/>
        <v>0</v>
      </c>
      <c r="AS213" s="2">
        <f t="shared" si="109"/>
        <v>0</v>
      </c>
      <c r="AT213" s="2">
        <f t="shared" si="109"/>
        <v>0</v>
      </c>
      <c r="AU213" s="2">
        <f t="shared" si="109"/>
        <v>0</v>
      </c>
    </row>
    <row r="214" spans="1:62" x14ac:dyDescent="0.3">
      <c r="AI214" s="2" t="s">
        <v>35</v>
      </c>
      <c r="AJ214" s="2">
        <f>AJ199/$AV$199</f>
        <v>0</v>
      </c>
      <c r="AK214" s="2">
        <f t="shared" ref="AK214:AU214" si="110">AK199/$AV$199</f>
        <v>0</v>
      </c>
      <c r="AL214" s="2">
        <f t="shared" si="110"/>
        <v>0</v>
      </c>
      <c r="AM214" s="2">
        <f t="shared" si="110"/>
        <v>0</v>
      </c>
      <c r="AN214" s="2">
        <f t="shared" si="110"/>
        <v>0</v>
      </c>
      <c r="AO214" s="2">
        <f t="shared" si="110"/>
        <v>0</v>
      </c>
      <c r="AP214" s="2">
        <f t="shared" si="110"/>
        <v>6.1046511627906974E-2</v>
      </c>
      <c r="AQ214" s="2">
        <f t="shared" si="110"/>
        <v>0.91569767441860461</v>
      </c>
      <c r="AR214" s="2">
        <f t="shared" si="110"/>
        <v>2.3255813953488372E-2</v>
      </c>
      <c r="AS214" s="2">
        <f t="shared" si="110"/>
        <v>0</v>
      </c>
      <c r="AT214" s="2">
        <f t="shared" si="110"/>
        <v>0</v>
      </c>
      <c r="AU214" s="2">
        <f t="shared" si="110"/>
        <v>0</v>
      </c>
    </row>
    <row r="215" spans="1:62" x14ac:dyDescent="0.3">
      <c r="AI215" s="2" t="s">
        <v>43</v>
      </c>
      <c r="AJ215" s="2">
        <f>AJ200/$AV$200</f>
        <v>0</v>
      </c>
      <c r="AK215" s="2">
        <f t="shared" ref="AK215:AU215" si="111">AK200/$AV$200</f>
        <v>0</v>
      </c>
      <c r="AL215" s="2">
        <f t="shared" si="111"/>
        <v>0</v>
      </c>
      <c r="AM215" s="2">
        <f t="shared" si="111"/>
        <v>0</v>
      </c>
      <c r="AN215" s="2">
        <f t="shared" si="111"/>
        <v>0</v>
      </c>
      <c r="AO215" s="2">
        <f t="shared" si="111"/>
        <v>0</v>
      </c>
      <c r="AP215" s="2">
        <f t="shared" si="111"/>
        <v>0</v>
      </c>
      <c r="AQ215" s="2">
        <f t="shared" si="111"/>
        <v>0.1111111111111111</v>
      </c>
      <c r="AR215" s="2">
        <f t="shared" si="111"/>
        <v>0.875</v>
      </c>
      <c r="AS215" s="2">
        <f t="shared" si="111"/>
        <v>1.3888888888888888E-2</v>
      </c>
      <c r="AT215" s="2">
        <f t="shared" si="111"/>
        <v>0</v>
      </c>
      <c r="AU215" s="2">
        <f t="shared" si="111"/>
        <v>0</v>
      </c>
    </row>
    <row r="216" spans="1:62" x14ac:dyDescent="0.3">
      <c r="AI216" s="2" t="s">
        <v>44</v>
      </c>
      <c r="AJ216" s="2">
        <f>AJ201/$AV$201</f>
        <v>0</v>
      </c>
      <c r="AK216" s="2">
        <f t="shared" ref="AK216:AU216" si="112">AK201/$AV$201</f>
        <v>0</v>
      </c>
      <c r="AL216" s="2">
        <f t="shared" si="112"/>
        <v>0</v>
      </c>
      <c r="AM216" s="2">
        <f t="shared" si="112"/>
        <v>0</v>
      </c>
      <c r="AN216" s="2">
        <f t="shared" si="112"/>
        <v>0</v>
      </c>
      <c r="AO216" s="2">
        <f t="shared" si="112"/>
        <v>0</v>
      </c>
      <c r="AP216" s="2">
        <f t="shared" si="112"/>
        <v>0</v>
      </c>
      <c r="AQ216" s="2">
        <f t="shared" si="112"/>
        <v>0</v>
      </c>
      <c r="AR216" s="2">
        <f t="shared" si="112"/>
        <v>5.8823529411764705E-2</v>
      </c>
      <c r="AS216" s="2">
        <f t="shared" si="112"/>
        <v>0.88235294117647056</v>
      </c>
      <c r="AT216" s="2">
        <f t="shared" si="112"/>
        <v>5.8823529411764705E-2</v>
      </c>
      <c r="AU216" s="2">
        <f t="shared" si="112"/>
        <v>0</v>
      </c>
    </row>
    <row r="217" spans="1:62" x14ac:dyDescent="0.3">
      <c r="AI217" s="2" t="s">
        <v>45</v>
      </c>
      <c r="AJ217" s="2">
        <f>AJ202/$AV$202</f>
        <v>0</v>
      </c>
      <c r="AK217" s="2">
        <f t="shared" ref="AK217:AU217" si="113">AK202/$AV$202</f>
        <v>0</v>
      </c>
      <c r="AL217" s="2">
        <f t="shared" si="113"/>
        <v>0</v>
      </c>
      <c r="AM217" s="2">
        <f t="shared" si="113"/>
        <v>0</v>
      </c>
      <c r="AN217" s="2">
        <f t="shared" si="113"/>
        <v>0</v>
      </c>
      <c r="AO217" s="2">
        <f t="shared" si="113"/>
        <v>0</v>
      </c>
      <c r="AP217" s="2">
        <f t="shared" si="113"/>
        <v>0</v>
      </c>
      <c r="AQ217" s="2">
        <f t="shared" si="113"/>
        <v>0</v>
      </c>
      <c r="AR217" s="2">
        <f t="shared" si="113"/>
        <v>0</v>
      </c>
      <c r="AS217" s="2">
        <f t="shared" si="113"/>
        <v>8.3333333333333329E-2</v>
      </c>
      <c r="AT217" s="2">
        <f t="shared" si="113"/>
        <v>0.75</v>
      </c>
      <c r="AU217" s="2">
        <f t="shared" si="113"/>
        <v>0.16666666666666666</v>
      </c>
    </row>
    <row r="218" spans="1:62" x14ac:dyDescent="0.3">
      <c r="AI218" s="2" t="s">
        <v>53</v>
      </c>
      <c r="AJ218" s="2">
        <f>AJ203/$AV$203</f>
        <v>0</v>
      </c>
      <c r="AK218" s="2">
        <f t="shared" ref="AK218:AU218" si="114">AK203/$AV$203</f>
        <v>0</v>
      </c>
      <c r="AL218" s="2">
        <f t="shared" si="114"/>
        <v>0</v>
      </c>
      <c r="AM218" s="2">
        <f t="shared" si="114"/>
        <v>0</v>
      </c>
      <c r="AN218" s="2">
        <f t="shared" si="114"/>
        <v>0</v>
      </c>
      <c r="AO218" s="2">
        <f t="shared" si="114"/>
        <v>0</v>
      </c>
      <c r="AP218" s="2">
        <f t="shared" si="114"/>
        <v>0</v>
      </c>
      <c r="AQ218" s="2">
        <f t="shared" si="114"/>
        <v>0</v>
      </c>
      <c r="AR218" s="2">
        <f t="shared" si="114"/>
        <v>0</v>
      </c>
      <c r="AS218" s="2">
        <f t="shared" si="114"/>
        <v>0</v>
      </c>
      <c r="AT218" s="2">
        <f t="shared" si="114"/>
        <v>0.16666666666666666</v>
      </c>
      <c r="AU218" s="2">
        <f t="shared" si="114"/>
        <v>0.83333333333333337</v>
      </c>
    </row>
    <row r="221" spans="1:62" x14ac:dyDescent="0.3">
      <c r="A221" t="s">
        <v>196</v>
      </c>
    </row>
    <row r="223" spans="1:62" x14ac:dyDescent="0.3">
      <c r="B223" s="14" t="s">
        <v>46</v>
      </c>
      <c r="C223" s="14" t="s">
        <v>47</v>
      </c>
      <c r="D223" s="14" t="s">
        <v>48</v>
      </c>
      <c r="F223" s="67" t="s">
        <v>2</v>
      </c>
      <c r="G223" s="67"/>
      <c r="I223" s="70" t="s">
        <v>7</v>
      </c>
      <c r="J223" s="71"/>
      <c r="L223" s="68" t="s">
        <v>0</v>
      </c>
      <c r="M223" s="68"/>
      <c r="N223" s="68"/>
      <c r="O223" s="6" t="s">
        <v>10</v>
      </c>
      <c r="Q223" s="68" t="s">
        <v>0</v>
      </c>
      <c r="R223" s="68"/>
      <c r="S223" s="68"/>
      <c r="T223" s="6" t="s">
        <v>33</v>
      </c>
      <c r="V223" s="67" t="s">
        <v>113</v>
      </c>
      <c r="W223" s="67"/>
      <c r="X223" s="67"/>
      <c r="Y223" s="2" t="s">
        <v>33</v>
      </c>
      <c r="AA223" s="67" t="s">
        <v>113</v>
      </c>
      <c r="AB223" s="67"/>
      <c r="AC223" s="67"/>
      <c r="AD223" s="2" t="s">
        <v>33</v>
      </c>
      <c r="AE223" s="67" t="s">
        <v>36</v>
      </c>
      <c r="AF223" s="67"/>
      <c r="AG223" s="67"/>
      <c r="AI223" s="67" t="s">
        <v>51</v>
      </c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W223" s="67" t="s">
        <v>54</v>
      </c>
      <c r="AX223" s="67"/>
      <c r="AZ223" s="67" t="s">
        <v>113</v>
      </c>
      <c r="BA223" s="67"/>
      <c r="BB223" s="67"/>
      <c r="BC223" s="2" t="s">
        <v>33</v>
      </c>
      <c r="BD223" s="2" t="s">
        <v>55</v>
      </c>
      <c r="BF223" s="67" t="s">
        <v>113</v>
      </c>
      <c r="BG223" s="67"/>
      <c r="BH223" s="67"/>
      <c r="BI223" s="2" t="s">
        <v>55</v>
      </c>
      <c r="BJ223" s="2" t="s">
        <v>157</v>
      </c>
    </row>
    <row r="224" spans="1:62" x14ac:dyDescent="0.3">
      <c r="B224" s="38">
        <v>1</v>
      </c>
      <c r="C224" s="39" t="s">
        <v>25</v>
      </c>
      <c r="D224" s="40">
        <v>12291</v>
      </c>
      <c r="F224" s="3" t="s">
        <v>3</v>
      </c>
      <c r="G224" s="4">
        <v>10764</v>
      </c>
      <c r="I224" s="3" t="s">
        <v>3</v>
      </c>
      <c r="J224" s="4">
        <v>10764</v>
      </c>
      <c r="L224" s="43">
        <v>10764</v>
      </c>
      <c r="M224" s="6" t="s">
        <v>1</v>
      </c>
      <c r="N224" s="43">
        <f>L224+$J$228</f>
        <v>11315</v>
      </c>
      <c r="O224" s="6" t="s">
        <v>11</v>
      </c>
      <c r="Q224" s="43">
        <v>10764</v>
      </c>
      <c r="R224" s="6" t="s">
        <v>1</v>
      </c>
      <c r="S224" s="43">
        <f>Q224+$J$228</f>
        <v>11315</v>
      </c>
      <c r="T224" s="6" t="s">
        <v>50</v>
      </c>
      <c r="V224" s="2">
        <v>1</v>
      </c>
      <c r="W224" s="33" t="s">
        <v>89</v>
      </c>
      <c r="X224" s="44">
        <v>12291</v>
      </c>
      <c r="Y224" s="2" t="s">
        <v>34</v>
      </c>
      <c r="AA224" s="2">
        <v>1</v>
      </c>
      <c r="AB224" s="33" t="s">
        <v>89</v>
      </c>
      <c r="AC224" s="44">
        <v>12291</v>
      </c>
      <c r="AD224" s="2" t="s">
        <v>34</v>
      </c>
      <c r="AE224" s="2" t="s">
        <v>34</v>
      </c>
      <c r="AF224" s="2" t="s">
        <v>38</v>
      </c>
      <c r="AG224" s="2" t="s">
        <v>34</v>
      </c>
      <c r="AI224" s="2" t="s">
        <v>33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T224" s="2" t="s">
        <v>45</v>
      </c>
      <c r="AU224" s="2" t="s">
        <v>53</v>
      </c>
      <c r="AW224" s="2" t="s">
        <v>50</v>
      </c>
      <c r="AX224" s="12">
        <v>0</v>
      </c>
      <c r="AZ224" s="2">
        <v>1</v>
      </c>
      <c r="BA224" s="33" t="s">
        <v>89</v>
      </c>
      <c r="BB224" s="44">
        <v>12291</v>
      </c>
      <c r="BC224" s="2" t="s">
        <v>34</v>
      </c>
      <c r="BD224" s="13" t="s">
        <v>1</v>
      </c>
      <c r="BF224" s="2">
        <v>1</v>
      </c>
      <c r="BG224" s="33" t="s">
        <v>89</v>
      </c>
      <c r="BH224" s="44">
        <v>12291</v>
      </c>
      <c r="BI224" s="13" t="s">
        <v>1</v>
      </c>
      <c r="BJ224" s="2" t="s">
        <v>1</v>
      </c>
    </row>
    <row r="225" spans="2:62" x14ac:dyDescent="0.3">
      <c r="B225" s="38">
        <v>2</v>
      </c>
      <c r="C225" s="39" t="s">
        <v>26</v>
      </c>
      <c r="D225" s="40">
        <v>12323</v>
      </c>
      <c r="F225" s="3" t="s">
        <v>4</v>
      </c>
      <c r="G225" s="4">
        <v>17387</v>
      </c>
      <c r="I225" s="5" t="s">
        <v>4</v>
      </c>
      <c r="J225" s="4">
        <v>17387</v>
      </c>
      <c r="L225" s="43">
        <f>N224</f>
        <v>11315</v>
      </c>
      <c r="M225" s="6" t="s">
        <v>1</v>
      </c>
      <c r="N225" s="43">
        <f t="shared" ref="N225:N235" si="115">L225+$J$228</f>
        <v>11866</v>
      </c>
      <c r="O225" s="6" t="s">
        <v>12</v>
      </c>
      <c r="Q225" s="43">
        <f>S224</f>
        <v>11315</v>
      </c>
      <c r="R225" s="6" t="s">
        <v>1</v>
      </c>
      <c r="S225" s="43">
        <f t="shared" ref="S225:S235" si="116">Q225+$J$228</f>
        <v>11866</v>
      </c>
      <c r="T225" s="6" t="s">
        <v>49</v>
      </c>
      <c r="V225" s="2">
        <v>2</v>
      </c>
      <c r="W225" s="32" t="s">
        <v>74</v>
      </c>
      <c r="X225" s="44">
        <v>12323</v>
      </c>
      <c r="Y225" s="2" t="s">
        <v>34</v>
      </c>
      <c r="AA225" s="2">
        <v>2</v>
      </c>
      <c r="AB225" s="32" t="s">
        <v>74</v>
      </c>
      <c r="AC225" s="44">
        <v>12323</v>
      </c>
      <c r="AD225" s="2" t="s">
        <v>34</v>
      </c>
      <c r="AE225" s="2" t="s">
        <v>34</v>
      </c>
      <c r="AF225" s="2" t="s">
        <v>38</v>
      </c>
      <c r="AG225" s="2" t="s">
        <v>34</v>
      </c>
      <c r="AI225" s="2" t="s">
        <v>50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>
        <f>SUM(AJ225:AU225)</f>
        <v>0</v>
      </c>
      <c r="AW225" s="2" t="s">
        <v>49</v>
      </c>
      <c r="AX225" s="12">
        <v>11612.539000000001</v>
      </c>
      <c r="AZ225" s="2">
        <v>2</v>
      </c>
      <c r="BA225" s="32" t="s">
        <v>74</v>
      </c>
      <c r="BB225" s="44">
        <v>12323</v>
      </c>
      <c r="BC225" s="2" t="s">
        <v>34</v>
      </c>
      <c r="BD225" s="13">
        <v>12124.06329113924</v>
      </c>
      <c r="BF225" s="2">
        <v>2</v>
      </c>
      <c r="BG225" s="32" t="s">
        <v>74</v>
      </c>
      <c r="BH225" s="44">
        <v>12323</v>
      </c>
      <c r="BI225" s="13">
        <v>12124.06329113924</v>
      </c>
      <c r="BJ225" s="17">
        <v>1.6143529080642669</v>
      </c>
    </row>
    <row r="226" spans="2:62" x14ac:dyDescent="0.3">
      <c r="B226" s="38">
        <v>3</v>
      </c>
      <c r="C226" s="39" t="s">
        <v>27</v>
      </c>
      <c r="D226" s="40">
        <v>12290</v>
      </c>
      <c r="F226" s="3" t="s">
        <v>5</v>
      </c>
      <c r="G226" s="3" t="s">
        <v>213</v>
      </c>
      <c r="I226" s="5" t="s">
        <v>8</v>
      </c>
      <c r="J226" s="3">
        <v>12</v>
      </c>
      <c r="L226" s="43">
        <f>N225</f>
        <v>11866</v>
      </c>
      <c r="M226" s="6" t="s">
        <v>1</v>
      </c>
      <c r="N226" s="43">
        <f t="shared" si="115"/>
        <v>12417</v>
      </c>
      <c r="O226" s="6" t="s">
        <v>13</v>
      </c>
      <c r="Q226" s="43">
        <f>S225</f>
        <v>11866</v>
      </c>
      <c r="R226" s="6" t="s">
        <v>1</v>
      </c>
      <c r="S226" s="43">
        <f t="shared" si="116"/>
        <v>12417</v>
      </c>
      <c r="T226" s="6" t="s">
        <v>34</v>
      </c>
      <c r="V226" s="2">
        <v>3</v>
      </c>
      <c r="W226" s="32" t="s">
        <v>75</v>
      </c>
      <c r="X226" s="44">
        <v>12290</v>
      </c>
      <c r="Y226" s="2" t="s">
        <v>34</v>
      </c>
      <c r="AA226" s="2">
        <v>3</v>
      </c>
      <c r="AB226" s="32" t="s">
        <v>75</v>
      </c>
      <c r="AC226" s="44">
        <v>12290</v>
      </c>
      <c r="AD226" s="2" t="s">
        <v>34</v>
      </c>
      <c r="AE226" s="2" t="s">
        <v>34</v>
      </c>
      <c r="AF226" s="2" t="s">
        <v>38</v>
      </c>
      <c r="AG226" s="2" t="s">
        <v>34</v>
      </c>
      <c r="AI226" s="2" t="s">
        <v>49</v>
      </c>
      <c r="AJ226" s="2">
        <v>0</v>
      </c>
      <c r="AK226" s="2">
        <v>168</v>
      </c>
      <c r="AL226" s="2">
        <v>7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>
        <f t="shared" ref="AV226:AV236" si="117">SUM(AJ226:AU226)</f>
        <v>175</v>
      </c>
      <c r="AW226" s="2" t="s">
        <v>34</v>
      </c>
      <c r="AX226" s="12">
        <v>12124.063</v>
      </c>
      <c r="AZ226" s="2">
        <v>3</v>
      </c>
      <c r="BA226" s="32" t="s">
        <v>75</v>
      </c>
      <c r="BB226" s="44">
        <v>12290</v>
      </c>
      <c r="BC226" s="2" t="s">
        <v>34</v>
      </c>
      <c r="BD226" s="13">
        <v>12124.06329113924</v>
      </c>
      <c r="BF226" s="2">
        <v>3</v>
      </c>
      <c r="BG226" s="32" t="s">
        <v>75</v>
      </c>
      <c r="BH226" s="44">
        <v>12290</v>
      </c>
      <c r="BI226" s="13">
        <v>12124.06329113924</v>
      </c>
      <c r="BJ226" s="17">
        <v>1.350176638411388</v>
      </c>
    </row>
    <row r="227" spans="2:62" x14ac:dyDescent="0.3">
      <c r="B227" s="38">
        <v>4</v>
      </c>
      <c r="C227" s="39" t="s">
        <v>28</v>
      </c>
      <c r="D227" s="40">
        <v>12324</v>
      </c>
      <c r="I227" s="3" t="s">
        <v>9</v>
      </c>
      <c r="J227" s="4">
        <f>J225-J224</f>
        <v>6623</v>
      </c>
      <c r="L227" s="43">
        <f>N226</f>
        <v>12417</v>
      </c>
      <c r="M227" s="6" t="s">
        <v>1</v>
      </c>
      <c r="N227" s="43">
        <f t="shared" si="115"/>
        <v>12968</v>
      </c>
      <c r="O227" s="6" t="s">
        <v>14</v>
      </c>
      <c r="Q227" s="43">
        <f>S226</f>
        <v>12417</v>
      </c>
      <c r="R227" s="6" t="s">
        <v>1</v>
      </c>
      <c r="S227" s="43">
        <f t="shared" si="116"/>
        <v>12968</v>
      </c>
      <c r="T227" s="6" t="s">
        <v>39</v>
      </c>
      <c r="V227" s="2">
        <v>4</v>
      </c>
      <c r="W227" s="32" t="s">
        <v>76</v>
      </c>
      <c r="X227" s="44">
        <v>12324</v>
      </c>
      <c r="Y227" s="2" t="s">
        <v>34</v>
      </c>
      <c r="AA227" s="2">
        <v>4</v>
      </c>
      <c r="AB227" s="32" t="s">
        <v>76</v>
      </c>
      <c r="AC227" s="44">
        <v>12324</v>
      </c>
      <c r="AD227" s="2" t="s">
        <v>34</v>
      </c>
      <c r="AE227" s="2" t="s">
        <v>34</v>
      </c>
      <c r="AF227" s="2" t="s">
        <v>38</v>
      </c>
      <c r="AG227" s="2" t="s">
        <v>34</v>
      </c>
      <c r="AI227" s="2" t="s">
        <v>34</v>
      </c>
      <c r="AJ227" s="2">
        <v>0</v>
      </c>
      <c r="AK227" s="2">
        <v>7</v>
      </c>
      <c r="AL227" s="2">
        <v>149</v>
      </c>
      <c r="AM227" s="2">
        <v>2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>
        <f t="shared" si="117"/>
        <v>158</v>
      </c>
      <c r="AW227" s="2" t="s">
        <v>39</v>
      </c>
      <c r="AX227" s="12">
        <v>12698.489</v>
      </c>
      <c r="AZ227" s="2">
        <v>4</v>
      </c>
      <c r="BA227" s="32" t="s">
        <v>76</v>
      </c>
      <c r="BB227" s="44">
        <v>12324</v>
      </c>
      <c r="BC227" s="2" t="s">
        <v>34</v>
      </c>
      <c r="BD227" s="13">
        <v>12124.06329113924</v>
      </c>
      <c r="BF227" s="2">
        <v>4</v>
      </c>
      <c r="BG227" s="32" t="s">
        <v>76</v>
      </c>
      <c r="BH227" s="44">
        <v>12324</v>
      </c>
      <c r="BI227" s="13">
        <v>12124.06329113924</v>
      </c>
      <c r="BJ227" s="17">
        <v>1.622336164076271</v>
      </c>
    </row>
    <row r="228" spans="2:62" x14ac:dyDescent="0.3">
      <c r="B228" s="38">
        <v>5</v>
      </c>
      <c r="C228" s="39" t="s">
        <v>29</v>
      </c>
      <c r="D228" s="40">
        <v>12258</v>
      </c>
      <c r="I228" s="3" t="s">
        <v>7</v>
      </c>
      <c r="J228" s="3">
        <v>551</v>
      </c>
      <c r="L228" s="43">
        <f t="shared" ref="L228:L235" si="118">N227</f>
        <v>12968</v>
      </c>
      <c r="M228" s="6" t="s">
        <v>1</v>
      </c>
      <c r="N228" s="43">
        <f t="shared" si="115"/>
        <v>13519</v>
      </c>
      <c r="O228" s="6" t="s">
        <v>15</v>
      </c>
      <c r="Q228" s="43">
        <f t="shared" ref="Q228:Q235" si="119">S227</f>
        <v>12968</v>
      </c>
      <c r="R228" s="6" t="s">
        <v>1</v>
      </c>
      <c r="S228" s="43">
        <f t="shared" si="116"/>
        <v>13519</v>
      </c>
      <c r="T228" s="6" t="s">
        <v>40</v>
      </c>
      <c r="V228" s="2">
        <v>5</v>
      </c>
      <c r="W228" s="32" t="s">
        <v>77</v>
      </c>
      <c r="X228" s="44">
        <v>12258</v>
      </c>
      <c r="Y228" s="2" t="s">
        <v>34</v>
      </c>
      <c r="AA228" s="2">
        <v>5</v>
      </c>
      <c r="AB228" s="32" t="s">
        <v>77</v>
      </c>
      <c r="AC228" s="44">
        <v>12258</v>
      </c>
      <c r="AD228" s="2" t="s">
        <v>34</v>
      </c>
      <c r="AE228" s="2" t="s">
        <v>34</v>
      </c>
      <c r="AF228" s="2" t="s">
        <v>38</v>
      </c>
      <c r="AG228" s="2" t="s">
        <v>34</v>
      </c>
      <c r="AI228" s="2" t="s">
        <v>39</v>
      </c>
      <c r="AJ228" s="2">
        <v>0</v>
      </c>
      <c r="AK228" s="2">
        <v>0</v>
      </c>
      <c r="AL228" s="2">
        <v>1</v>
      </c>
      <c r="AM228" s="2">
        <v>89</v>
      </c>
      <c r="AN228" s="2">
        <v>2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>
        <f t="shared" si="117"/>
        <v>92</v>
      </c>
      <c r="AW228" s="2" t="s">
        <v>40</v>
      </c>
      <c r="AX228" s="12">
        <v>13253.462</v>
      </c>
      <c r="AZ228" s="2">
        <v>5</v>
      </c>
      <c r="BA228" s="32" t="s">
        <v>77</v>
      </c>
      <c r="BB228" s="44">
        <v>12258</v>
      </c>
      <c r="BC228" s="2" t="s">
        <v>34</v>
      </c>
      <c r="BD228" s="13">
        <v>12124.06329113924</v>
      </c>
      <c r="BF228" s="2">
        <v>5</v>
      </c>
      <c r="BG228" s="32" t="s">
        <v>77</v>
      </c>
      <c r="BH228" s="44">
        <v>12258</v>
      </c>
      <c r="BI228" s="13">
        <v>12124.06329113924</v>
      </c>
      <c r="BJ228" s="17">
        <v>1.0926473230605289</v>
      </c>
    </row>
    <row r="229" spans="2:62" x14ac:dyDescent="0.3">
      <c r="B229" s="38">
        <v>6</v>
      </c>
      <c r="C229" s="41">
        <v>41944</v>
      </c>
      <c r="D229" s="40">
        <v>12258</v>
      </c>
      <c r="L229" s="43">
        <f t="shared" si="118"/>
        <v>13519</v>
      </c>
      <c r="M229" s="6" t="s">
        <v>1</v>
      </c>
      <c r="N229" s="43">
        <f t="shared" si="115"/>
        <v>14070</v>
      </c>
      <c r="O229" s="6" t="s">
        <v>16</v>
      </c>
      <c r="Q229" s="43">
        <f t="shared" si="119"/>
        <v>13519</v>
      </c>
      <c r="R229" s="6" t="s">
        <v>1</v>
      </c>
      <c r="S229" s="43">
        <f t="shared" si="116"/>
        <v>14070</v>
      </c>
      <c r="T229" s="6" t="s">
        <v>41</v>
      </c>
      <c r="V229" s="2">
        <v>6</v>
      </c>
      <c r="W229" s="32" t="s">
        <v>78</v>
      </c>
      <c r="X229" s="44">
        <v>12258</v>
      </c>
      <c r="Y229" s="2" t="s">
        <v>34</v>
      </c>
      <c r="AA229" s="2">
        <v>6</v>
      </c>
      <c r="AB229" s="32" t="s">
        <v>78</v>
      </c>
      <c r="AC229" s="44">
        <v>12258</v>
      </c>
      <c r="AD229" s="2" t="s">
        <v>34</v>
      </c>
      <c r="AE229" s="2" t="s">
        <v>34</v>
      </c>
      <c r="AF229" s="2" t="s">
        <v>38</v>
      </c>
      <c r="AG229" s="2" t="s">
        <v>34</v>
      </c>
      <c r="AI229" s="2" t="s">
        <v>40</v>
      </c>
      <c r="AJ229" s="2">
        <v>0</v>
      </c>
      <c r="AK229" s="2">
        <v>0</v>
      </c>
      <c r="AL229" s="2">
        <v>0</v>
      </c>
      <c r="AM229" s="2">
        <v>1</v>
      </c>
      <c r="AN229" s="2">
        <v>704</v>
      </c>
      <c r="AO229" s="2">
        <v>14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>
        <f t="shared" si="117"/>
        <v>719</v>
      </c>
      <c r="AW229" s="2" t="s">
        <v>41</v>
      </c>
      <c r="AX229" s="12">
        <v>13799.787</v>
      </c>
      <c r="AZ229" s="2">
        <v>6</v>
      </c>
      <c r="BA229" s="32" t="s">
        <v>78</v>
      </c>
      <c r="BB229" s="44">
        <v>12258</v>
      </c>
      <c r="BC229" s="2" t="s">
        <v>34</v>
      </c>
      <c r="BD229" s="13">
        <v>12124.06329113924</v>
      </c>
      <c r="BF229" s="2">
        <v>6</v>
      </c>
      <c r="BG229" s="32" t="s">
        <v>78</v>
      </c>
      <c r="BH229" s="44">
        <v>12258</v>
      </c>
      <c r="BI229" s="13">
        <v>12124.06329113924</v>
      </c>
      <c r="BJ229" s="17">
        <v>1.0926473230605289</v>
      </c>
    </row>
    <row r="230" spans="2:62" x14ac:dyDescent="0.3">
      <c r="B230" s="38">
        <v>7</v>
      </c>
      <c r="C230" s="41">
        <v>41974</v>
      </c>
      <c r="D230" s="40">
        <v>12258</v>
      </c>
      <c r="L230" s="43">
        <f t="shared" si="118"/>
        <v>14070</v>
      </c>
      <c r="M230" s="6" t="s">
        <v>1</v>
      </c>
      <c r="N230" s="43">
        <f t="shared" si="115"/>
        <v>14621</v>
      </c>
      <c r="O230" s="6" t="s">
        <v>17</v>
      </c>
      <c r="Q230" s="43">
        <f t="shared" si="119"/>
        <v>14070</v>
      </c>
      <c r="R230" s="6" t="s">
        <v>1</v>
      </c>
      <c r="S230" s="43">
        <f t="shared" si="116"/>
        <v>14621</v>
      </c>
      <c r="T230" s="6" t="s">
        <v>42</v>
      </c>
      <c r="V230" s="2">
        <v>7</v>
      </c>
      <c r="W230" s="33" t="s">
        <v>79</v>
      </c>
      <c r="X230" s="44">
        <v>12258</v>
      </c>
      <c r="Y230" s="2" t="s">
        <v>34</v>
      </c>
      <c r="AA230" s="2">
        <v>7</v>
      </c>
      <c r="AB230" s="33" t="s">
        <v>79</v>
      </c>
      <c r="AC230" s="44">
        <v>12258</v>
      </c>
      <c r="AD230" s="2" t="s">
        <v>34</v>
      </c>
      <c r="AE230" s="2" t="s">
        <v>34</v>
      </c>
      <c r="AF230" s="2" t="s">
        <v>38</v>
      </c>
      <c r="AG230" s="2" t="s">
        <v>34</v>
      </c>
      <c r="AI230" s="2" t="s">
        <v>41</v>
      </c>
      <c r="AJ230" s="2">
        <v>0</v>
      </c>
      <c r="AK230" s="2">
        <v>0</v>
      </c>
      <c r="AL230" s="2">
        <v>0</v>
      </c>
      <c r="AM230" s="2">
        <v>0</v>
      </c>
      <c r="AN230" s="2">
        <v>13</v>
      </c>
      <c r="AO230" s="2">
        <v>490</v>
      </c>
      <c r="AP230" s="2">
        <v>18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>
        <f t="shared" si="117"/>
        <v>521</v>
      </c>
      <c r="AW230" s="2" t="s">
        <v>42</v>
      </c>
      <c r="AX230" s="12">
        <v>14343.794</v>
      </c>
      <c r="AZ230" s="2">
        <v>7</v>
      </c>
      <c r="BA230" s="33" t="s">
        <v>79</v>
      </c>
      <c r="BB230" s="44">
        <v>12258</v>
      </c>
      <c r="BC230" s="2" t="s">
        <v>34</v>
      </c>
      <c r="BD230" s="13">
        <v>12124.06329113924</v>
      </c>
      <c r="BF230" s="2">
        <v>7</v>
      </c>
      <c r="BG230" s="33" t="s">
        <v>79</v>
      </c>
      <c r="BH230" s="44">
        <v>12258</v>
      </c>
      <c r="BI230" s="13">
        <v>12124.06329113924</v>
      </c>
      <c r="BJ230" s="17">
        <v>1.0926473230605289</v>
      </c>
    </row>
    <row r="231" spans="2:62" x14ac:dyDescent="0.3">
      <c r="B231" s="38">
        <v>8</v>
      </c>
      <c r="C231" s="39" t="s">
        <v>30</v>
      </c>
      <c r="D231" s="40">
        <v>12107</v>
      </c>
      <c r="G231" s="19"/>
      <c r="L231" s="43">
        <f t="shared" si="118"/>
        <v>14621</v>
      </c>
      <c r="M231" s="6" t="s">
        <v>1</v>
      </c>
      <c r="N231" s="43">
        <f t="shared" si="115"/>
        <v>15172</v>
      </c>
      <c r="O231" s="6" t="s">
        <v>18</v>
      </c>
      <c r="Q231" s="43">
        <f t="shared" si="119"/>
        <v>14621</v>
      </c>
      <c r="R231" s="6" t="s">
        <v>1</v>
      </c>
      <c r="S231" s="43">
        <f t="shared" si="116"/>
        <v>15172</v>
      </c>
      <c r="T231" s="6" t="s">
        <v>35</v>
      </c>
      <c r="V231" s="2">
        <v>8</v>
      </c>
      <c r="W231" s="33" t="s">
        <v>80</v>
      </c>
      <c r="X231" s="44">
        <v>12107</v>
      </c>
      <c r="Y231" s="2" t="s">
        <v>34</v>
      </c>
      <c r="AA231" s="2">
        <v>8</v>
      </c>
      <c r="AB231" s="33" t="s">
        <v>80</v>
      </c>
      <c r="AC231" s="44">
        <v>12107</v>
      </c>
      <c r="AD231" s="2" t="s">
        <v>34</v>
      </c>
      <c r="AE231" s="2" t="s">
        <v>34</v>
      </c>
      <c r="AF231" s="2" t="s">
        <v>38</v>
      </c>
      <c r="AG231" s="2" t="s">
        <v>34</v>
      </c>
      <c r="AI231" s="2" t="s">
        <v>42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17</v>
      </c>
      <c r="AP231" s="2">
        <v>938</v>
      </c>
      <c r="AQ231" s="2">
        <v>14</v>
      </c>
      <c r="AR231" s="2">
        <v>0</v>
      </c>
      <c r="AS231" s="2">
        <v>0</v>
      </c>
      <c r="AT231" s="2">
        <v>0</v>
      </c>
      <c r="AU231" s="2">
        <v>0</v>
      </c>
      <c r="AV231">
        <f t="shared" si="117"/>
        <v>969</v>
      </c>
      <c r="AW231" s="2" t="s">
        <v>35</v>
      </c>
      <c r="AX231" s="12">
        <v>14873.366</v>
      </c>
      <c r="AZ231" s="2">
        <v>8</v>
      </c>
      <c r="BA231" s="33" t="s">
        <v>80</v>
      </c>
      <c r="BB231" s="44">
        <v>12107</v>
      </c>
      <c r="BC231" s="2" t="s">
        <v>34</v>
      </c>
      <c r="BD231" s="13">
        <v>12124.06329113924</v>
      </c>
      <c r="BF231" s="2">
        <v>8</v>
      </c>
      <c r="BG231" s="33" t="s">
        <v>80</v>
      </c>
      <c r="BH231" s="44">
        <v>12107</v>
      </c>
      <c r="BI231" s="13">
        <v>12124.06329113924</v>
      </c>
      <c r="BJ231" s="17">
        <v>0.14093740100140739</v>
      </c>
    </row>
    <row r="232" spans="2:62" x14ac:dyDescent="0.3">
      <c r="B232" s="38">
        <v>9</v>
      </c>
      <c r="C232" s="39" t="s">
        <v>31</v>
      </c>
      <c r="D232" s="40">
        <v>12107</v>
      </c>
      <c r="L232" s="43">
        <f t="shared" si="118"/>
        <v>15172</v>
      </c>
      <c r="M232" s="6" t="s">
        <v>1</v>
      </c>
      <c r="N232" s="43">
        <f t="shared" si="115"/>
        <v>15723</v>
      </c>
      <c r="O232" s="6" t="s">
        <v>19</v>
      </c>
      <c r="Q232" s="43">
        <f t="shared" si="119"/>
        <v>15172</v>
      </c>
      <c r="R232" s="6" t="s">
        <v>1</v>
      </c>
      <c r="S232" s="43">
        <f t="shared" si="116"/>
        <v>15723</v>
      </c>
      <c r="T232" s="6" t="s">
        <v>43</v>
      </c>
      <c r="V232" s="2">
        <v>9</v>
      </c>
      <c r="W232" s="32" t="s">
        <v>81</v>
      </c>
      <c r="X232" s="44">
        <v>12107</v>
      </c>
      <c r="Y232" s="2" t="s">
        <v>34</v>
      </c>
      <c r="AA232" s="2">
        <v>9</v>
      </c>
      <c r="AB232" s="32" t="s">
        <v>81</v>
      </c>
      <c r="AC232" s="44">
        <v>12107</v>
      </c>
      <c r="AD232" s="2" t="s">
        <v>34</v>
      </c>
      <c r="AE232" s="2" t="s">
        <v>34</v>
      </c>
      <c r="AF232" s="2" t="s">
        <v>38</v>
      </c>
      <c r="AG232" s="2" t="s">
        <v>34</v>
      </c>
      <c r="AI232" s="2" t="s">
        <v>35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14</v>
      </c>
      <c r="AQ232" s="2">
        <v>245</v>
      </c>
      <c r="AR232" s="2">
        <v>3</v>
      </c>
      <c r="AS232" s="2">
        <v>0</v>
      </c>
      <c r="AT232" s="2">
        <v>0</v>
      </c>
      <c r="AU232" s="2">
        <v>0</v>
      </c>
      <c r="AV232">
        <f t="shared" si="117"/>
        <v>262</v>
      </c>
      <c r="AW232" s="2" t="s">
        <v>43</v>
      </c>
      <c r="AX232" s="12">
        <v>15425.46</v>
      </c>
      <c r="AZ232" s="2">
        <v>9</v>
      </c>
      <c r="BA232" s="32" t="s">
        <v>81</v>
      </c>
      <c r="BB232" s="44">
        <v>12107</v>
      </c>
      <c r="BC232" s="2" t="s">
        <v>34</v>
      </c>
      <c r="BD232" s="13">
        <v>12124.06329113924</v>
      </c>
      <c r="BF232" s="2">
        <v>9</v>
      </c>
      <c r="BG232" s="32" t="s">
        <v>81</v>
      </c>
      <c r="BH232" s="44">
        <v>12107</v>
      </c>
      <c r="BI232" s="13">
        <v>12124.06329113924</v>
      </c>
      <c r="BJ232" s="17">
        <v>0.14093740100140739</v>
      </c>
    </row>
    <row r="233" spans="2:62" x14ac:dyDescent="0.3">
      <c r="B233" s="38">
        <v>10</v>
      </c>
      <c r="C233" s="39" t="s">
        <v>32</v>
      </c>
      <c r="D233" s="40">
        <v>12137</v>
      </c>
      <c r="G233" s="19">
        <f>G224+28</f>
        <v>10792</v>
      </c>
      <c r="L233" s="43">
        <f t="shared" si="118"/>
        <v>15723</v>
      </c>
      <c r="M233" s="6" t="s">
        <v>1</v>
      </c>
      <c r="N233" s="43">
        <f t="shared" si="115"/>
        <v>16274</v>
      </c>
      <c r="O233" s="6" t="s">
        <v>20</v>
      </c>
      <c r="Q233" s="43">
        <f t="shared" si="119"/>
        <v>15723</v>
      </c>
      <c r="R233" s="6" t="s">
        <v>1</v>
      </c>
      <c r="S233" s="43">
        <f t="shared" si="116"/>
        <v>16274</v>
      </c>
      <c r="T233" s="6" t="s">
        <v>44</v>
      </c>
      <c r="V233" s="2">
        <v>10</v>
      </c>
      <c r="W233" s="32" t="s">
        <v>82</v>
      </c>
      <c r="X233" s="44">
        <v>12137</v>
      </c>
      <c r="Y233" s="2" t="s">
        <v>34</v>
      </c>
      <c r="AA233" s="2">
        <v>10</v>
      </c>
      <c r="AB233" s="32" t="s">
        <v>82</v>
      </c>
      <c r="AC233" s="44">
        <v>12137</v>
      </c>
      <c r="AD233" s="2" t="s">
        <v>34</v>
      </c>
      <c r="AE233" s="2" t="s">
        <v>34</v>
      </c>
      <c r="AF233" s="2" t="s">
        <v>38</v>
      </c>
      <c r="AG233" s="2" t="s">
        <v>34</v>
      </c>
      <c r="AI233" s="2" t="s">
        <v>43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3</v>
      </c>
      <c r="AR233" s="2">
        <v>46</v>
      </c>
      <c r="AS233" s="2">
        <v>1</v>
      </c>
      <c r="AT233" s="2">
        <v>0</v>
      </c>
      <c r="AU233" s="2">
        <v>0</v>
      </c>
      <c r="AV233">
        <f t="shared" si="117"/>
        <v>50</v>
      </c>
      <c r="AW233" s="2" t="s">
        <v>44</v>
      </c>
      <c r="AX233" s="12">
        <v>15998.5</v>
      </c>
      <c r="AZ233" s="2">
        <v>10</v>
      </c>
      <c r="BA233" s="32" t="s">
        <v>82</v>
      </c>
      <c r="BB233" s="44">
        <v>12137</v>
      </c>
      <c r="BC233" s="2" t="s">
        <v>34</v>
      </c>
      <c r="BD233" s="13">
        <v>12124.06329113924</v>
      </c>
      <c r="BF233" s="2">
        <v>10</v>
      </c>
      <c r="BG233" s="32" t="s">
        <v>82</v>
      </c>
      <c r="BH233" s="44">
        <v>12137</v>
      </c>
      <c r="BI233" s="13">
        <v>12124.06329113924</v>
      </c>
      <c r="BJ233" s="17">
        <v>0.10658901590804649</v>
      </c>
    </row>
    <row r="234" spans="2:62" x14ac:dyDescent="0.3">
      <c r="B234" s="38" t="s">
        <v>24</v>
      </c>
      <c r="C234" s="38" t="s">
        <v>24</v>
      </c>
      <c r="D234" s="38" t="s">
        <v>24</v>
      </c>
      <c r="L234" s="43">
        <f t="shared" si="118"/>
        <v>16274</v>
      </c>
      <c r="M234" s="6" t="s">
        <v>1</v>
      </c>
      <c r="N234" s="43">
        <f t="shared" si="115"/>
        <v>16825</v>
      </c>
      <c r="O234" s="6" t="s">
        <v>21</v>
      </c>
      <c r="Q234" s="43">
        <f t="shared" si="119"/>
        <v>16274</v>
      </c>
      <c r="R234" s="6" t="s">
        <v>1</v>
      </c>
      <c r="S234" s="43">
        <f t="shared" si="116"/>
        <v>16825</v>
      </c>
      <c r="T234" s="6" t="s">
        <v>45</v>
      </c>
      <c r="V234" s="2" t="s">
        <v>24</v>
      </c>
      <c r="W234" s="2" t="s">
        <v>24</v>
      </c>
      <c r="X234" s="38" t="s">
        <v>24</v>
      </c>
      <c r="Y234" s="38" t="s">
        <v>24</v>
      </c>
      <c r="AA234" s="2" t="s">
        <v>24</v>
      </c>
      <c r="AB234" s="2" t="s">
        <v>24</v>
      </c>
      <c r="AC234" s="38" t="s">
        <v>24</v>
      </c>
      <c r="AD234" s="38" t="s">
        <v>24</v>
      </c>
      <c r="AE234" s="2" t="s">
        <v>24</v>
      </c>
      <c r="AF234" s="2" t="s">
        <v>24</v>
      </c>
      <c r="AG234" s="2" t="s">
        <v>24</v>
      </c>
      <c r="AI234" s="2" t="s">
        <v>44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3</v>
      </c>
      <c r="AT234" s="2">
        <v>1</v>
      </c>
      <c r="AU234" s="2">
        <v>0</v>
      </c>
      <c r="AV234">
        <f t="shared" si="117"/>
        <v>5</v>
      </c>
      <c r="AW234" s="2" t="s">
        <v>45</v>
      </c>
      <c r="AX234" s="3">
        <v>16526.541000000001</v>
      </c>
      <c r="AZ234" s="2" t="s">
        <v>24</v>
      </c>
      <c r="BA234" s="2" t="s">
        <v>24</v>
      </c>
      <c r="BB234" s="38" t="s">
        <v>24</v>
      </c>
      <c r="BC234" s="38" t="s">
        <v>24</v>
      </c>
      <c r="BD234" s="2" t="s">
        <v>24</v>
      </c>
      <c r="BF234" s="2" t="s">
        <v>24</v>
      </c>
      <c r="BG234" s="2" t="s">
        <v>24</v>
      </c>
      <c r="BH234" s="38" t="s">
        <v>24</v>
      </c>
      <c r="BI234" s="2" t="s">
        <v>24</v>
      </c>
      <c r="BJ234" s="2" t="s">
        <v>24</v>
      </c>
    </row>
    <row r="235" spans="2:62" x14ac:dyDescent="0.3">
      <c r="B235" s="38" t="s">
        <v>24</v>
      </c>
      <c r="C235" s="38" t="s">
        <v>24</v>
      </c>
      <c r="D235" s="38" t="s">
        <v>24</v>
      </c>
      <c r="L235" s="43">
        <f t="shared" si="118"/>
        <v>16825</v>
      </c>
      <c r="M235" s="6" t="s">
        <v>1</v>
      </c>
      <c r="N235" s="43">
        <f t="shared" si="115"/>
        <v>17376</v>
      </c>
      <c r="O235" s="6" t="s">
        <v>22</v>
      </c>
      <c r="Q235" s="43">
        <f t="shared" si="119"/>
        <v>16825</v>
      </c>
      <c r="R235" s="6" t="s">
        <v>1</v>
      </c>
      <c r="S235" s="43">
        <f t="shared" si="116"/>
        <v>17376</v>
      </c>
      <c r="T235" s="6" t="s">
        <v>53</v>
      </c>
      <c r="V235" s="2" t="s">
        <v>24</v>
      </c>
      <c r="W235" s="2" t="s">
        <v>24</v>
      </c>
      <c r="X235" s="38" t="s">
        <v>24</v>
      </c>
      <c r="Y235" s="38" t="s">
        <v>24</v>
      </c>
      <c r="AA235" s="2" t="s">
        <v>24</v>
      </c>
      <c r="AB235" s="2" t="s">
        <v>24</v>
      </c>
      <c r="AC235" s="38" t="s">
        <v>24</v>
      </c>
      <c r="AD235" s="38" t="s">
        <v>24</v>
      </c>
      <c r="AE235" s="2" t="s">
        <v>24</v>
      </c>
      <c r="AF235" s="2" t="s">
        <v>24</v>
      </c>
      <c r="AG235" s="2" t="s">
        <v>24</v>
      </c>
      <c r="AI235" s="2" t="s">
        <v>45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23</v>
      </c>
      <c r="AU235" s="2">
        <v>0</v>
      </c>
      <c r="AV235">
        <f t="shared" si="117"/>
        <v>24</v>
      </c>
      <c r="AW235" s="2" t="s">
        <v>53</v>
      </c>
      <c r="AX235" s="12">
        <v>0</v>
      </c>
      <c r="AZ235" s="2" t="s">
        <v>24</v>
      </c>
      <c r="BA235" s="2" t="s">
        <v>24</v>
      </c>
      <c r="BB235" s="38" t="s">
        <v>24</v>
      </c>
      <c r="BC235" s="38" t="s">
        <v>24</v>
      </c>
      <c r="BD235" s="2" t="s">
        <v>24</v>
      </c>
      <c r="BF235" s="2" t="s">
        <v>24</v>
      </c>
      <c r="BG235" s="2" t="s">
        <v>24</v>
      </c>
      <c r="BH235" s="38" t="s">
        <v>24</v>
      </c>
      <c r="BI235" s="2" t="s">
        <v>24</v>
      </c>
      <c r="BJ235" s="2" t="s">
        <v>24</v>
      </c>
    </row>
    <row r="236" spans="2:62" x14ac:dyDescent="0.3">
      <c r="B236" s="38" t="s">
        <v>24</v>
      </c>
      <c r="C236" s="38" t="s">
        <v>24</v>
      </c>
      <c r="D236" s="38" t="s">
        <v>24</v>
      </c>
      <c r="V236" s="2" t="s">
        <v>24</v>
      </c>
      <c r="W236" s="2" t="s">
        <v>24</v>
      </c>
      <c r="X236" s="38" t="s">
        <v>24</v>
      </c>
      <c r="Y236" s="38" t="s">
        <v>24</v>
      </c>
      <c r="AA236" s="2" t="s">
        <v>24</v>
      </c>
      <c r="AB236" s="2" t="s">
        <v>24</v>
      </c>
      <c r="AC236" s="38" t="s">
        <v>24</v>
      </c>
      <c r="AD236" s="38" t="s">
        <v>24</v>
      </c>
      <c r="AE236" s="2" t="s">
        <v>24</v>
      </c>
      <c r="AF236" s="2" t="s">
        <v>24</v>
      </c>
      <c r="AG236" s="2" t="s">
        <v>24</v>
      </c>
      <c r="AI236" s="2" t="s">
        <v>53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>
        <f t="shared" si="117"/>
        <v>0</v>
      </c>
      <c r="AZ236" s="2" t="s">
        <v>24</v>
      </c>
      <c r="BA236" s="2" t="s">
        <v>24</v>
      </c>
      <c r="BB236" s="38" t="s">
        <v>24</v>
      </c>
      <c r="BC236" s="38" t="s">
        <v>24</v>
      </c>
      <c r="BD236" s="2" t="s">
        <v>24</v>
      </c>
      <c r="BF236" s="2" t="s">
        <v>24</v>
      </c>
      <c r="BG236" s="2" t="s">
        <v>24</v>
      </c>
      <c r="BH236" s="38" t="s">
        <v>24</v>
      </c>
      <c r="BI236" s="2" t="s">
        <v>24</v>
      </c>
      <c r="BJ236" s="2" t="s">
        <v>24</v>
      </c>
    </row>
    <row r="237" spans="2:62" x14ac:dyDescent="0.3">
      <c r="B237" s="38" t="s">
        <v>24</v>
      </c>
      <c r="C237" s="38" t="s">
        <v>24</v>
      </c>
      <c r="D237" s="38" t="s">
        <v>24</v>
      </c>
      <c r="N237" s="66"/>
      <c r="V237" s="2" t="s">
        <v>24</v>
      </c>
      <c r="W237" s="2" t="s">
        <v>24</v>
      </c>
      <c r="X237" s="38" t="s">
        <v>24</v>
      </c>
      <c r="Y237" s="38" t="s">
        <v>24</v>
      </c>
      <c r="AA237" s="2" t="s">
        <v>24</v>
      </c>
      <c r="AB237" s="2" t="s">
        <v>24</v>
      </c>
      <c r="AC237" s="38" t="s">
        <v>24</v>
      </c>
      <c r="AD237" s="38" t="s">
        <v>24</v>
      </c>
      <c r="AE237" s="2" t="s">
        <v>24</v>
      </c>
      <c r="AF237" s="2" t="s">
        <v>24</v>
      </c>
      <c r="AG237" s="2" t="s">
        <v>24</v>
      </c>
      <c r="AV237">
        <f>SUM(AV225:AV236)</f>
        <v>2975</v>
      </c>
      <c r="AZ237" s="2" t="s">
        <v>24</v>
      </c>
      <c r="BA237" s="2" t="s">
        <v>24</v>
      </c>
      <c r="BB237" s="38" t="s">
        <v>24</v>
      </c>
      <c r="BC237" s="38" t="s">
        <v>24</v>
      </c>
      <c r="BD237" s="2" t="s">
        <v>24</v>
      </c>
      <c r="BF237" s="2" t="s">
        <v>24</v>
      </c>
      <c r="BG237" s="2" t="s">
        <v>24</v>
      </c>
      <c r="BH237" s="38" t="s">
        <v>24</v>
      </c>
      <c r="BI237" s="2" t="s">
        <v>24</v>
      </c>
      <c r="BJ237" s="2" t="s">
        <v>24</v>
      </c>
    </row>
    <row r="238" spans="2:62" x14ac:dyDescent="0.3">
      <c r="B238" s="38" t="s">
        <v>24</v>
      </c>
      <c r="C238" s="38" t="s">
        <v>24</v>
      </c>
      <c r="D238" s="38" t="s">
        <v>24</v>
      </c>
      <c r="V238" s="2" t="s">
        <v>24</v>
      </c>
      <c r="W238" s="2" t="s">
        <v>24</v>
      </c>
      <c r="X238" s="38" t="s">
        <v>24</v>
      </c>
      <c r="Y238" s="38" t="s">
        <v>24</v>
      </c>
      <c r="AA238" s="2" t="s">
        <v>24</v>
      </c>
      <c r="AB238" s="2" t="s">
        <v>24</v>
      </c>
      <c r="AC238" s="38" t="s">
        <v>24</v>
      </c>
      <c r="AD238" s="38" t="s">
        <v>24</v>
      </c>
      <c r="AE238" s="2" t="s">
        <v>24</v>
      </c>
      <c r="AF238" s="2" t="s">
        <v>24</v>
      </c>
      <c r="AG238" s="2" t="s">
        <v>24</v>
      </c>
      <c r="AI238" s="67" t="s">
        <v>51</v>
      </c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Z238" s="2" t="s">
        <v>24</v>
      </c>
      <c r="BA238" s="2" t="s">
        <v>24</v>
      </c>
      <c r="BB238" s="38" t="s">
        <v>24</v>
      </c>
      <c r="BC238" s="38" t="s">
        <v>24</v>
      </c>
      <c r="BD238" s="2" t="s">
        <v>24</v>
      </c>
      <c r="BF238" s="2" t="s">
        <v>24</v>
      </c>
      <c r="BG238" s="2" t="s">
        <v>24</v>
      </c>
      <c r="BH238" s="38" t="s">
        <v>24</v>
      </c>
      <c r="BI238" s="2" t="s">
        <v>24</v>
      </c>
      <c r="BJ238" s="2" t="s">
        <v>24</v>
      </c>
    </row>
    <row r="239" spans="2:62" x14ac:dyDescent="0.3">
      <c r="B239" s="38">
        <v>2976</v>
      </c>
      <c r="C239" s="42" t="s">
        <v>83</v>
      </c>
      <c r="D239" s="40">
        <v>14442</v>
      </c>
      <c r="V239" s="2">
        <v>2611</v>
      </c>
      <c r="W239" s="2" t="s">
        <v>150</v>
      </c>
      <c r="X239" s="3">
        <v>14300.15</v>
      </c>
      <c r="Y239" s="2" t="s">
        <v>42</v>
      </c>
      <c r="AA239" s="2">
        <v>2610</v>
      </c>
      <c r="AB239" s="2" t="s">
        <v>149</v>
      </c>
      <c r="AC239" s="2">
        <v>14300.15</v>
      </c>
      <c r="AD239" s="2" t="s">
        <v>42</v>
      </c>
      <c r="AE239" s="2" t="s">
        <v>42</v>
      </c>
      <c r="AF239" s="2" t="s">
        <v>38</v>
      </c>
      <c r="AG239" s="2" t="s">
        <v>42</v>
      </c>
      <c r="AI239" s="2" t="s">
        <v>33</v>
      </c>
      <c r="AJ239" s="2" t="s">
        <v>50</v>
      </c>
      <c r="AK239" s="2" t="s">
        <v>49</v>
      </c>
      <c r="AL239" s="2" t="s">
        <v>34</v>
      </c>
      <c r="AM239" s="2" t="s">
        <v>39</v>
      </c>
      <c r="AN239" s="2" t="s">
        <v>40</v>
      </c>
      <c r="AO239" s="2" t="s">
        <v>41</v>
      </c>
      <c r="AP239" s="2" t="s">
        <v>42</v>
      </c>
      <c r="AQ239" s="2" t="s">
        <v>35</v>
      </c>
      <c r="AR239" s="2" t="s">
        <v>43</v>
      </c>
      <c r="AS239" s="2" t="s">
        <v>44</v>
      </c>
      <c r="AT239" s="2" t="s">
        <v>45</v>
      </c>
      <c r="AU239" s="2" t="s">
        <v>53</v>
      </c>
      <c r="AZ239" s="2">
        <v>2610</v>
      </c>
      <c r="BA239" s="2" t="s">
        <v>149</v>
      </c>
      <c r="BB239" s="2">
        <v>14300.15</v>
      </c>
      <c r="BC239" s="2" t="s">
        <v>42</v>
      </c>
      <c r="BD239" s="12">
        <v>14343.794</v>
      </c>
      <c r="BF239" s="2">
        <v>2610</v>
      </c>
      <c r="BG239" s="2" t="s">
        <v>149</v>
      </c>
      <c r="BH239" s="2">
        <v>14300.15</v>
      </c>
      <c r="BI239" s="12">
        <v>14343.794</v>
      </c>
      <c r="BJ239" s="17">
        <v>0.30520041850651802</v>
      </c>
    </row>
    <row r="240" spans="2:62" x14ac:dyDescent="0.3">
      <c r="AA240" s="2">
        <v>2611</v>
      </c>
      <c r="AB240" s="2" t="s">
        <v>150</v>
      </c>
      <c r="AC240" s="2">
        <v>14300.15</v>
      </c>
      <c r="AD240" s="2" t="s">
        <v>42</v>
      </c>
      <c r="AE240" s="2" t="s">
        <v>42</v>
      </c>
      <c r="AF240" s="2" t="s">
        <v>38</v>
      </c>
      <c r="AG240" s="2"/>
      <c r="AI240" s="2" t="s">
        <v>50</v>
      </c>
      <c r="AJ240" s="2">
        <v>0</v>
      </c>
      <c r="AK240" s="2">
        <f t="shared" ref="AK240:AU240" si="120">AK225/$AV$159</f>
        <v>0</v>
      </c>
      <c r="AL240" s="2">
        <f t="shared" si="120"/>
        <v>0</v>
      </c>
      <c r="AM240" s="2">
        <f t="shared" si="120"/>
        <v>0</v>
      </c>
      <c r="AN240" s="2">
        <f t="shared" si="120"/>
        <v>0</v>
      </c>
      <c r="AO240" s="2">
        <f t="shared" si="120"/>
        <v>0</v>
      </c>
      <c r="AP240" s="2">
        <f t="shared" si="120"/>
        <v>0</v>
      </c>
      <c r="AQ240" s="2">
        <f t="shared" si="120"/>
        <v>0</v>
      </c>
      <c r="AR240" s="2">
        <f t="shared" si="120"/>
        <v>0</v>
      </c>
      <c r="AS240" s="2">
        <f t="shared" si="120"/>
        <v>0</v>
      </c>
      <c r="AT240" s="2">
        <f t="shared" si="120"/>
        <v>0</v>
      </c>
      <c r="AU240" s="2">
        <f t="shared" si="120"/>
        <v>0</v>
      </c>
      <c r="AZ240" s="2">
        <v>2611</v>
      </c>
      <c r="BA240" s="2" t="s">
        <v>150</v>
      </c>
      <c r="BB240" s="2">
        <v>14300.15</v>
      </c>
      <c r="BC240" s="2" t="s">
        <v>42</v>
      </c>
      <c r="BD240" s="12">
        <v>14343.794</v>
      </c>
      <c r="BF240" s="2">
        <v>2611</v>
      </c>
      <c r="BG240" s="2" t="s">
        <v>150</v>
      </c>
      <c r="BH240" s="2">
        <v>14300.15</v>
      </c>
      <c r="BI240" s="12">
        <v>14343.794</v>
      </c>
      <c r="BJ240" s="17">
        <v>0.30520041850651802</v>
      </c>
    </row>
    <row r="241" spans="1:62" x14ac:dyDescent="0.3">
      <c r="AI241" s="2" t="s">
        <v>49</v>
      </c>
      <c r="AJ241" s="2">
        <v>0</v>
      </c>
      <c r="AK241" s="2">
        <f>AK226/$AV$226</f>
        <v>0.96</v>
      </c>
      <c r="AL241" s="2">
        <f t="shared" ref="AL241:AU241" si="121">AL226/$AV$226</f>
        <v>0.04</v>
      </c>
      <c r="AM241" s="2">
        <f t="shared" si="121"/>
        <v>0</v>
      </c>
      <c r="AN241" s="2">
        <f t="shared" si="121"/>
        <v>0</v>
      </c>
      <c r="AO241" s="2">
        <f t="shared" si="121"/>
        <v>0</v>
      </c>
      <c r="AP241" s="2">
        <f t="shared" si="121"/>
        <v>0</v>
      </c>
      <c r="AQ241" s="2">
        <f t="shared" si="121"/>
        <v>0</v>
      </c>
      <c r="AR241" s="2">
        <f t="shared" si="121"/>
        <v>0</v>
      </c>
      <c r="AS241" s="2">
        <f t="shared" si="121"/>
        <v>0</v>
      </c>
      <c r="AT241" s="2">
        <f t="shared" si="121"/>
        <v>0</v>
      </c>
      <c r="AU241" s="2">
        <f t="shared" si="121"/>
        <v>0</v>
      </c>
    </row>
    <row r="242" spans="1:62" x14ac:dyDescent="0.3">
      <c r="AI242" s="2" t="s">
        <v>34</v>
      </c>
      <c r="AJ242" s="2">
        <v>0</v>
      </c>
      <c r="AK242" s="2">
        <f>AK227/$AV$227</f>
        <v>4.4303797468354431E-2</v>
      </c>
      <c r="AL242" s="2">
        <f t="shared" ref="AL242:AU242" si="122">AL227/$AV$227</f>
        <v>0.94303797468354433</v>
      </c>
      <c r="AM242" s="2">
        <f t="shared" si="122"/>
        <v>1.2658227848101266E-2</v>
      </c>
      <c r="AN242" s="2">
        <f t="shared" si="122"/>
        <v>0</v>
      </c>
      <c r="AO242" s="2">
        <f t="shared" si="122"/>
        <v>0</v>
      </c>
      <c r="AP242" s="2">
        <f t="shared" si="122"/>
        <v>0</v>
      </c>
      <c r="AQ242" s="2">
        <f t="shared" si="122"/>
        <v>0</v>
      </c>
      <c r="AR242" s="2">
        <f t="shared" si="122"/>
        <v>0</v>
      </c>
      <c r="AS242" s="2">
        <f t="shared" si="122"/>
        <v>0</v>
      </c>
      <c r="AT242" s="2">
        <f t="shared" si="122"/>
        <v>0</v>
      </c>
      <c r="AU242" s="2">
        <f t="shared" si="122"/>
        <v>0</v>
      </c>
    </row>
    <row r="243" spans="1:62" x14ac:dyDescent="0.3">
      <c r="AI243" s="2" t="s">
        <v>39</v>
      </c>
      <c r="AJ243" s="2">
        <v>0</v>
      </c>
      <c r="AK243" s="2">
        <f>AK228/$AV$228</f>
        <v>0</v>
      </c>
      <c r="AL243" s="2">
        <f t="shared" ref="AL243:AU243" si="123">AL228/$AV$228</f>
        <v>1.0869565217391304E-2</v>
      </c>
      <c r="AM243" s="2">
        <f t="shared" si="123"/>
        <v>0.96739130434782605</v>
      </c>
      <c r="AN243" s="2">
        <f t="shared" si="123"/>
        <v>2.1739130434782608E-2</v>
      </c>
      <c r="AO243" s="2">
        <f t="shared" si="123"/>
        <v>0</v>
      </c>
      <c r="AP243" s="2">
        <f t="shared" si="123"/>
        <v>0</v>
      </c>
      <c r="AQ243" s="2">
        <f t="shared" si="123"/>
        <v>0</v>
      </c>
      <c r="AR243" s="2">
        <f t="shared" si="123"/>
        <v>0</v>
      </c>
      <c r="AS243" s="2">
        <f t="shared" si="123"/>
        <v>0</v>
      </c>
      <c r="AT243" s="2">
        <f t="shared" si="123"/>
        <v>0</v>
      </c>
      <c r="AU243" s="2">
        <f t="shared" si="123"/>
        <v>0</v>
      </c>
    </row>
    <row r="244" spans="1:62" x14ac:dyDescent="0.3">
      <c r="AI244" s="2" t="s">
        <v>40</v>
      </c>
      <c r="AJ244" s="2">
        <v>0</v>
      </c>
      <c r="AK244" s="2">
        <f>AK229/$AV$229</f>
        <v>0</v>
      </c>
      <c r="AL244" s="2">
        <f t="shared" ref="AL244:AU244" si="124">AL229/$AV$229</f>
        <v>0</v>
      </c>
      <c r="AM244" s="2">
        <f t="shared" si="124"/>
        <v>1.3908205841446453E-3</v>
      </c>
      <c r="AN244" s="2">
        <f t="shared" si="124"/>
        <v>0.97913769123783034</v>
      </c>
      <c r="AO244" s="2">
        <f t="shared" si="124"/>
        <v>1.9471488178025034E-2</v>
      </c>
      <c r="AP244" s="2">
        <f t="shared" si="124"/>
        <v>0</v>
      </c>
      <c r="AQ244" s="2">
        <f t="shared" si="124"/>
        <v>0</v>
      </c>
      <c r="AR244" s="2">
        <f t="shared" si="124"/>
        <v>0</v>
      </c>
      <c r="AS244" s="2">
        <f t="shared" si="124"/>
        <v>0</v>
      </c>
      <c r="AT244" s="2">
        <f t="shared" si="124"/>
        <v>0</v>
      </c>
      <c r="AU244" s="2">
        <f t="shared" si="124"/>
        <v>0</v>
      </c>
    </row>
    <row r="245" spans="1:62" x14ac:dyDescent="0.3">
      <c r="AI245" s="2" t="s">
        <v>41</v>
      </c>
      <c r="AJ245" s="2">
        <v>0</v>
      </c>
      <c r="AK245" s="2">
        <f>AK230/$AV$230</f>
        <v>0</v>
      </c>
      <c r="AL245" s="2">
        <f t="shared" ref="AL245:AU245" si="125">AL230/$AV$230</f>
        <v>0</v>
      </c>
      <c r="AM245" s="2">
        <f t="shared" si="125"/>
        <v>0</v>
      </c>
      <c r="AN245" s="2">
        <f t="shared" si="125"/>
        <v>2.4952015355086371E-2</v>
      </c>
      <c r="AO245" s="2">
        <f t="shared" si="125"/>
        <v>0.94049904030710174</v>
      </c>
      <c r="AP245" s="2">
        <f t="shared" si="125"/>
        <v>3.4548944337811902E-2</v>
      </c>
      <c r="AQ245" s="2">
        <f t="shared" si="125"/>
        <v>0</v>
      </c>
      <c r="AR245" s="2">
        <f t="shared" si="125"/>
        <v>0</v>
      </c>
      <c r="AS245" s="2">
        <f t="shared" si="125"/>
        <v>0</v>
      </c>
      <c r="AT245" s="2">
        <f t="shared" si="125"/>
        <v>0</v>
      </c>
      <c r="AU245" s="2">
        <f t="shared" si="125"/>
        <v>0</v>
      </c>
    </row>
    <row r="246" spans="1:62" x14ac:dyDescent="0.3">
      <c r="AI246" s="2" t="s">
        <v>42</v>
      </c>
      <c r="AJ246" s="2">
        <v>0</v>
      </c>
      <c r="AK246" s="2">
        <f>AK231/$AV$231</f>
        <v>0</v>
      </c>
      <c r="AL246" s="2">
        <f t="shared" ref="AL246:AU246" si="126">AL231/$AV$231</f>
        <v>0</v>
      </c>
      <c r="AM246" s="2">
        <f t="shared" si="126"/>
        <v>0</v>
      </c>
      <c r="AN246" s="2">
        <f t="shared" si="126"/>
        <v>0</v>
      </c>
      <c r="AO246" s="2">
        <f t="shared" si="126"/>
        <v>1.7543859649122806E-2</v>
      </c>
      <c r="AP246" s="2">
        <f t="shared" si="126"/>
        <v>0.96800825593395257</v>
      </c>
      <c r="AQ246" s="2">
        <f t="shared" si="126"/>
        <v>1.4447884416924664E-2</v>
      </c>
      <c r="AR246" s="2">
        <f t="shared" si="126"/>
        <v>0</v>
      </c>
      <c r="AS246" s="2">
        <f t="shared" si="126"/>
        <v>0</v>
      </c>
      <c r="AT246" s="2">
        <f t="shared" si="126"/>
        <v>0</v>
      </c>
      <c r="AU246" s="2">
        <f t="shared" si="126"/>
        <v>0</v>
      </c>
    </row>
    <row r="247" spans="1:62" x14ac:dyDescent="0.3">
      <c r="AI247" s="2" t="s">
        <v>35</v>
      </c>
      <c r="AJ247" s="2">
        <v>0</v>
      </c>
      <c r="AK247" s="2">
        <f>AK232/$AV$232</f>
        <v>0</v>
      </c>
      <c r="AL247" s="2">
        <f t="shared" ref="AL247:AU247" si="127">AL232/$AV$232</f>
        <v>0</v>
      </c>
      <c r="AM247" s="2">
        <f t="shared" si="127"/>
        <v>0</v>
      </c>
      <c r="AN247" s="2">
        <f t="shared" si="127"/>
        <v>0</v>
      </c>
      <c r="AO247" s="2">
        <f t="shared" si="127"/>
        <v>0</v>
      </c>
      <c r="AP247" s="2">
        <f t="shared" si="127"/>
        <v>5.3435114503816793E-2</v>
      </c>
      <c r="AQ247" s="2">
        <f t="shared" si="127"/>
        <v>0.93511450381679384</v>
      </c>
      <c r="AR247" s="2">
        <f t="shared" si="127"/>
        <v>1.1450381679389313E-2</v>
      </c>
      <c r="AS247" s="2">
        <f t="shared" si="127"/>
        <v>0</v>
      </c>
      <c r="AT247" s="2">
        <f t="shared" si="127"/>
        <v>0</v>
      </c>
      <c r="AU247" s="2">
        <f t="shared" si="127"/>
        <v>0</v>
      </c>
    </row>
    <row r="248" spans="1:62" x14ac:dyDescent="0.3">
      <c r="AI248" s="2" t="s">
        <v>43</v>
      </c>
      <c r="AJ248" s="2">
        <v>0</v>
      </c>
      <c r="AK248" s="2">
        <f>AK233/$AV$233</f>
        <v>0</v>
      </c>
      <c r="AL248" s="2">
        <f t="shared" ref="AL248:AU248" si="128">AL233/$AV$233</f>
        <v>0</v>
      </c>
      <c r="AM248" s="2">
        <f t="shared" si="128"/>
        <v>0</v>
      </c>
      <c r="AN248" s="2">
        <f t="shared" si="128"/>
        <v>0</v>
      </c>
      <c r="AO248" s="2">
        <f t="shared" si="128"/>
        <v>0</v>
      </c>
      <c r="AP248" s="2">
        <f t="shared" si="128"/>
        <v>0</v>
      </c>
      <c r="AQ248" s="2">
        <f t="shared" si="128"/>
        <v>0.06</v>
      </c>
      <c r="AR248" s="2">
        <f t="shared" si="128"/>
        <v>0.92</v>
      </c>
      <c r="AS248" s="2">
        <f t="shared" si="128"/>
        <v>0.02</v>
      </c>
      <c r="AT248" s="2">
        <f t="shared" si="128"/>
        <v>0</v>
      </c>
      <c r="AU248" s="2">
        <f t="shared" si="128"/>
        <v>0</v>
      </c>
    </row>
    <row r="249" spans="1:62" x14ac:dyDescent="0.3">
      <c r="AI249" s="2" t="s">
        <v>44</v>
      </c>
      <c r="AJ249" s="2">
        <v>0</v>
      </c>
      <c r="AK249" s="2">
        <f>AK234/$AV$234</f>
        <v>0</v>
      </c>
      <c r="AL249" s="2">
        <f t="shared" ref="AL249:AU249" si="129">AL234/$AV$234</f>
        <v>0</v>
      </c>
      <c r="AM249" s="2">
        <f t="shared" si="129"/>
        <v>0</v>
      </c>
      <c r="AN249" s="2">
        <f t="shared" si="129"/>
        <v>0</v>
      </c>
      <c r="AO249" s="2">
        <f t="shared" si="129"/>
        <v>0</v>
      </c>
      <c r="AP249" s="2">
        <f t="shared" si="129"/>
        <v>0</v>
      </c>
      <c r="AQ249" s="2">
        <f t="shared" si="129"/>
        <v>0</v>
      </c>
      <c r="AR249" s="2">
        <f t="shared" si="129"/>
        <v>0.2</v>
      </c>
      <c r="AS249" s="2">
        <f t="shared" si="129"/>
        <v>0.6</v>
      </c>
      <c r="AT249" s="2">
        <f t="shared" si="129"/>
        <v>0.2</v>
      </c>
      <c r="AU249" s="2">
        <f t="shared" si="129"/>
        <v>0</v>
      </c>
    </row>
    <row r="250" spans="1:62" x14ac:dyDescent="0.3">
      <c r="AI250" s="2" t="s">
        <v>45</v>
      </c>
      <c r="AJ250" s="2">
        <v>0</v>
      </c>
      <c r="AK250" s="2">
        <f>AK235/$AV$235</f>
        <v>0</v>
      </c>
      <c r="AL250" s="2">
        <f t="shared" ref="AL250:AU250" si="130">AL235/$AV$235</f>
        <v>0</v>
      </c>
      <c r="AM250" s="2">
        <f t="shared" si="130"/>
        <v>0</v>
      </c>
      <c r="AN250" s="2">
        <f t="shared" si="130"/>
        <v>0</v>
      </c>
      <c r="AO250" s="2">
        <f t="shared" si="130"/>
        <v>0</v>
      </c>
      <c r="AP250" s="2">
        <f t="shared" si="130"/>
        <v>0</v>
      </c>
      <c r="AQ250" s="2">
        <f t="shared" si="130"/>
        <v>0</v>
      </c>
      <c r="AR250" s="2">
        <f t="shared" si="130"/>
        <v>0</v>
      </c>
      <c r="AS250" s="2">
        <f t="shared" si="130"/>
        <v>4.1666666666666664E-2</v>
      </c>
      <c r="AT250" s="2">
        <f t="shared" si="130"/>
        <v>0.95833333333333337</v>
      </c>
      <c r="AU250" s="2">
        <f t="shared" si="130"/>
        <v>0</v>
      </c>
    </row>
    <row r="251" spans="1:62" x14ac:dyDescent="0.3">
      <c r="AI251" s="2" t="s">
        <v>53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</row>
    <row r="254" spans="1:62" x14ac:dyDescent="0.3">
      <c r="A254" t="s">
        <v>197</v>
      </c>
    </row>
    <row r="256" spans="1:62" x14ac:dyDescent="0.3">
      <c r="B256" s="14" t="s">
        <v>46</v>
      </c>
      <c r="C256" s="14" t="s">
        <v>47</v>
      </c>
      <c r="D256" s="14" t="s">
        <v>48</v>
      </c>
      <c r="F256" s="67" t="s">
        <v>2</v>
      </c>
      <c r="G256" s="67"/>
      <c r="I256" s="70" t="s">
        <v>7</v>
      </c>
      <c r="J256" s="71"/>
      <c r="L256" s="68" t="s">
        <v>0</v>
      </c>
      <c r="M256" s="68"/>
      <c r="N256" s="68"/>
      <c r="O256" s="6" t="s">
        <v>10</v>
      </c>
      <c r="Q256" s="68" t="s">
        <v>0</v>
      </c>
      <c r="R256" s="68"/>
      <c r="S256" s="68"/>
      <c r="T256" s="6" t="s">
        <v>33</v>
      </c>
      <c r="V256" s="67" t="s">
        <v>113</v>
      </c>
      <c r="W256" s="67"/>
      <c r="X256" s="67"/>
      <c r="Y256" s="2" t="s">
        <v>33</v>
      </c>
      <c r="AA256" s="67" t="s">
        <v>113</v>
      </c>
      <c r="AB256" s="67"/>
      <c r="AC256" s="67"/>
      <c r="AD256" s="2" t="s">
        <v>33</v>
      </c>
      <c r="AE256" s="67" t="s">
        <v>36</v>
      </c>
      <c r="AF256" s="67"/>
      <c r="AG256" s="67"/>
      <c r="AI256" s="67" t="s">
        <v>51</v>
      </c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W256" s="67" t="s">
        <v>54</v>
      </c>
      <c r="AX256" s="67"/>
      <c r="AZ256" s="67" t="s">
        <v>113</v>
      </c>
      <c r="BA256" s="67"/>
      <c r="BB256" s="67"/>
      <c r="BC256" s="2" t="s">
        <v>33</v>
      </c>
      <c r="BD256" s="2" t="s">
        <v>55</v>
      </c>
      <c r="BF256" s="67" t="s">
        <v>113</v>
      </c>
      <c r="BG256" s="67"/>
      <c r="BH256" s="67"/>
      <c r="BI256" s="2" t="s">
        <v>55</v>
      </c>
      <c r="BJ256" s="2" t="s">
        <v>157</v>
      </c>
    </row>
    <row r="257" spans="2:62" x14ac:dyDescent="0.3">
      <c r="B257" s="38">
        <v>1</v>
      </c>
      <c r="C257" s="39" t="s">
        <v>25</v>
      </c>
      <c r="D257" s="40">
        <v>12291</v>
      </c>
      <c r="F257" s="3" t="s">
        <v>3</v>
      </c>
      <c r="G257" s="4">
        <v>11299</v>
      </c>
      <c r="I257" s="3" t="s">
        <v>3</v>
      </c>
      <c r="J257" s="4">
        <v>11299</v>
      </c>
      <c r="L257" s="43">
        <v>11299</v>
      </c>
      <c r="M257" s="6" t="s">
        <v>1</v>
      </c>
      <c r="N257" s="43">
        <f>L257+$J$261</f>
        <v>11761</v>
      </c>
      <c r="O257" s="6" t="s">
        <v>11</v>
      </c>
      <c r="Q257" s="43">
        <v>11299</v>
      </c>
      <c r="R257" s="6" t="s">
        <v>1</v>
      </c>
      <c r="S257" s="43">
        <f>Q257+$J$261</f>
        <v>11761</v>
      </c>
      <c r="T257" s="6" t="s">
        <v>50</v>
      </c>
      <c r="V257" s="2">
        <v>1</v>
      </c>
      <c r="W257" s="33" t="s">
        <v>89</v>
      </c>
      <c r="X257" s="35">
        <v>14162.83</v>
      </c>
      <c r="Y257" s="2" t="s">
        <v>34</v>
      </c>
      <c r="AA257" s="2">
        <v>1</v>
      </c>
      <c r="AB257" s="33" t="s">
        <v>89</v>
      </c>
      <c r="AC257" s="44">
        <v>12291</v>
      </c>
      <c r="AD257" s="2" t="s">
        <v>34</v>
      </c>
      <c r="AE257" s="2" t="s">
        <v>34</v>
      </c>
      <c r="AF257" s="2" t="s">
        <v>38</v>
      </c>
      <c r="AG257" s="2" t="s">
        <v>34</v>
      </c>
      <c r="AI257" s="2" t="s">
        <v>33</v>
      </c>
      <c r="AJ257" s="2" t="s">
        <v>50</v>
      </c>
      <c r="AK257" s="2" t="s">
        <v>49</v>
      </c>
      <c r="AL257" s="2" t="s">
        <v>34</v>
      </c>
      <c r="AM257" s="2" t="s">
        <v>39</v>
      </c>
      <c r="AN257" s="2" t="s">
        <v>40</v>
      </c>
      <c r="AO257" s="2" t="s">
        <v>41</v>
      </c>
      <c r="AP257" s="2" t="s">
        <v>42</v>
      </c>
      <c r="AQ257" s="2" t="s">
        <v>35</v>
      </c>
      <c r="AR257" s="2" t="s">
        <v>43</v>
      </c>
      <c r="AS257" s="2" t="s">
        <v>44</v>
      </c>
      <c r="AT257" s="2" t="s">
        <v>45</v>
      </c>
      <c r="AU257" s="2" t="s">
        <v>53</v>
      </c>
      <c r="AW257" s="2" t="s">
        <v>50</v>
      </c>
      <c r="AX257" s="12">
        <v>11554.687</v>
      </c>
      <c r="AZ257" s="2">
        <v>1</v>
      </c>
      <c r="BA257" s="33" t="s">
        <v>89</v>
      </c>
      <c r="BB257" s="44">
        <v>12291</v>
      </c>
      <c r="BC257" s="2" t="s">
        <v>34</v>
      </c>
      <c r="BD257" s="13" t="s">
        <v>1</v>
      </c>
      <c r="BF257" s="2">
        <v>1</v>
      </c>
      <c r="BG257" s="33" t="s">
        <v>89</v>
      </c>
      <c r="BH257" s="44">
        <v>12291</v>
      </c>
      <c r="BI257" s="13" t="s">
        <v>1</v>
      </c>
      <c r="BJ257" s="2" t="s">
        <v>1</v>
      </c>
    </row>
    <row r="258" spans="2:62" x14ac:dyDescent="0.3">
      <c r="B258" s="38">
        <v>2</v>
      </c>
      <c r="C258" s="39" t="s">
        <v>26</v>
      </c>
      <c r="D258" s="40">
        <v>12323</v>
      </c>
      <c r="F258" s="3" t="s">
        <v>4</v>
      </c>
      <c r="G258" s="4">
        <v>16852</v>
      </c>
      <c r="I258" s="5" t="s">
        <v>4</v>
      </c>
      <c r="J258" s="4">
        <v>16852</v>
      </c>
      <c r="L258" s="43">
        <f>N257</f>
        <v>11761</v>
      </c>
      <c r="M258" s="6" t="s">
        <v>1</v>
      </c>
      <c r="N258" s="43">
        <f t="shared" ref="N258:N268" si="131">L258+$J$261</f>
        <v>12223</v>
      </c>
      <c r="O258" s="6" t="s">
        <v>12</v>
      </c>
      <c r="Q258" s="43">
        <f>S257</f>
        <v>11761</v>
      </c>
      <c r="R258" s="6" t="s">
        <v>1</v>
      </c>
      <c r="S258" s="43">
        <f t="shared" ref="S258:S268" si="132">Q258+$J$261</f>
        <v>12223</v>
      </c>
      <c r="T258" s="6" t="s">
        <v>49</v>
      </c>
      <c r="V258" s="2">
        <v>2</v>
      </c>
      <c r="W258" s="32" t="s">
        <v>74</v>
      </c>
      <c r="X258" s="35">
        <v>14340.94</v>
      </c>
      <c r="Y258" s="2" t="s">
        <v>34</v>
      </c>
      <c r="AA258" s="2">
        <v>2</v>
      </c>
      <c r="AB258" s="32" t="s">
        <v>74</v>
      </c>
      <c r="AC258" s="44">
        <v>12323</v>
      </c>
      <c r="AD258" s="2" t="s">
        <v>34</v>
      </c>
      <c r="AE258" s="2" t="s">
        <v>34</v>
      </c>
      <c r="AF258" s="2" t="s">
        <v>38</v>
      </c>
      <c r="AG258" s="2" t="s">
        <v>34</v>
      </c>
      <c r="AI258" s="2" t="s">
        <v>50</v>
      </c>
      <c r="AJ258" s="2">
        <v>124</v>
      </c>
      <c r="AK258" s="2">
        <v>7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>
        <f>SUM(AJ258:AU258)</f>
        <v>131</v>
      </c>
      <c r="AW258" s="2" t="s">
        <v>49</v>
      </c>
      <c r="AX258" s="12">
        <v>12002.116</v>
      </c>
      <c r="AZ258" s="2">
        <v>2</v>
      </c>
      <c r="BA258" s="32" t="s">
        <v>74</v>
      </c>
      <c r="BB258" s="44">
        <v>12323</v>
      </c>
      <c r="BC258" s="2" t="s">
        <v>34</v>
      </c>
      <c r="BD258" s="13">
        <v>12445.75</v>
      </c>
      <c r="BF258" s="2">
        <v>2</v>
      </c>
      <c r="BG258" s="32" t="s">
        <v>74</v>
      </c>
      <c r="BH258" s="44">
        <v>12323</v>
      </c>
      <c r="BI258" s="13">
        <v>12445.75</v>
      </c>
      <c r="BJ258" s="17">
        <v>0.9961048445995293</v>
      </c>
    </row>
    <row r="259" spans="2:62" x14ac:dyDescent="0.3">
      <c r="B259" s="38">
        <v>3</v>
      </c>
      <c r="C259" s="39" t="s">
        <v>27</v>
      </c>
      <c r="D259" s="40">
        <v>12290</v>
      </c>
      <c r="F259" s="3" t="s">
        <v>5</v>
      </c>
      <c r="G259" s="3" t="s">
        <v>214</v>
      </c>
      <c r="I259" s="5" t="s">
        <v>8</v>
      </c>
      <c r="J259" s="3">
        <v>12</v>
      </c>
      <c r="L259" s="43">
        <f>N258</f>
        <v>12223</v>
      </c>
      <c r="M259" s="6" t="s">
        <v>1</v>
      </c>
      <c r="N259" s="43">
        <f t="shared" si="131"/>
        <v>12685</v>
      </c>
      <c r="O259" s="6" t="s">
        <v>13</v>
      </c>
      <c r="Q259" s="43">
        <f>S258</f>
        <v>12223</v>
      </c>
      <c r="R259" s="6" t="s">
        <v>1</v>
      </c>
      <c r="S259" s="43">
        <f t="shared" si="132"/>
        <v>12685</v>
      </c>
      <c r="T259" s="6" t="s">
        <v>34</v>
      </c>
      <c r="V259" s="2">
        <v>3</v>
      </c>
      <c r="W259" s="32" t="s">
        <v>75</v>
      </c>
      <c r="X259" s="35">
        <v>14150.89</v>
      </c>
      <c r="Y259" s="2" t="s">
        <v>34</v>
      </c>
      <c r="AA259" s="2">
        <v>3</v>
      </c>
      <c r="AB259" s="32" t="s">
        <v>75</v>
      </c>
      <c r="AC259" s="44">
        <v>12290</v>
      </c>
      <c r="AD259" s="2" t="s">
        <v>34</v>
      </c>
      <c r="AE259" s="2" t="s">
        <v>34</v>
      </c>
      <c r="AF259" s="2" t="s">
        <v>38</v>
      </c>
      <c r="AG259" s="2" t="s">
        <v>34</v>
      </c>
      <c r="AI259" s="2" t="s">
        <v>49</v>
      </c>
      <c r="AJ259" s="2">
        <v>7</v>
      </c>
      <c r="AK259" s="2">
        <v>120</v>
      </c>
      <c r="AL259" s="2">
        <v>10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>
        <f t="shared" ref="AV259:AV269" si="133">SUM(AJ259:AU259)</f>
        <v>137</v>
      </c>
      <c r="AW259" s="2" t="s">
        <v>34</v>
      </c>
      <c r="AX259" s="12">
        <v>12445.75</v>
      </c>
      <c r="AZ259" s="2">
        <v>3</v>
      </c>
      <c r="BA259" s="32" t="s">
        <v>75</v>
      </c>
      <c r="BB259" s="44">
        <v>12290</v>
      </c>
      <c r="BC259" s="2" t="s">
        <v>34</v>
      </c>
      <c r="BD259" s="13">
        <v>12445.75</v>
      </c>
      <c r="BF259" s="2">
        <v>3</v>
      </c>
      <c r="BG259" s="32" t="s">
        <v>75</v>
      </c>
      <c r="BH259" s="44">
        <v>12290</v>
      </c>
      <c r="BI259" s="13">
        <v>12445.75</v>
      </c>
      <c r="BJ259" s="17">
        <v>1.267290480065093</v>
      </c>
    </row>
    <row r="260" spans="2:62" x14ac:dyDescent="0.3">
      <c r="B260" s="38">
        <v>4</v>
      </c>
      <c r="C260" s="39" t="s">
        <v>28</v>
      </c>
      <c r="D260" s="40">
        <v>12324</v>
      </c>
      <c r="I260" s="3" t="s">
        <v>9</v>
      </c>
      <c r="J260" s="4">
        <f>J258-J257</f>
        <v>5553</v>
      </c>
      <c r="L260" s="43">
        <f>N259</f>
        <v>12685</v>
      </c>
      <c r="M260" s="6" t="s">
        <v>1</v>
      </c>
      <c r="N260" s="43">
        <f t="shared" si="131"/>
        <v>13147</v>
      </c>
      <c r="O260" s="6" t="s">
        <v>14</v>
      </c>
      <c r="Q260" s="43">
        <f>S259</f>
        <v>12685</v>
      </c>
      <c r="R260" s="6" t="s">
        <v>1</v>
      </c>
      <c r="S260" s="43">
        <f t="shared" si="132"/>
        <v>13147</v>
      </c>
      <c r="T260" s="6" t="s">
        <v>39</v>
      </c>
      <c r="V260" s="2">
        <v>4</v>
      </c>
      <c r="W260" s="32" t="s">
        <v>76</v>
      </c>
      <c r="X260" s="35">
        <v>14100.15</v>
      </c>
      <c r="Y260" s="2" t="s">
        <v>34</v>
      </c>
      <c r="AA260" s="2">
        <v>4</v>
      </c>
      <c r="AB260" s="32" t="s">
        <v>76</v>
      </c>
      <c r="AC260" s="44">
        <v>12324</v>
      </c>
      <c r="AD260" s="2" t="s">
        <v>34</v>
      </c>
      <c r="AE260" s="2" t="s">
        <v>34</v>
      </c>
      <c r="AF260" s="2" t="s">
        <v>38</v>
      </c>
      <c r="AG260" s="2" t="s">
        <v>34</v>
      </c>
      <c r="AI260" s="2" t="s">
        <v>34</v>
      </c>
      <c r="AJ260" s="2">
        <v>0</v>
      </c>
      <c r="AK260" s="2">
        <v>9</v>
      </c>
      <c r="AL260" s="2">
        <v>96</v>
      </c>
      <c r="AM260" s="2">
        <v>7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>
        <f t="shared" si="133"/>
        <v>112</v>
      </c>
      <c r="AW260" s="2" t="s">
        <v>39</v>
      </c>
      <c r="AX260" s="12">
        <v>12922.415999999999</v>
      </c>
      <c r="AZ260" s="2">
        <v>4</v>
      </c>
      <c r="BA260" s="32" t="s">
        <v>76</v>
      </c>
      <c r="BB260" s="44">
        <v>12324</v>
      </c>
      <c r="BC260" s="2" t="s">
        <v>34</v>
      </c>
      <c r="BD260" s="13">
        <v>12445.75</v>
      </c>
      <c r="BF260" s="2">
        <v>4</v>
      </c>
      <c r="BG260" s="32" t="s">
        <v>76</v>
      </c>
      <c r="BH260" s="44">
        <v>12324</v>
      </c>
      <c r="BI260" s="13">
        <v>12445.75</v>
      </c>
      <c r="BJ260" s="17">
        <v>0.98790976955533927</v>
      </c>
    </row>
    <row r="261" spans="2:62" x14ac:dyDescent="0.3">
      <c r="B261" s="38">
        <v>5</v>
      </c>
      <c r="C261" s="39" t="s">
        <v>29</v>
      </c>
      <c r="D261" s="40">
        <v>12258</v>
      </c>
      <c r="I261" s="3" t="s">
        <v>7</v>
      </c>
      <c r="J261" s="3">
        <v>462</v>
      </c>
      <c r="L261" s="43">
        <f t="shared" ref="L261:L268" si="134">N260</f>
        <v>13147</v>
      </c>
      <c r="M261" s="6" t="s">
        <v>1</v>
      </c>
      <c r="N261" s="43">
        <f t="shared" si="131"/>
        <v>13609</v>
      </c>
      <c r="O261" s="6" t="s">
        <v>15</v>
      </c>
      <c r="Q261" s="43">
        <f t="shared" ref="Q261:Q268" si="135">S260</f>
        <v>13147</v>
      </c>
      <c r="R261" s="6" t="s">
        <v>1</v>
      </c>
      <c r="S261" s="43">
        <f t="shared" si="132"/>
        <v>13609</v>
      </c>
      <c r="T261" s="6" t="s">
        <v>40</v>
      </c>
      <c r="V261" s="2">
        <v>5</v>
      </c>
      <c r="W261" s="32" t="s">
        <v>77</v>
      </c>
      <c r="X261" s="35">
        <v>14097.16</v>
      </c>
      <c r="Y261" s="2" t="s">
        <v>34</v>
      </c>
      <c r="AA261" s="2">
        <v>5</v>
      </c>
      <c r="AB261" s="32" t="s">
        <v>77</v>
      </c>
      <c r="AC261" s="44">
        <v>12258</v>
      </c>
      <c r="AD261" s="2" t="s">
        <v>34</v>
      </c>
      <c r="AE261" s="2" t="s">
        <v>34</v>
      </c>
      <c r="AF261" s="2" t="s">
        <v>38</v>
      </c>
      <c r="AG261" s="2" t="s">
        <v>34</v>
      </c>
      <c r="AI261" s="2" t="s">
        <v>39</v>
      </c>
      <c r="AJ261" s="2">
        <v>0</v>
      </c>
      <c r="AK261" s="2">
        <v>1</v>
      </c>
      <c r="AL261" s="2">
        <v>5</v>
      </c>
      <c r="AM261" s="2">
        <v>129</v>
      </c>
      <c r="AN261" s="2">
        <v>9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>
        <f t="shared" si="133"/>
        <v>144</v>
      </c>
      <c r="AW261" s="2" t="s">
        <v>40</v>
      </c>
      <c r="AX261" s="12">
        <v>13383.664000000001</v>
      </c>
      <c r="AZ261" s="2">
        <v>5</v>
      </c>
      <c r="BA261" s="32" t="s">
        <v>77</v>
      </c>
      <c r="BB261" s="44">
        <v>12258</v>
      </c>
      <c r="BC261" s="2" t="s">
        <v>34</v>
      </c>
      <c r="BD261" s="13">
        <v>12445.75</v>
      </c>
      <c r="BF261" s="2">
        <v>5</v>
      </c>
      <c r="BG261" s="32" t="s">
        <v>77</v>
      </c>
      <c r="BH261" s="44">
        <v>12258</v>
      </c>
      <c r="BI261" s="13">
        <v>12445.75</v>
      </c>
      <c r="BJ261" s="17">
        <v>1.531652798172622</v>
      </c>
    </row>
    <row r="262" spans="2:62" x14ac:dyDescent="0.3">
      <c r="B262" s="38">
        <v>6</v>
      </c>
      <c r="C262" s="41">
        <v>41944</v>
      </c>
      <c r="D262" s="40">
        <v>12258</v>
      </c>
      <c r="L262" s="43">
        <f t="shared" si="134"/>
        <v>13609</v>
      </c>
      <c r="M262" s="6" t="s">
        <v>1</v>
      </c>
      <c r="N262" s="43">
        <f t="shared" si="131"/>
        <v>14071</v>
      </c>
      <c r="O262" s="6" t="s">
        <v>16</v>
      </c>
      <c r="Q262" s="43">
        <f t="shared" si="135"/>
        <v>13609</v>
      </c>
      <c r="R262" s="6" t="s">
        <v>1</v>
      </c>
      <c r="S262" s="43">
        <f t="shared" si="132"/>
        <v>14071</v>
      </c>
      <c r="T262" s="6" t="s">
        <v>41</v>
      </c>
      <c r="V262" s="2">
        <v>6</v>
      </c>
      <c r="W262" s="32" t="s">
        <v>78</v>
      </c>
      <c r="X262" s="35">
        <v>14195.67</v>
      </c>
      <c r="Y262" s="2" t="s">
        <v>34</v>
      </c>
      <c r="AA262" s="2">
        <v>6</v>
      </c>
      <c r="AB262" s="32" t="s">
        <v>78</v>
      </c>
      <c r="AC262" s="44">
        <v>12258</v>
      </c>
      <c r="AD262" s="2" t="s">
        <v>34</v>
      </c>
      <c r="AE262" s="2" t="s">
        <v>34</v>
      </c>
      <c r="AF262" s="2" t="s">
        <v>38</v>
      </c>
      <c r="AG262" s="2" t="s">
        <v>34</v>
      </c>
      <c r="AI262" s="2" t="s">
        <v>40</v>
      </c>
      <c r="AJ262" s="2">
        <v>0</v>
      </c>
      <c r="AK262" s="2">
        <v>0</v>
      </c>
      <c r="AL262" s="2">
        <v>0</v>
      </c>
      <c r="AM262" s="2">
        <v>8</v>
      </c>
      <c r="AN262" s="2">
        <v>709</v>
      </c>
      <c r="AO262" s="2">
        <v>17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>
        <f t="shared" si="133"/>
        <v>734</v>
      </c>
      <c r="AW262" s="2" t="s">
        <v>41</v>
      </c>
      <c r="AX262" s="12">
        <v>13842.253000000001</v>
      </c>
      <c r="AZ262" s="2">
        <v>6</v>
      </c>
      <c r="BA262" s="32" t="s">
        <v>78</v>
      </c>
      <c r="BB262" s="44">
        <v>12258</v>
      </c>
      <c r="BC262" s="2" t="s">
        <v>34</v>
      </c>
      <c r="BD262" s="13">
        <v>12445.75</v>
      </c>
      <c r="BF262" s="2">
        <v>6</v>
      </c>
      <c r="BG262" s="32" t="s">
        <v>78</v>
      </c>
      <c r="BH262" s="44">
        <v>12258</v>
      </c>
      <c r="BI262" s="13">
        <v>12445.75</v>
      </c>
      <c r="BJ262" s="17">
        <v>1.531652798172622</v>
      </c>
    </row>
    <row r="263" spans="2:62" x14ac:dyDescent="0.3">
      <c r="B263" s="38">
        <v>7</v>
      </c>
      <c r="C263" s="41">
        <v>41974</v>
      </c>
      <c r="D263" s="40">
        <v>12258</v>
      </c>
      <c r="L263" s="43">
        <f t="shared" si="134"/>
        <v>14071</v>
      </c>
      <c r="M263" s="6" t="s">
        <v>1</v>
      </c>
      <c r="N263" s="43">
        <f t="shared" si="131"/>
        <v>14533</v>
      </c>
      <c r="O263" s="6" t="s">
        <v>17</v>
      </c>
      <c r="Q263" s="43">
        <f t="shared" si="135"/>
        <v>14071</v>
      </c>
      <c r="R263" s="6" t="s">
        <v>1</v>
      </c>
      <c r="S263" s="43">
        <f t="shared" si="132"/>
        <v>14533</v>
      </c>
      <c r="T263" s="6" t="s">
        <v>42</v>
      </c>
      <c r="V263" s="2">
        <v>7</v>
      </c>
      <c r="W263" s="33" t="s">
        <v>79</v>
      </c>
      <c r="X263" s="35">
        <v>14195.67</v>
      </c>
      <c r="Y263" s="2" t="s">
        <v>34</v>
      </c>
      <c r="AA263" s="2">
        <v>7</v>
      </c>
      <c r="AB263" s="33" t="s">
        <v>79</v>
      </c>
      <c r="AC263" s="44">
        <v>12258</v>
      </c>
      <c r="AD263" s="2" t="s">
        <v>34</v>
      </c>
      <c r="AE263" s="2" t="s">
        <v>34</v>
      </c>
      <c r="AF263" s="2" t="s">
        <v>38</v>
      </c>
      <c r="AG263" s="2" t="s">
        <v>49</v>
      </c>
      <c r="AI263" s="2" t="s">
        <v>41</v>
      </c>
      <c r="AJ263" s="2">
        <v>0</v>
      </c>
      <c r="AK263" s="2">
        <v>0</v>
      </c>
      <c r="AL263" s="2">
        <v>0</v>
      </c>
      <c r="AM263" s="2">
        <v>0</v>
      </c>
      <c r="AN263" s="2">
        <v>16</v>
      </c>
      <c r="AO263" s="2">
        <v>376</v>
      </c>
      <c r="AP263" s="2">
        <v>18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>
        <f t="shared" si="133"/>
        <v>410</v>
      </c>
      <c r="AW263" s="2" t="s">
        <v>42</v>
      </c>
      <c r="AX263" s="12">
        <v>14304.175999999999</v>
      </c>
      <c r="AZ263" s="2">
        <v>7</v>
      </c>
      <c r="BA263" s="33" t="s">
        <v>79</v>
      </c>
      <c r="BB263" s="44">
        <v>12258</v>
      </c>
      <c r="BC263" s="2" t="s">
        <v>34</v>
      </c>
      <c r="BD263" s="13">
        <v>12445.75</v>
      </c>
      <c r="BF263" s="2">
        <v>7</v>
      </c>
      <c r="BG263" s="33" t="s">
        <v>79</v>
      </c>
      <c r="BH263" s="44">
        <v>12258</v>
      </c>
      <c r="BI263" s="13">
        <v>12445.75</v>
      </c>
      <c r="BJ263" s="17">
        <v>1.531652798172622</v>
      </c>
    </row>
    <row r="264" spans="2:62" x14ac:dyDescent="0.3">
      <c r="B264" s="38">
        <v>8</v>
      </c>
      <c r="C264" s="39" t="s">
        <v>30</v>
      </c>
      <c r="D264" s="40">
        <v>12107</v>
      </c>
      <c r="L264" s="43">
        <f t="shared" si="134"/>
        <v>14533</v>
      </c>
      <c r="M264" s="6" t="s">
        <v>1</v>
      </c>
      <c r="N264" s="43">
        <f t="shared" si="131"/>
        <v>14995</v>
      </c>
      <c r="O264" s="6" t="s">
        <v>18</v>
      </c>
      <c r="Q264" s="43">
        <f t="shared" si="135"/>
        <v>14533</v>
      </c>
      <c r="R264" s="6" t="s">
        <v>1</v>
      </c>
      <c r="S264" s="43">
        <f t="shared" si="132"/>
        <v>14995</v>
      </c>
      <c r="T264" s="6" t="s">
        <v>35</v>
      </c>
      <c r="V264" s="2">
        <v>8</v>
      </c>
      <c r="W264" s="33" t="s">
        <v>80</v>
      </c>
      <c r="X264" s="35">
        <v>14195.67</v>
      </c>
      <c r="Y264" s="2" t="s">
        <v>49</v>
      </c>
      <c r="AA264" s="2">
        <v>8</v>
      </c>
      <c r="AB264" s="33" t="s">
        <v>80</v>
      </c>
      <c r="AC264" s="44">
        <v>12107</v>
      </c>
      <c r="AD264" s="2" t="s">
        <v>49</v>
      </c>
      <c r="AE264" s="2" t="s">
        <v>49</v>
      </c>
      <c r="AF264" s="2" t="s">
        <v>38</v>
      </c>
      <c r="AG264" s="2" t="s">
        <v>49</v>
      </c>
      <c r="AI264" s="2" t="s">
        <v>42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17</v>
      </c>
      <c r="AP264" s="2">
        <v>811</v>
      </c>
      <c r="AQ264" s="2">
        <v>21</v>
      </c>
      <c r="AR264" s="2">
        <v>0</v>
      </c>
      <c r="AS264" s="2">
        <v>0</v>
      </c>
      <c r="AT264" s="2">
        <v>0</v>
      </c>
      <c r="AU264" s="2">
        <v>0</v>
      </c>
      <c r="AV264">
        <f t="shared" si="133"/>
        <v>849</v>
      </c>
      <c r="AW264" s="2" t="s">
        <v>35</v>
      </c>
      <c r="AX264" s="12">
        <v>14746.888000000001</v>
      </c>
      <c r="AZ264" s="2">
        <v>8</v>
      </c>
      <c r="BA264" s="33" t="s">
        <v>80</v>
      </c>
      <c r="BB264" s="44">
        <v>12107</v>
      </c>
      <c r="BC264" s="2" t="s">
        <v>49</v>
      </c>
      <c r="BD264" s="13">
        <v>12445.75</v>
      </c>
      <c r="BF264" s="2">
        <v>8</v>
      </c>
      <c r="BG264" s="33" t="s">
        <v>80</v>
      </c>
      <c r="BH264" s="44">
        <v>12107</v>
      </c>
      <c r="BI264" s="13">
        <v>12445.75</v>
      </c>
      <c r="BJ264" s="17">
        <v>2.797968117617907</v>
      </c>
    </row>
    <row r="265" spans="2:62" x14ac:dyDescent="0.3">
      <c r="B265" s="38">
        <v>9</v>
      </c>
      <c r="C265" s="39" t="s">
        <v>31</v>
      </c>
      <c r="D265" s="40">
        <v>12107</v>
      </c>
      <c r="L265" s="43">
        <f t="shared" si="134"/>
        <v>14995</v>
      </c>
      <c r="M265" s="6" t="s">
        <v>1</v>
      </c>
      <c r="N265" s="43">
        <f t="shared" si="131"/>
        <v>15457</v>
      </c>
      <c r="O265" s="6" t="s">
        <v>19</v>
      </c>
      <c r="Q265" s="43">
        <f t="shared" si="135"/>
        <v>14995</v>
      </c>
      <c r="R265" s="6" t="s">
        <v>1</v>
      </c>
      <c r="S265" s="43">
        <f t="shared" si="132"/>
        <v>15457</v>
      </c>
      <c r="T265" s="6" t="s">
        <v>43</v>
      </c>
      <c r="V265" s="2">
        <v>9</v>
      </c>
      <c r="W265" s="32" t="s">
        <v>81</v>
      </c>
      <c r="X265" s="35">
        <v>14270.29</v>
      </c>
      <c r="Y265" s="2" t="s">
        <v>49</v>
      </c>
      <c r="AA265" s="2">
        <v>9</v>
      </c>
      <c r="AB265" s="32" t="s">
        <v>81</v>
      </c>
      <c r="AC265" s="44">
        <v>12107</v>
      </c>
      <c r="AD265" s="2" t="s">
        <v>49</v>
      </c>
      <c r="AE265" s="2" t="s">
        <v>49</v>
      </c>
      <c r="AF265" s="2" t="s">
        <v>38</v>
      </c>
      <c r="AG265" s="2" t="s">
        <v>49</v>
      </c>
      <c r="AI265" s="2" t="s">
        <v>35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21</v>
      </c>
      <c r="AQ265" s="2">
        <v>322</v>
      </c>
      <c r="AR265" s="2">
        <v>8</v>
      </c>
      <c r="AS265" s="2">
        <v>0</v>
      </c>
      <c r="AT265" s="2">
        <v>0</v>
      </c>
      <c r="AU265" s="2">
        <v>0</v>
      </c>
      <c r="AV265">
        <f t="shared" si="133"/>
        <v>351</v>
      </c>
      <c r="AW265" s="2" t="s">
        <v>43</v>
      </c>
      <c r="AX265" s="12">
        <v>15176.245999999999</v>
      </c>
      <c r="AZ265" s="2">
        <v>9</v>
      </c>
      <c r="BA265" s="32" t="s">
        <v>81</v>
      </c>
      <c r="BB265" s="44">
        <v>12107</v>
      </c>
      <c r="BC265" s="2" t="s">
        <v>49</v>
      </c>
      <c r="BD265" s="13">
        <v>12002.116788321169</v>
      </c>
      <c r="BF265" s="2">
        <v>9</v>
      </c>
      <c r="BG265" s="32" t="s">
        <v>81</v>
      </c>
      <c r="BH265" s="44">
        <v>12107</v>
      </c>
      <c r="BI265" s="13">
        <v>12002.116788321169</v>
      </c>
      <c r="BJ265" s="17">
        <v>0.86630223572175258</v>
      </c>
    </row>
    <row r="266" spans="2:62" x14ac:dyDescent="0.3">
      <c r="B266" s="38">
        <v>10</v>
      </c>
      <c r="C266" s="39" t="s">
        <v>32</v>
      </c>
      <c r="D266" s="40">
        <v>12137</v>
      </c>
      <c r="G266" s="19">
        <f>G257+28</f>
        <v>11327</v>
      </c>
      <c r="L266" s="43">
        <f t="shared" si="134"/>
        <v>15457</v>
      </c>
      <c r="M266" s="6" t="s">
        <v>1</v>
      </c>
      <c r="N266" s="43">
        <f t="shared" si="131"/>
        <v>15919</v>
      </c>
      <c r="O266" s="6" t="s">
        <v>20</v>
      </c>
      <c r="Q266" s="43">
        <f t="shared" si="135"/>
        <v>15457</v>
      </c>
      <c r="R266" s="6" t="s">
        <v>1</v>
      </c>
      <c r="S266" s="43">
        <f t="shared" si="132"/>
        <v>15919</v>
      </c>
      <c r="T266" s="6" t="s">
        <v>44</v>
      </c>
      <c r="V266" s="2">
        <v>10</v>
      </c>
      <c r="W266" s="32" t="s">
        <v>82</v>
      </c>
      <c r="X266" s="35">
        <v>14338.95</v>
      </c>
      <c r="Y266" s="2" t="s">
        <v>49</v>
      </c>
      <c r="AA266" s="2">
        <v>10</v>
      </c>
      <c r="AB266" s="32" t="s">
        <v>82</v>
      </c>
      <c r="AC266" s="44">
        <v>12137</v>
      </c>
      <c r="AD266" s="2" t="s">
        <v>49</v>
      </c>
      <c r="AE266" s="2" t="s">
        <v>49</v>
      </c>
      <c r="AF266" s="2" t="s">
        <v>38</v>
      </c>
      <c r="AG266" s="2" t="s">
        <v>49</v>
      </c>
      <c r="AI266" s="2" t="s">
        <v>43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8</v>
      </c>
      <c r="AR266" s="2">
        <v>56</v>
      </c>
      <c r="AS266" s="2">
        <v>1</v>
      </c>
      <c r="AT266" s="2">
        <v>0</v>
      </c>
      <c r="AU266" s="2">
        <v>0</v>
      </c>
      <c r="AV266">
        <f t="shared" si="133"/>
        <v>65</v>
      </c>
      <c r="AW266" s="2" t="s">
        <v>44</v>
      </c>
      <c r="AX266" s="12">
        <v>15688</v>
      </c>
      <c r="AZ266" s="2">
        <v>10</v>
      </c>
      <c r="BA266" s="32" t="s">
        <v>82</v>
      </c>
      <c r="BB266" s="44">
        <v>12137</v>
      </c>
      <c r="BC266" s="2" t="s">
        <v>49</v>
      </c>
      <c r="BD266" s="13">
        <v>12002.116788321169</v>
      </c>
      <c r="BF266" s="2">
        <v>10</v>
      </c>
      <c r="BG266" s="32" t="s">
        <v>82</v>
      </c>
      <c r="BH266" s="44">
        <v>12137</v>
      </c>
      <c r="BI266" s="13">
        <v>12002.116788321169</v>
      </c>
      <c r="BJ266" s="17">
        <v>1.111338977332393</v>
      </c>
    </row>
    <row r="267" spans="2:62" x14ac:dyDescent="0.3">
      <c r="B267" s="38" t="s">
        <v>24</v>
      </c>
      <c r="C267" s="38" t="s">
        <v>24</v>
      </c>
      <c r="D267" s="38" t="s">
        <v>24</v>
      </c>
      <c r="L267" s="43">
        <f t="shared" si="134"/>
        <v>15919</v>
      </c>
      <c r="M267" s="6" t="s">
        <v>1</v>
      </c>
      <c r="N267" s="43">
        <f t="shared" si="131"/>
        <v>16381</v>
      </c>
      <c r="O267" s="6" t="s">
        <v>21</v>
      </c>
      <c r="Q267" s="43">
        <f t="shared" si="135"/>
        <v>15919</v>
      </c>
      <c r="R267" s="6" t="s">
        <v>1</v>
      </c>
      <c r="S267" s="43">
        <f t="shared" si="132"/>
        <v>16381</v>
      </c>
      <c r="T267" s="6" t="s">
        <v>45</v>
      </c>
      <c r="V267" s="2" t="s">
        <v>24</v>
      </c>
      <c r="W267" s="2" t="s">
        <v>24</v>
      </c>
      <c r="X267" s="2" t="s">
        <v>24</v>
      </c>
      <c r="Y267" s="2"/>
      <c r="AA267" s="2" t="s">
        <v>24</v>
      </c>
      <c r="AB267" s="2" t="s">
        <v>24</v>
      </c>
      <c r="AC267" s="38" t="s">
        <v>24</v>
      </c>
      <c r="AD267" s="2"/>
      <c r="AE267" s="2" t="s">
        <v>24</v>
      </c>
      <c r="AF267" s="2" t="s">
        <v>24</v>
      </c>
      <c r="AG267" s="2" t="s">
        <v>24</v>
      </c>
      <c r="AI267" s="2" t="s">
        <v>44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1</v>
      </c>
      <c r="AS267" s="2">
        <v>15</v>
      </c>
      <c r="AT267" s="2">
        <v>1</v>
      </c>
      <c r="AU267" s="2">
        <v>0</v>
      </c>
      <c r="AV267">
        <f t="shared" si="133"/>
        <v>17</v>
      </c>
      <c r="AW267" s="2" t="s">
        <v>45</v>
      </c>
      <c r="AX267" s="12">
        <v>16188.5</v>
      </c>
      <c r="AZ267" s="2" t="s">
        <v>24</v>
      </c>
      <c r="BA267" s="2" t="s">
        <v>24</v>
      </c>
      <c r="BB267" s="38" t="s">
        <v>24</v>
      </c>
      <c r="BC267" s="38" t="s">
        <v>24</v>
      </c>
      <c r="BD267" s="2" t="s">
        <v>24</v>
      </c>
      <c r="BF267" s="2" t="s">
        <v>24</v>
      </c>
      <c r="BG267" s="2" t="s">
        <v>24</v>
      </c>
      <c r="BH267" s="38" t="s">
        <v>24</v>
      </c>
      <c r="BI267" s="2" t="s">
        <v>24</v>
      </c>
      <c r="BJ267" s="2" t="s">
        <v>24</v>
      </c>
    </row>
    <row r="268" spans="2:62" x14ac:dyDescent="0.3">
      <c r="B268" s="38" t="s">
        <v>24</v>
      </c>
      <c r="C268" s="38" t="s">
        <v>24</v>
      </c>
      <c r="D268" s="38" t="s">
        <v>24</v>
      </c>
      <c r="L268" s="43">
        <f t="shared" si="134"/>
        <v>16381</v>
      </c>
      <c r="M268" s="6" t="s">
        <v>1</v>
      </c>
      <c r="N268" s="43">
        <f t="shared" si="131"/>
        <v>16843</v>
      </c>
      <c r="O268" s="6" t="s">
        <v>22</v>
      </c>
      <c r="Q268" s="43">
        <f t="shared" si="135"/>
        <v>16381</v>
      </c>
      <c r="R268" s="6" t="s">
        <v>1</v>
      </c>
      <c r="S268" s="43">
        <f t="shared" si="132"/>
        <v>16843</v>
      </c>
      <c r="T268" s="6" t="s">
        <v>53</v>
      </c>
      <c r="V268" s="2" t="s">
        <v>24</v>
      </c>
      <c r="W268" s="2" t="s">
        <v>24</v>
      </c>
      <c r="X268" s="2" t="s">
        <v>24</v>
      </c>
      <c r="Y268" s="2"/>
      <c r="AA268" s="2" t="s">
        <v>24</v>
      </c>
      <c r="AB268" s="2" t="s">
        <v>24</v>
      </c>
      <c r="AC268" s="38" t="s">
        <v>24</v>
      </c>
      <c r="AD268" s="2"/>
      <c r="AE268" s="2" t="s">
        <v>24</v>
      </c>
      <c r="AF268" s="2" t="s">
        <v>24</v>
      </c>
      <c r="AG268" s="2" t="s">
        <v>24</v>
      </c>
      <c r="AI268" s="2" t="s">
        <v>45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1</v>
      </c>
      <c r="AT268" s="2">
        <v>9</v>
      </c>
      <c r="AU268" s="2">
        <v>2</v>
      </c>
      <c r="AV268">
        <f t="shared" si="133"/>
        <v>12</v>
      </c>
      <c r="AW268" s="2" t="s">
        <v>53</v>
      </c>
      <c r="AX268" s="12">
        <v>16540.922999999999</v>
      </c>
      <c r="AZ268" s="2" t="s">
        <v>24</v>
      </c>
      <c r="BA268" s="2" t="s">
        <v>24</v>
      </c>
      <c r="BB268" s="38" t="s">
        <v>24</v>
      </c>
      <c r="BC268" s="38" t="s">
        <v>24</v>
      </c>
      <c r="BD268" s="2" t="s">
        <v>24</v>
      </c>
      <c r="BF268" s="2" t="s">
        <v>24</v>
      </c>
      <c r="BG268" s="2" t="s">
        <v>24</v>
      </c>
      <c r="BH268" s="38" t="s">
        <v>24</v>
      </c>
      <c r="BI268" s="2" t="s">
        <v>24</v>
      </c>
      <c r="BJ268" s="2" t="s">
        <v>24</v>
      </c>
    </row>
    <row r="269" spans="2:62" x14ac:dyDescent="0.3">
      <c r="B269" s="38" t="s">
        <v>24</v>
      </c>
      <c r="C269" s="38" t="s">
        <v>24</v>
      </c>
      <c r="D269" s="38" t="s">
        <v>24</v>
      </c>
      <c r="V269" s="2" t="s">
        <v>24</v>
      </c>
      <c r="W269" s="2" t="s">
        <v>24</v>
      </c>
      <c r="X269" s="2" t="s">
        <v>24</v>
      </c>
      <c r="Y269" s="2"/>
      <c r="AA269" s="2" t="s">
        <v>24</v>
      </c>
      <c r="AB269" s="2" t="s">
        <v>24</v>
      </c>
      <c r="AC269" s="38" t="s">
        <v>24</v>
      </c>
      <c r="AD269" s="2"/>
      <c r="AE269" s="2" t="s">
        <v>24</v>
      </c>
      <c r="AF269" s="2" t="s">
        <v>24</v>
      </c>
      <c r="AG269" s="2" t="s">
        <v>24</v>
      </c>
      <c r="AI269" s="2" t="s">
        <v>53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2</v>
      </c>
      <c r="AU269" s="2">
        <v>11</v>
      </c>
      <c r="AV269">
        <f t="shared" si="133"/>
        <v>13</v>
      </c>
      <c r="AZ269" s="2" t="s">
        <v>24</v>
      </c>
      <c r="BA269" s="2" t="s">
        <v>24</v>
      </c>
      <c r="BB269" s="38" t="s">
        <v>24</v>
      </c>
      <c r="BC269" s="38" t="s">
        <v>24</v>
      </c>
      <c r="BD269" s="2" t="s">
        <v>24</v>
      </c>
      <c r="BF269" s="2" t="s">
        <v>24</v>
      </c>
      <c r="BG269" s="2" t="s">
        <v>24</v>
      </c>
      <c r="BH269" s="38" t="s">
        <v>24</v>
      </c>
      <c r="BI269" s="2" t="s">
        <v>24</v>
      </c>
      <c r="BJ269" s="2" t="s">
        <v>24</v>
      </c>
    </row>
    <row r="270" spans="2:62" x14ac:dyDescent="0.3">
      <c r="B270" s="38" t="s">
        <v>24</v>
      </c>
      <c r="C270" s="38" t="s">
        <v>24</v>
      </c>
      <c r="D270" s="38" t="s">
        <v>24</v>
      </c>
      <c r="V270" s="2" t="s">
        <v>24</v>
      </c>
      <c r="W270" s="2" t="s">
        <v>24</v>
      </c>
      <c r="X270" s="2" t="s">
        <v>24</v>
      </c>
      <c r="Y270" s="2"/>
      <c r="AA270" s="2" t="s">
        <v>24</v>
      </c>
      <c r="AB270" s="2" t="s">
        <v>24</v>
      </c>
      <c r="AC270" s="38" t="s">
        <v>24</v>
      </c>
      <c r="AD270" s="2"/>
      <c r="AE270" s="2" t="s">
        <v>24</v>
      </c>
      <c r="AF270" s="2" t="s">
        <v>24</v>
      </c>
      <c r="AG270" s="2" t="s">
        <v>24</v>
      </c>
      <c r="AV270">
        <f>SUM(AV258:AV269)</f>
        <v>2975</v>
      </c>
      <c r="AZ270" s="2" t="s">
        <v>24</v>
      </c>
      <c r="BA270" s="2" t="s">
        <v>24</v>
      </c>
      <c r="BB270" s="38" t="s">
        <v>24</v>
      </c>
      <c r="BC270" s="38" t="s">
        <v>24</v>
      </c>
      <c r="BD270" s="2" t="s">
        <v>24</v>
      </c>
      <c r="BF270" s="2" t="s">
        <v>24</v>
      </c>
      <c r="BG270" s="2" t="s">
        <v>24</v>
      </c>
      <c r="BH270" s="38" t="s">
        <v>24</v>
      </c>
      <c r="BI270" s="2" t="s">
        <v>24</v>
      </c>
      <c r="BJ270" s="2" t="s">
        <v>24</v>
      </c>
    </row>
    <row r="271" spans="2:62" x14ac:dyDescent="0.3">
      <c r="B271" s="38" t="s">
        <v>24</v>
      </c>
      <c r="C271" s="38" t="s">
        <v>24</v>
      </c>
      <c r="D271" s="38" t="s">
        <v>24</v>
      </c>
      <c r="V271" s="2" t="s">
        <v>24</v>
      </c>
      <c r="W271" s="2" t="s">
        <v>24</v>
      </c>
      <c r="X271" s="2" t="s">
        <v>24</v>
      </c>
      <c r="Y271" s="2"/>
      <c r="AA271" s="2" t="s">
        <v>24</v>
      </c>
      <c r="AB271" s="2" t="s">
        <v>24</v>
      </c>
      <c r="AC271" s="38" t="s">
        <v>24</v>
      </c>
      <c r="AD271" s="2"/>
      <c r="AE271" s="2" t="s">
        <v>24</v>
      </c>
      <c r="AF271" s="2" t="s">
        <v>24</v>
      </c>
      <c r="AG271" s="2" t="s">
        <v>24</v>
      </c>
      <c r="AI271" s="67" t="s">
        <v>51</v>
      </c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Z271" s="2" t="s">
        <v>24</v>
      </c>
      <c r="BA271" s="2" t="s">
        <v>24</v>
      </c>
      <c r="BB271" s="38" t="s">
        <v>24</v>
      </c>
      <c r="BC271" s="38" t="s">
        <v>24</v>
      </c>
      <c r="BD271" s="2" t="s">
        <v>24</v>
      </c>
      <c r="BF271" s="2" t="s">
        <v>24</v>
      </c>
      <c r="BG271" s="2" t="s">
        <v>24</v>
      </c>
      <c r="BH271" s="38" t="s">
        <v>24</v>
      </c>
      <c r="BI271" s="2" t="s">
        <v>24</v>
      </c>
      <c r="BJ271" s="2" t="s">
        <v>24</v>
      </c>
    </row>
    <row r="272" spans="2:62" x14ac:dyDescent="0.3">
      <c r="B272" s="38">
        <v>2976</v>
      </c>
      <c r="C272" s="42" t="s">
        <v>83</v>
      </c>
      <c r="D272" s="40">
        <v>14442</v>
      </c>
      <c r="V272" s="2">
        <v>2611</v>
      </c>
      <c r="W272" s="2" t="s">
        <v>150</v>
      </c>
      <c r="X272" s="2">
        <v>14300.15</v>
      </c>
      <c r="Y272" s="2" t="s">
        <v>42</v>
      </c>
      <c r="AA272" s="2">
        <v>2610</v>
      </c>
      <c r="AB272" s="2" t="s">
        <v>149</v>
      </c>
      <c r="AC272" s="2">
        <v>14300.15</v>
      </c>
      <c r="AD272" s="2" t="s">
        <v>42</v>
      </c>
      <c r="AE272" s="2" t="s">
        <v>42</v>
      </c>
      <c r="AF272" s="2" t="s">
        <v>38</v>
      </c>
      <c r="AG272" s="2" t="s">
        <v>42</v>
      </c>
      <c r="AI272" s="2" t="s">
        <v>33</v>
      </c>
      <c r="AJ272" s="2" t="s">
        <v>50</v>
      </c>
      <c r="AK272" s="2" t="s">
        <v>49</v>
      </c>
      <c r="AL272" s="2" t="s">
        <v>34</v>
      </c>
      <c r="AM272" s="2" t="s">
        <v>39</v>
      </c>
      <c r="AN272" s="2" t="s">
        <v>40</v>
      </c>
      <c r="AO272" s="2" t="s">
        <v>41</v>
      </c>
      <c r="AP272" s="2" t="s">
        <v>42</v>
      </c>
      <c r="AQ272" s="2" t="s">
        <v>35</v>
      </c>
      <c r="AR272" s="2" t="s">
        <v>43</v>
      </c>
      <c r="AS272" s="2" t="s">
        <v>44</v>
      </c>
      <c r="AT272" s="2" t="s">
        <v>45</v>
      </c>
      <c r="AU272" s="2" t="s">
        <v>53</v>
      </c>
      <c r="AZ272" s="2">
        <v>2610</v>
      </c>
      <c r="BA272" s="2" t="s">
        <v>149</v>
      </c>
      <c r="BB272" s="2">
        <v>14300.15</v>
      </c>
      <c r="BC272" s="2" t="s">
        <v>42</v>
      </c>
      <c r="BD272" s="13">
        <v>14304.17667844523</v>
      </c>
      <c r="BF272" s="2">
        <v>2610</v>
      </c>
      <c r="BG272" s="2" t="s">
        <v>149</v>
      </c>
      <c r="BH272" s="2">
        <v>14300.15</v>
      </c>
      <c r="BI272" s="13">
        <v>14304.17667844523</v>
      </c>
      <c r="BJ272" s="17">
        <v>2.815829515935548E-2</v>
      </c>
    </row>
    <row r="273" spans="27:62" x14ac:dyDescent="0.3">
      <c r="AA273" s="2">
        <v>2611</v>
      </c>
      <c r="AB273" s="2" t="s">
        <v>150</v>
      </c>
      <c r="AC273" s="2">
        <v>14300.15</v>
      </c>
      <c r="AD273" s="2" t="s">
        <v>42</v>
      </c>
      <c r="AE273" s="2" t="s">
        <v>42</v>
      </c>
      <c r="AF273" s="2" t="s">
        <v>38</v>
      </c>
      <c r="AG273" s="2"/>
      <c r="AI273" s="2" t="s">
        <v>50</v>
      </c>
      <c r="AJ273" s="2">
        <f>AJ258/$AV$258</f>
        <v>0.94656488549618323</v>
      </c>
      <c r="AK273" s="2">
        <f t="shared" ref="AK273:AU273" si="136">AK258/$AV$258</f>
        <v>5.3435114503816793E-2</v>
      </c>
      <c r="AL273" s="2">
        <f t="shared" si="136"/>
        <v>0</v>
      </c>
      <c r="AM273" s="2">
        <f t="shared" si="136"/>
        <v>0</v>
      </c>
      <c r="AN273" s="2">
        <f t="shared" si="136"/>
        <v>0</v>
      </c>
      <c r="AO273" s="2">
        <f t="shared" si="136"/>
        <v>0</v>
      </c>
      <c r="AP273" s="2">
        <f t="shared" si="136"/>
        <v>0</v>
      </c>
      <c r="AQ273" s="2">
        <f t="shared" si="136"/>
        <v>0</v>
      </c>
      <c r="AR273" s="2">
        <f t="shared" si="136"/>
        <v>0</v>
      </c>
      <c r="AS273" s="2">
        <f t="shared" si="136"/>
        <v>0</v>
      </c>
      <c r="AT273" s="2">
        <f t="shared" si="136"/>
        <v>0</v>
      </c>
      <c r="AU273" s="2">
        <f t="shared" si="136"/>
        <v>0</v>
      </c>
      <c r="AZ273" s="2">
        <v>2611</v>
      </c>
      <c r="BA273" s="2" t="s">
        <v>150</v>
      </c>
      <c r="BB273" s="2">
        <v>14300.15</v>
      </c>
      <c r="BC273" s="2" t="s">
        <v>42</v>
      </c>
      <c r="BD273" s="13">
        <v>14304.17667844523</v>
      </c>
      <c r="BF273" s="2">
        <v>2611</v>
      </c>
      <c r="BG273" s="2" t="s">
        <v>150</v>
      </c>
      <c r="BH273" s="2">
        <v>14300.15</v>
      </c>
      <c r="BI273" s="13">
        <v>14304.17667844523</v>
      </c>
      <c r="BJ273" s="17">
        <v>2.815829515935548E-2</v>
      </c>
    </row>
    <row r="274" spans="27:62" x14ac:dyDescent="0.3">
      <c r="AI274" s="2" t="s">
        <v>49</v>
      </c>
      <c r="AJ274" s="2">
        <f>AJ259/$AV$259</f>
        <v>5.1094890510948905E-2</v>
      </c>
      <c r="AK274" s="2">
        <f t="shared" ref="AK274:AU274" si="137">AK259/$AV$259</f>
        <v>0.87591240875912413</v>
      </c>
      <c r="AL274" s="2">
        <f t="shared" si="137"/>
        <v>7.2992700729927001E-2</v>
      </c>
      <c r="AM274" s="2">
        <f t="shared" si="137"/>
        <v>0</v>
      </c>
      <c r="AN274" s="2">
        <f t="shared" si="137"/>
        <v>0</v>
      </c>
      <c r="AO274" s="2">
        <f t="shared" si="137"/>
        <v>0</v>
      </c>
      <c r="AP274" s="2">
        <f t="shared" si="137"/>
        <v>0</v>
      </c>
      <c r="AQ274" s="2">
        <f t="shared" si="137"/>
        <v>0</v>
      </c>
      <c r="AR274" s="2">
        <f t="shared" si="137"/>
        <v>0</v>
      </c>
      <c r="AS274" s="2">
        <f t="shared" si="137"/>
        <v>0</v>
      </c>
      <c r="AT274" s="2">
        <f t="shared" si="137"/>
        <v>0</v>
      </c>
      <c r="AU274" s="2">
        <f t="shared" si="137"/>
        <v>0</v>
      </c>
    </row>
    <row r="275" spans="27:62" x14ac:dyDescent="0.3">
      <c r="AI275" s="2" t="s">
        <v>34</v>
      </c>
      <c r="AJ275" s="2">
        <f>AJ260/$AV$260</f>
        <v>0</v>
      </c>
      <c r="AK275" s="2">
        <f t="shared" ref="AK275:AU275" si="138">AK260/$AV$260</f>
        <v>8.0357142857142863E-2</v>
      </c>
      <c r="AL275" s="2">
        <f t="shared" si="138"/>
        <v>0.8571428571428571</v>
      </c>
      <c r="AM275" s="2">
        <f t="shared" si="138"/>
        <v>6.25E-2</v>
      </c>
      <c r="AN275" s="2">
        <f t="shared" si="138"/>
        <v>0</v>
      </c>
      <c r="AO275" s="2">
        <f t="shared" si="138"/>
        <v>0</v>
      </c>
      <c r="AP275" s="2">
        <f t="shared" si="138"/>
        <v>0</v>
      </c>
      <c r="AQ275" s="2">
        <f t="shared" si="138"/>
        <v>0</v>
      </c>
      <c r="AR275" s="2">
        <f t="shared" si="138"/>
        <v>0</v>
      </c>
      <c r="AS275" s="2">
        <f t="shared" si="138"/>
        <v>0</v>
      </c>
      <c r="AT275" s="2">
        <f t="shared" si="138"/>
        <v>0</v>
      </c>
      <c r="AU275" s="2">
        <f t="shared" si="138"/>
        <v>0</v>
      </c>
    </row>
    <row r="276" spans="27:62" x14ac:dyDescent="0.3">
      <c r="AI276" s="2" t="s">
        <v>39</v>
      </c>
      <c r="AJ276" s="2">
        <f>AJ261/$AV$261</f>
        <v>0</v>
      </c>
      <c r="AK276" s="2">
        <f t="shared" ref="AK276:AU276" si="139">AK261/$AV$261</f>
        <v>6.9444444444444441E-3</v>
      </c>
      <c r="AL276" s="2">
        <f t="shared" si="139"/>
        <v>3.4722222222222224E-2</v>
      </c>
      <c r="AM276" s="2">
        <f t="shared" si="139"/>
        <v>0.89583333333333337</v>
      </c>
      <c r="AN276" s="2">
        <f t="shared" si="139"/>
        <v>6.25E-2</v>
      </c>
      <c r="AO276" s="2">
        <f t="shared" si="139"/>
        <v>0</v>
      </c>
      <c r="AP276" s="2">
        <f t="shared" si="139"/>
        <v>0</v>
      </c>
      <c r="AQ276" s="2">
        <f t="shared" si="139"/>
        <v>0</v>
      </c>
      <c r="AR276" s="2">
        <f t="shared" si="139"/>
        <v>0</v>
      </c>
      <c r="AS276" s="2">
        <f t="shared" si="139"/>
        <v>0</v>
      </c>
      <c r="AT276" s="2">
        <f t="shared" si="139"/>
        <v>0</v>
      </c>
      <c r="AU276" s="2">
        <f t="shared" si="139"/>
        <v>0</v>
      </c>
    </row>
    <row r="277" spans="27:62" x14ac:dyDescent="0.3">
      <c r="AI277" s="2" t="s">
        <v>40</v>
      </c>
      <c r="AJ277" s="2">
        <f>AJ262/$AV$262</f>
        <v>0</v>
      </c>
      <c r="AK277" s="2">
        <f t="shared" ref="AK277:AU277" si="140">AK262/$AV$262</f>
        <v>0</v>
      </c>
      <c r="AL277" s="2">
        <f t="shared" si="140"/>
        <v>0</v>
      </c>
      <c r="AM277" s="2">
        <f t="shared" si="140"/>
        <v>1.0899182561307902E-2</v>
      </c>
      <c r="AN277" s="2">
        <f t="shared" si="140"/>
        <v>0.9659400544959128</v>
      </c>
      <c r="AO277" s="2">
        <f t="shared" si="140"/>
        <v>2.316076294277929E-2</v>
      </c>
      <c r="AP277" s="2">
        <f t="shared" si="140"/>
        <v>0</v>
      </c>
      <c r="AQ277" s="2">
        <f t="shared" si="140"/>
        <v>0</v>
      </c>
      <c r="AR277" s="2">
        <f t="shared" si="140"/>
        <v>0</v>
      </c>
      <c r="AS277" s="2">
        <f t="shared" si="140"/>
        <v>0</v>
      </c>
      <c r="AT277" s="2">
        <f t="shared" si="140"/>
        <v>0</v>
      </c>
      <c r="AU277" s="2">
        <f t="shared" si="140"/>
        <v>0</v>
      </c>
    </row>
    <row r="278" spans="27:62" x14ac:dyDescent="0.3">
      <c r="AI278" s="2" t="s">
        <v>41</v>
      </c>
      <c r="AJ278" s="2">
        <f>AJ263/$AV$263</f>
        <v>0</v>
      </c>
      <c r="AK278" s="2">
        <f t="shared" ref="AK278:AU278" si="141">AK263/$AV$263</f>
        <v>0</v>
      </c>
      <c r="AL278" s="2">
        <f t="shared" si="141"/>
        <v>0</v>
      </c>
      <c r="AM278" s="2">
        <f t="shared" si="141"/>
        <v>0</v>
      </c>
      <c r="AN278" s="2">
        <f t="shared" si="141"/>
        <v>3.9024390243902439E-2</v>
      </c>
      <c r="AO278" s="2">
        <f t="shared" si="141"/>
        <v>0.91707317073170735</v>
      </c>
      <c r="AP278" s="2">
        <f t="shared" si="141"/>
        <v>4.3902439024390241E-2</v>
      </c>
      <c r="AQ278" s="2">
        <f t="shared" si="141"/>
        <v>0</v>
      </c>
      <c r="AR278" s="2">
        <f t="shared" si="141"/>
        <v>0</v>
      </c>
      <c r="AS278" s="2">
        <f t="shared" si="141"/>
        <v>0</v>
      </c>
      <c r="AT278" s="2">
        <f t="shared" si="141"/>
        <v>0</v>
      </c>
      <c r="AU278" s="2">
        <f t="shared" si="141"/>
        <v>0</v>
      </c>
    </row>
    <row r="279" spans="27:62" x14ac:dyDescent="0.3">
      <c r="AI279" s="2" t="s">
        <v>42</v>
      </c>
      <c r="AJ279" s="2">
        <f>AJ264/$AV$264</f>
        <v>0</v>
      </c>
      <c r="AK279" s="2">
        <f t="shared" ref="AK279:AU279" si="142">AK264/$AV$264</f>
        <v>0</v>
      </c>
      <c r="AL279" s="2">
        <f t="shared" si="142"/>
        <v>0</v>
      </c>
      <c r="AM279" s="2">
        <f t="shared" si="142"/>
        <v>0</v>
      </c>
      <c r="AN279" s="2">
        <f t="shared" si="142"/>
        <v>0</v>
      </c>
      <c r="AO279" s="2">
        <f t="shared" si="142"/>
        <v>2.0023557126030624E-2</v>
      </c>
      <c r="AP279" s="2">
        <f t="shared" si="142"/>
        <v>0.95524146054181391</v>
      </c>
      <c r="AQ279" s="2">
        <f t="shared" si="142"/>
        <v>2.4734982332155476E-2</v>
      </c>
      <c r="AR279" s="2">
        <f t="shared" si="142"/>
        <v>0</v>
      </c>
      <c r="AS279" s="2">
        <f t="shared" si="142"/>
        <v>0</v>
      </c>
      <c r="AT279" s="2">
        <f t="shared" si="142"/>
        <v>0</v>
      </c>
      <c r="AU279" s="2">
        <f t="shared" si="142"/>
        <v>0</v>
      </c>
    </row>
    <row r="280" spans="27:62" x14ac:dyDescent="0.3">
      <c r="AI280" s="2" t="s">
        <v>35</v>
      </c>
      <c r="AJ280" s="2">
        <f>AJ265/$AV$265</f>
        <v>0</v>
      </c>
      <c r="AK280" s="2">
        <f t="shared" ref="AK280:AU280" si="143">AK265/$AV$265</f>
        <v>0</v>
      </c>
      <c r="AL280" s="2">
        <f t="shared" si="143"/>
        <v>0</v>
      </c>
      <c r="AM280" s="2">
        <f t="shared" si="143"/>
        <v>0</v>
      </c>
      <c r="AN280" s="2">
        <f t="shared" si="143"/>
        <v>0</v>
      </c>
      <c r="AO280" s="2">
        <f t="shared" si="143"/>
        <v>0</v>
      </c>
      <c r="AP280" s="2">
        <f t="shared" si="143"/>
        <v>5.9829059829059832E-2</v>
      </c>
      <c r="AQ280" s="2">
        <f t="shared" si="143"/>
        <v>0.91737891737891741</v>
      </c>
      <c r="AR280" s="2">
        <f t="shared" si="143"/>
        <v>2.2792022792022793E-2</v>
      </c>
      <c r="AS280" s="2">
        <f t="shared" si="143"/>
        <v>0</v>
      </c>
      <c r="AT280" s="2">
        <f t="shared" si="143"/>
        <v>0</v>
      </c>
      <c r="AU280" s="2">
        <f t="shared" si="143"/>
        <v>0</v>
      </c>
    </row>
    <row r="281" spans="27:62" x14ac:dyDescent="0.3">
      <c r="AI281" s="2" t="s">
        <v>43</v>
      </c>
      <c r="AJ281" s="2">
        <f>AJ266/$AV$266</f>
        <v>0</v>
      </c>
      <c r="AK281" s="2">
        <f t="shared" ref="AK281:AU281" si="144">AK266/$AV$266</f>
        <v>0</v>
      </c>
      <c r="AL281" s="2">
        <f t="shared" si="144"/>
        <v>0</v>
      </c>
      <c r="AM281" s="2">
        <f t="shared" si="144"/>
        <v>0</v>
      </c>
      <c r="AN281" s="2">
        <f t="shared" si="144"/>
        <v>0</v>
      </c>
      <c r="AO281" s="2">
        <f t="shared" si="144"/>
        <v>0</v>
      </c>
      <c r="AP281" s="2">
        <f t="shared" si="144"/>
        <v>0</v>
      </c>
      <c r="AQ281" s="2">
        <f t="shared" si="144"/>
        <v>0.12307692307692308</v>
      </c>
      <c r="AR281" s="2">
        <f t="shared" si="144"/>
        <v>0.86153846153846159</v>
      </c>
      <c r="AS281" s="2">
        <f t="shared" si="144"/>
        <v>1.5384615384615385E-2</v>
      </c>
      <c r="AT281" s="2">
        <f t="shared" si="144"/>
        <v>0</v>
      </c>
      <c r="AU281" s="2">
        <f t="shared" si="144"/>
        <v>0</v>
      </c>
    </row>
    <row r="282" spans="27:62" x14ac:dyDescent="0.3">
      <c r="AI282" s="2" t="s">
        <v>44</v>
      </c>
      <c r="AJ282" s="2">
        <f>AJ267/$AV$267</f>
        <v>0</v>
      </c>
      <c r="AK282" s="2">
        <f t="shared" ref="AK282:AU282" si="145">AK267/$AV$267</f>
        <v>0</v>
      </c>
      <c r="AL282" s="2">
        <f t="shared" si="145"/>
        <v>0</v>
      </c>
      <c r="AM282" s="2">
        <f t="shared" si="145"/>
        <v>0</v>
      </c>
      <c r="AN282" s="2">
        <f t="shared" si="145"/>
        <v>0</v>
      </c>
      <c r="AO282" s="2">
        <f t="shared" si="145"/>
        <v>0</v>
      </c>
      <c r="AP282" s="2">
        <f t="shared" si="145"/>
        <v>0</v>
      </c>
      <c r="AQ282" s="2">
        <f t="shared" si="145"/>
        <v>0</v>
      </c>
      <c r="AR282" s="2">
        <f t="shared" si="145"/>
        <v>5.8823529411764705E-2</v>
      </c>
      <c r="AS282" s="2">
        <f t="shared" si="145"/>
        <v>0.88235294117647056</v>
      </c>
      <c r="AT282" s="2">
        <f t="shared" si="145"/>
        <v>5.8823529411764705E-2</v>
      </c>
      <c r="AU282" s="2">
        <f t="shared" si="145"/>
        <v>0</v>
      </c>
    </row>
    <row r="283" spans="27:62" x14ac:dyDescent="0.3">
      <c r="AI283" s="2" t="s">
        <v>45</v>
      </c>
      <c r="AJ283" s="2">
        <f>AJ268/$AV$268</f>
        <v>0</v>
      </c>
      <c r="AK283" s="2">
        <f t="shared" ref="AK283:AU283" si="146">AK268/$AV$268</f>
        <v>0</v>
      </c>
      <c r="AL283" s="2">
        <f t="shared" si="146"/>
        <v>0</v>
      </c>
      <c r="AM283" s="2">
        <f t="shared" si="146"/>
        <v>0</v>
      </c>
      <c r="AN283" s="2">
        <f t="shared" si="146"/>
        <v>0</v>
      </c>
      <c r="AO283" s="2">
        <f t="shared" si="146"/>
        <v>0</v>
      </c>
      <c r="AP283" s="2">
        <f t="shared" si="146"/>
        <v>0</v>
      </c>
      <c r="AQ283" s="2">
        <f t="shared" si="146"/>
        <v>0</v>
      </c>
      <c r="AR283" s="2">
        <f t="shared" si="146"/>
        <v>0</v>
      </c>
      <c r="AS283" s="2">
        <f t="shared" si="146"/>
        <v>8.3333333333333329E-2</v>
      </c>
      <c r="AT283" s="2">
        <f t="shared" si="146"/>
        <v>0.75</v>
      </c>
      <c r="AU283" s="2">
        <f t="shared" si="146"/>
        <v>0.16666666666666666</v>
      </c>
    </row>
    <row r="284" spans="27:62" x14ac:dyDescent="0.3">
      <c r="AI284" s="2" t="s">
        <v>53</v>
      </c>
      <c r="AJ284" s="2">
        <f>AJ269/$AV$269</f>
        <v>0</v>
      </c>
      <c r="AK284" s="2">
        <f t="shared" ref="AK284:AU284" si="147">AK269/$AV$269</f>
        <v>0</v>
      </c>
      <c r="AL284" s="2">
        <f t="shared" si="147"/>
        <v>0</v>
      </c>
      <c r="AM284" s="2">
        <f t="shared" si="147"/>
        <v>0</v>
      </c>
      <c r="AN284" s="2">
        <f t="shared" si="147"/>
        <v>0</v>
      </c>
      <c r="AO284" s="2">
        <f t="shared" si="147"/>
        <v>0</v>
      </c>
      <c r="AP284" s="2">
        <f t="shared" si="147"/>
        <v>0</v>
      </c>
      <c r="AQ284" s="2">
        <f t="shared" si="147"/>
        <v>0</v>
      </c>
      <c r="AR284" s="2">
        <f t="shared" si="147"/>
        <v>0</v>
      </c>
      <c r="AS284" s="2">
        <f t="shared" si="147"/>
        <v>0</v>
      </c>
      <c r="AT284" s="2">
        <f t="shared" si="147"/>
        <v>0.15384615384615385</v>
      </c>
      <c r="AU284" s="2">
        <f t="shared" si="147"/>
        <v>0.84615384615384615</v>
      </c>
    </row>
  </sheetData>
  <mergeCells count="108">
    <mergeCell ref="AW256:AX256"/>
    <mergeCell ref="AZ256:BB256"/>
    <mergeCell ref="BF256:BH256"/>
    <mergeCell ref="AI271:AU271"/>
    <mergeCell ref="AI238:AU238"/>
    <mergeCell ref="F256:G256"/>
    <mergeCell ref="I256:J256"/>
    <mergeCell ref="L256:N256"/>
    <mergeCell ref="Q256:S256"/>
    <mergeCell ref="V256:X256"/>
    <mergeCell ref="AA256:AC256"/>
    <mergeCell ref="AE256:AG256"/>
    <mergeCell ref="AI256:AU256"/>
    <mergeCell ref="BF190:BH190"/>
    <mergeCell ref="AI205:AU205"/>
    <mergeCell ref="F223:G223"/>
    <mergeCell ref="I223:J223"/>
    <mergeCell ref="L223:N223"/>
    <mergeCell ref="Q223:S223"/>
    <mergeCell ref="V223:X223"/>
    <mergeCell ref="AA223:AC223"/>
    <mergeCell ref="AE223:AG223"/>
    <mergeCell ref="AI223:AU223"/>
    <mergeCell ref="AW223:AX223"/>
    <mergeCell ref="AZ223:BB223"/>
    <mergeCell ref="BF223:BH223"/>
    <mergeCell ref="AA190:AC190"/>
    <mergeCell ref="AE190:AG190"/>
    <mergeCell ref="AI190:AU190"/>
    <mergeCell ref="AW190:AX190"/>
    <mergeCell ref="AZ190:BB190"/>
    <mergeCell ref="F190:G190"/>
    <mergeCell ref="I190:J190"/>
    <mergeCell ref="L190:N190"/>
    <mergeCell ref="Q190:S190"/>
    <mergeCell ref="V190:X190"/>
    <mergeCell ref="F4:G4"/>
    <mergeCell ref="I4:J4"/>
    <mergeCell ref="L4:N4"/>
    <mergeCell ref="Q4:S4"/>
    <mergeCell ref="V4:X4"/>
    <mergeCell ref="AZ157:BB157"/>
    <mergeCell ref="AI34:AU34"/>
    <mergeCell ref="AI49:AU49"/>
    <mergeCell ref="AI64:AU64"/>
    <mergeCell ref="AI79:AU79"/>
    <mergeCell ref="AI157:AU157"/>
    <mergeCell ref="AZ64:BB64"/>
    <mergeCell ref="AZ95:BB95"/>
    <mergeCell ref="AI95:AU95"/>
    <mergeCell ref="AI110:AU110"/>
    <mergeCell ref="AI126:AU126"/>
    <mergeCell ref="AI141:AU141"/>
    <mergeCell ref="AZ126:BB126"/>
    <mergeCell ref="F64:G64"/>
    <mergeCell ref="I64:J64"/>
    <mergeCell ref="L64:N64"/>
    <mergeCell ref="Q64:S64"/>
    <mergeCell ref="V64:X64"/>
    <mergeCell ref="AE64:AG64"/>
    <mergeCell ref="AW64:AX64"/>
    <mergeCell ref="F34:G34"/>
    <mergeCell ref="I34:J34"/>
    <mergeCell ref="L34:N34"/>
    <mergeCell ref="Q34:S34"/>
    <mergeCell ref="V34:X34"/>
    <mergeCell ref="F157:G157"/>
    <mergeCell ref="I157:J157"/>
    <mergeCell ref="L157:N157"/>
    <mergeCell ref="Q157:S157"/>
    <mergeCell ref="V157:X157"/>
    <mergeCell ref="AA126:AC126"/>
    <mergeCell ref="AA95:AC95"/>
    <mergeCell ref="AE95:AG95"/>
    <mergeCell ref="AW95:AX95"/>
    <mergeCell ref="F126:G126"/>
    <mergeCell ref="I126:J126"/>
    <mergeCell ref="L126:N126"/>
    <mergeCell ref="Q126:S126"/>
    <mergeCell ref="V126:X126"/>
    <mergeCell ref="AE126:AG126"/>
    <mergeCell ref="AW126:AX126"/>
    <mergeCell ref="F95:G95"/>
    <mergeCell ref="I95:J95"/>
    <mergeCell ref="L95:N95"/>
    <mergeCell ref="Q95:S95"/>
    <mergeCell ref="V95:X95"/>
    <mergeCell ref="BF157:BH157"/>
    <mergeCell ref="BF4:BH4"/>
    <mergeCell ref="BF34:BH34"/>
    <mergeCell ref="BF64:BH64"/>
    <mergeCell ref="BF95:BH95"/>
    <mergeCell ref="BF126:BH126"/>
    <mergeCell ref="AI172:AU172"/>
    <mergeCell ref="AA157:AC157"/>
    <mergeCell ref="AE157:AG157"/>
    <mergeCell ref="AW157:AX157"/>
    <mergeCell ref="AA64:AC64"/>
    <mergeCell ref="AA34:AC34"/>
    <mergeCell ref="AE34:AG34"/>
    <mergeCell ref="AW34:AX34"/>
    <mergeCell ref="AA4:AC4"/>
    <mergeCell ref="AI4:AU4"/>
    <mergeCell ref="AI19:AU19"/>
    <mergeCell ref="AZ4:BB4"/>
    <mergeCell ref="AZ34:BB34"/>
    <mergeCell ref="AE4:AG4"/>
    <mergeCell ref="AW4:AX4"/>
  </mergeCells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1B0C-C248-490C-BD1E-5C3B9D490736}">
  <dimension ref="A1:A144"/>
  <sheetViews>
    <sheetView topLeftCell="A123" workbookViewId="0">
      <selection activeCell="A133" sqref="A133:A144"/>
    </sheetView>
  </sheetViews>
  <sheetFormatPr defaultRowHeight="14.4" x14ac:dyDescent="0.3"/>
  <sheetData>
    <row r="1" spans="1:1" x14ac:dyDescent="0.3">
      <c r="A1">
        <v>124</v>
      </c>
    </row>
    <row r="2" spans="1:1" x14ac:dyDescent="0.3">
      <c r="A2">
        <v>7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7</v>
      </c>
    </row>
    <row r="14" spans="1:1" x14ac:dyDescent="0.3">
      <c r="A14">
        <v>120</v>
      </c>
    </row>
    <row r="15" spans="1:1" x14ac:dyDescent="0.3">
      <c r="A15">
        <v>10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</v>
      </c>
    </row>
    <row r="27" spans="1:1" x14ac:dyDescent="0.3">
      <c r="A27">
        <v>96</v>
      </c>
    </row>
    <row r="28" spans="1:1" x14ac:dyDescent="0.3">
      <c r="A28">
        <v>7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1</v>
      </c>
    </row>
    <row r="39" spans="1:1" x14ac:dyDescent="0.3">
      <c r="A39">
        <v>5</v>
      </c>
    </row>
    <row r="40" spans="1:1" x14ac:dyDescent="0.3">
      <c r="A40">
        <v>129</v>
      </c>
    </row>
    <row r="41" spans="1:1" x14ac:dyDescent="0.3">
      <c r="A41">
        <v>9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8</v>
      </c>
    </row>
    <row r="53" spans="1:1" x14ac:dyDescent="0.3">
      <c r="A53">
        <v>709</v>
      </c>
    </row>
    <row r="54" spans="1:1" x14ac:dyDescent="0.3">
      <c r="A54">
        <v>17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16</v>
      </c>
    </row>
    <row r="66" spans="1:1" x14ac:dyDescent="0.3">
      <c r="A66">
        <v>376</v>
      </c>
    </row>
    <row r="67" spans="1:1" x14ac:dyDescent="0.3">
      <c r="A67">
        <v>18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17</v>
      </c>
    </row>
    <row r="79" spans="1:1" x14ac:dyDescent="0.3">
      <c r="A79">
        <v>811</v>
      </c>
    </row>
    <row r="80" spans="1:1" x14ac:dyDescent="0.3">
      <c r="A80">
        <v>21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21</v>
      </c>
    </row>
    <row r="92" spans="1:1" x14ac:dyDescent="0.3">
      <c r="A92">
        <v>322</v>
      </c>
    </row>
    <row r="93" spans="1:1" x14ac:dyDescent="0.3">
      <c r="A93">
        <v>8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8</v>
      </c>
    </row>
    <row r="105" spans="1:1" x14ac:dyDescent="0.3">
      <c r="A105">
        <v>56</v>
      </c>
    </row>
    <row r="106" spans="1:1" x14ac:dyDescent="0.3">
      <c r="A106">
        <v>1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</v>
      </c>
    </row>
    <row r="118" spans="1:1" x14ac:dyDescent="0.3">
      <c r="A118">
        <v>15</v>
      </c>
    </row>
    <row r="119" spans="1:1" x14ac:dyDescent="0.3">
      <c r="A119">
        <v>1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1</v>
      </c>
    </row>
    <row r="131" spans="1:1" x14ac:dyDescent="0.3">
      <c r="A131">
        <v>9</v>
      </c>
    </row>
    <row r="132" spans="1:1" x14ac:dyDescent="0.3">
      <c r="A132">
        <v>2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2</v>
      </c>
    </row>
    <row r="144" spans="1:1" x14ac:dyDescent="0.3">
      <c r="A144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57E3-F989-4A47-829C-C51D9BFD83BF}">
  <dimension ref="A2:BJ284"/>
  <sheetViews>
    <sheetView topLeftCell="AZ234" workbookViewId="0">
      <selection activeCell="BF256" sqref="BF256:BH256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9.5546875" bestFit="1" customWidth="1"/>
    <col min="23" max="23" width="20.5546875" bestFit="1" customWidth="1"/>
    <col min="24" max="24" width="9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9.5546875" bestFit="1" customWidth="1"/>
    <col min="47" max="47" width="10.109375" customWidth="1"/>
    <col min="48" max="48" width="8.88671875" customWidth="1"/>
    <col min="50" max="50" width="11" bestFit="1" customWidth="1"/>
    <col min="51" max="51" width="20.5546875" bestFit="1" customWidth="1"/>
    <col min="53" max="53" width="20.5546875" bestFit="1" customWidth="1"/>
    <col min="54" max="54" width="9.6640625" bestFit="1" customWidth="1"/>
    <col min="55" max="55" width="9.5546875" bestFit="1" customWidth="1"/>
    <col min="56" max="56" width="10" bestFit="1" customWidth="1"/>
    <col min="59" max="59" width="20.5546875" bestFit="1" customWidth="1"/>
    <col min="61" max="61" width="10" bestFit="1" customWidth="1"/>
  </cols>
  <sheetData>
    <row r="2" spans="1:62" x14ac:dyDescent="0.3">
      <c r="A2" t="s">
        <v>58</v>
      </c>
    </row>
    <row r="4" spans="1:62" x14ac:dyDescent="0.3">
      <c r="B4" s="14" t="s">
        <v>46</v>
      </c>
      <c r="C4" s="14" t="s">
        <v>47</v>
      </c>
      <c r="D4" s="14" t="s">
        <v>48</v>
      </c>
      <c r="F4" s="67" t="s">
        <v>2</v>
      </c>
      <c r="G4" s="67"/>
      <c r="I4" s="70" t="s">
        <v>7</v>
      </c>
      <c r="J4" s="71"/>
      <c r="L4" s="68" t="s">
        <v>0</v>
      </c>
      <c r="M4" s="68"/>
      <c r="N4" s="68"/>
      <c r="O4" s="6" t="s">
        <v>10</v>
      </c>
      <c r="Q4" s="68" t="s">
        <v>0</v>
      </c>
      <c r="R4" s="68"/>
      <c r="S4" s="68"/>
      <c r="T4" s="6" t="s">
        <v>33</v>
      </c>
      <c r="V4" s="67" t="s">
        <v>90</v>
      </c>
      <c r="W4" s="67"/>
      <c r="X4" s="67"/>
      <c r="Y4" s="2" t="s">
        <v>33</v>
      </c>
      <c r="AA4" s="67" t="s">
        <v>90</v>
      </c>
      <c r="AB4" s="67"/>
      <c r="AC4" s="67"/>
      <c r="AD4" s="2" t="s">
        <v>33</v>
      </c>
      <c r="AE4" s="67" t="s">
        <v>36</v>
      </c>
      <c r="AF4" s="67"/>
      <c r="AG4" s="67"/>
      <c r="AI4" s="67" t="s">
        <v>51</v>
      </c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W4" s="67" t="s">
        <v>54</v>
      </c>
      <c r="AX4" s="67"/>
      <c r="AZ4" s="67" t="s">
        <v>90</v>
      </c>
      <c r="BA4" s="67"/>
      <c r="BB4" s="67"/>
      <c r="BC4" s="2" t="s">
        <v>33</v>
      </c>
      <c r="BD4" s="2" t="s">
        <v>55</v>
      </c>
      <c r="BF4" s="67" t="s">
        <v>90</v>
      </c>
      <c r="BG4" s="67"/>
      <c r="BH4" s="67"/>
      <c r="BI4" s="2" t="s">
        <v>55</v>
      </c>
      <c r="BJ4" s="2" t="s">
        <v>157</v>
      </c>
    </row>
    <row r="5" spans="1:62" x14ac:dyDescent="0.3">
      <c r="B5" s="2">
        <v>1</v>
      </c>
      <c r="C5" s="52" t="s">
        <v>25</v>
      </c>
      <c r="D5" s="2">
        <v>12169</v>
      </c>
      <c r="F5" s="3" t="s">
        <v>3</v>
      </c>
      <c r="G5" s="4">
        <v>11215</v>
      </c>
      <c r="I5" s="3" t="s">
        <v>3</v>
      </c>
      <c r="J5" s="4">
        <v>11215</v>
      </c>
      <c r="L5" s="43">
        <v>11215</v>
      </c>
      <c r="M5" s="6" t="s">
        <v>1</v>
      </c>
      <c r="N5" s="43">
        <f>L5+$J$9</f>
        <v>11717</v>
      </c>
      <c r="O5" s="6" t="s">
        <v>11</v>
      </c>
      <c r="Q5" s="43">
        <v>11215</v>
      </c>
      <c r="R5" s="6" t="s">
        <v>1</v>
      </c>
      <c r="S5" s="43">
        <f>Q5+$J$9</f>
        <v>11717</v>
      </c>
      <c r="T5" s="6" t="s">
        <v>50</v>
      </c>
      <c r="V5" s="2">
        <v>1</v>
      </c>
      <c r="W5" s="2" t="s">
        <v>25</v>
      </c>
      <c r="X5" s="2">
        <v>12169</v>
      </c>
      <c r="Y5" s="2" t="s">
        <v>49</v>
      </c>
      <c r="AA5" s="2">
        <v>1</v>
      </c>
      <c r="AB5" s="2" t="s">
        <v>25</v>
      </c>
      <c r="AC5" s="2">
        <v>12169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T5" s="2" t="s">
        <v>45</v>
      </c>
      <c r="AU5" s="2" t="s">
        <v>53</v>
      </c>
      <c r="AW5" s="2" t="s">
        <v>50</v>
      </c>
      <c r="AX5" s="12">
        <v>11487.962</v>
      </c>
      <c r="AZ5" s="2">
        <v>1</v>
      </c>
      <c r="BA5" s="2" t="s">
        <v>25</v>
      </c>
      <c r="BB5" s="2">
        <v>12169</v>
      </c>
      <c r="BC5" s="2" t="s">
        <v>49</v>
      </c>
      <c r="BD5" s="13"/>
      <c r="BF5" s="2">
        <v>1</v>
      </c>
      <c r="BG5" s="2" t="s">
        <v>25</v>
      </c>
      <c r="BH5" s="2">
        <v>12169</v>
      </c>
      <c r="BI5" s="13" t="s">
        <v>1</v>
      </c>
      <c r="BJ5" s="2" t="s">
        <v>1</v>
      </c>
    </row>
    <row r="6" spans="1:62" x14ac:dyDescent="0.3">
      <c r="B6" s="2">
        <v>2</v>
      </c>
      <c r="C6" s="52" t="s">
        <v>26</v>
      </c>
      <c r="D6" s="2">
        <v>12201</v>
      </c>
      <c r="F6" s="3" t="s">
        <v>4</v>
      </c>
      <c r="G6" s="4">
        <v>17215</v>
      </c>
      <c r="I6" s="5" t="s">
        <v>4</v>
      </c>
      <c r="J6" s="4">
        <v>17215</v>
      </c>
      <c r="L6" s="43">
        <f>N5</f>
        <v>11717</v>
      </c>
      <c r="M6" s="6" t="s">
        <v>1</v>
      </c>
      <c r="N6" s="43">
        <f t="shared" ref="N6:N16" si="0">L6+$J$9</f>
        <v>12219</v>
      </c>
      <c r="O6" s="6" t="s">
        <v>12</v>
      </c>
      <c r="Q6" s="43">
        <f>S5</f>
        <v>11717</v>
      </c>
      <c r="R6" s="6" t="s">
        <v>1</v>
      </c>
      <c r="S6" s="43">
        <f t="shared" ref="S6:S16" si="1">Q6+$J$9</f>
        <v>12219</v>
      </c>
      <c r="T6" s="6" t="s">
        <v>49</v>
      </c>
      <c r="V6" s="2">
        <v>2</v>
      </c>
      <c r="W6" s="2" t="s">
        <v>26</v>
      </c>
      <c r="X6" s="2">
        <v>12201</v>
      </c>
      <c r="Y6" s="2" t="s">
        <v>49</v>
      </c>
      <c r="AA6" s="2">
        <v>2</v>
      </c>
      <c r="AB6" s="2" t="s">
        <v>26</v>
      </c>
      <c r="AC6" s="2">
        <v>12201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2">
        <v>153</v>
      </c>
      <c r="AK6" s="2">
        <v>7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>
        <f>SUM(AJ6:AU6)</f>
        <v>160</v>
      </c>
      <c r="AW6" s="2" t="s">
        <v>49</v>
      </c>
      <c r="AX6" s="12">
        <v>11950.385</v>
      </c>
      <c r="AZ6" s="2">
        <v>2</v>
      </c>
      <c r="BA6" s="2" t="s">
        <v>26</v>
      </c>
      <c r="BB6" s="2">
        <v>12201</v>
      </c>
      <c r="BC6" s="2" t="s">
        <v>49</v>
      </c>
      <c r="BD6" s="13">
        <v>11950.385964912281</v>
      </c>
      <c r="BF6" s="2">
        <v>2</v>
      </c>
      <c r="BG6" s="2" t="s">
        <v>26</v>
      </c>
      <c r="BH6" s="2">
        <v>12201</v>
      </c>
      <c r="BI6" s="13">
        <v>11950.385964912281</v>
      </c>
      <c r="BJ6" s="17">
        <v>2.0540450380109778</v>
      </c>
    </row>
    <row r="7" spans="1:62" x14ac:dyDescent="0.3">
      <c r="B7" s="2">
        <v>3</v>
      </c>
      <c r="C7" s="52" t="s">
        <v>27</v>
      </c>
      <c r="D7" s="2">
        <v>12168</v>
      </c>
      <c r="F7" s="3" t="s">
        <v>5</v>
      </c>
      <c r="G7" s="3" t="s">
        <v>176</v>
      </c>
      <c r="I7" s="5" t="s">
        <v>8</v>
      </c>
      <c r="J7" s="3">
        <v>12</v>
      </c>
      <c r="L7" s="43">
        <f>N6</f>
        <v>12219</v>
      </c>
      <c r="M7" s="6" t="s">
        <v>1</v>
      </c>
      <c r="N7" s="43">
        <f t="shared" si="0"/>
        <v>12721</v>
      </c>
      <c r="O7" s="6" t="s">
        <v>13</v>
      </c>
      <c r="Q7" s="43">
        <f>S6</f>
        <v>12219</v>
      </c>
      <c r="R7" s="6" t="s">
        <v>1</v>
      </c>
      <c r="S7" s="43">
        <f t="shared" si="1"/>
        <v>12721</v>
      </c>
      <c r="T7" s="6" t="s">
        <v>34</v>
      </c>
      <c r="V7" s="2">
        <v>3</v>
      </c>
      <c r="W7" s="2" t="s">
        <v>27</v>
      </c>
      <c r="X7" s="2">
        <v>12168</v>
      </c>
      <c r="Y7" s="2" t="s">
        <v>49</v>
      </c>
      <c r="AA7" s="2">
        <v>3</v>
      </c>
      <c r="AB7" s="2" t="s">
        <v>27</v>
      </c>
      <c r="AC7" s="2">
        <v>12168</v>
      </c>
      <c r="AD7" s="2" t="s">
        <v>49</v>
      </c>
      <c r="AE7" s="2" t="s">
        <v>49</v>
      </c>
      <c r="AF7" s="2" t="s">
        <v>38</v>
      </c>
      <c r="AG7" s="2" t="s">
        <v>49</v>
      </c>
      <c r="AI7" s="2" t="s">
        <v>49</v>
      </c>
      <c r="AJ7" s="2">
        <v>7</v>
      </c>
      <c r="AK7" s="2">
        <v>163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>
        <f t="shared" ref="AV7:AV17" si="2">SUM(AJ7:AU7)</f>
        <v>171</v>
      </c>
      <c r="AW7" s="2" t="s">
        <v>34</v>
      </c>
      <c r="AX7" s="12">
        <v>12490.079</v>
      </c>
      <c r="AZ7" s="2">
        <v>3</v>
      </c>
      <c r="BA7" s="2" t="s">
        <v>27</v>
      </c>
      <c r="BB7" s="2">
        <v>12168</v>
      </c>
      <c r="BC7" s="2" t="s">
        <v>49</v>
      </c>
      <c r="BD7" s="13">
        <v>11950.385964912281</v>
      </c>
      <c r="BF7" s="2">
        <v>3</v>
      </c>
      <c r="BG7" s="2" t="s">
        <v>27</v>
      </c>
      <c r="BH7" s="2">
        <v>12168</v>
      </c>
      <c r="BI7" s="13">
        <v>11950.385964912281</v>
      </c>
      <c r="BJ7" s="17">
        <v>1.7884125171574581</v>
      </c>
    </row>
    <row r="8" spans="1:62" x14ac:dyDescent="0.3">
      <c r="B8" s="2">
        <v>4</v>
      </c>
      <c r="C8" s="52" t="s">
        <v>28</v>
      </c>
      <c r="D8" s="2">
        <v>12202</v>
      </c>
      <c r="I8" s="3" t="s">
        <v>9</v>
      </c>
      <c r="J8" s="4">
        <f>J6-J5</f>
        <v>6000</v>
      </c>
      <c r="L8" s="43">
        <f>N7</f>
        <v>12721</v>
      </c>
      <c r="M8" s="6" t="s">
        <v>1</v>
      </c>
      <c r="N8" s="43">
        <f t="shared" si="0"/>
        <v>13223</v>
      </c>
      <c r="O8" s="6" t="s">
        <v>14</v>
      </c>
      <c r="Q8" s="43">
        <f>S7</f>
        <v>12721</v>
      </c>
      <c r="R8" s="6" t="s">
        <v>1</v>
      </c>
      <c r="S8" s="43">
        <f t="shared" si="1"/>
        <v>13223</v>
      </c>
      <c r="T8" s="6" t="s">
        <v>39</v>
      </c>
      <c r="V8" s="2">
        <v>4</v>
      </c>
      <c r="W8" s="2" t="s">
        <v>28</v>
      </c>
      <c r="X8" s="2">
        <v>12202</v>
      </c>
      <c r="Y8" s="2" t="s">
        <v>49</v>
      </c>
      <c r="AA8" s="2">
        <v>4</v>
      </c>
      <c r="AB8" s="2" t="s">
        <v>28</v>
      </c>
      <c r="AC8" s="2">
        <v>12202</v>
      </c>
      <c r="AD8" s="2" t="s">
        <v>49</v>
      </c>
      <c r="AE8" s="2" t="s">
        <v>49</v>
      </c>
      <c r="AF8" s="2" t="s">
        <v>38</v>
      </c>
      <c r="AG8" s="2" t="s">
        <v>49</v>
      </c>
      <c r="AI8" s="2" t="s">
        <v>34</v>
      </c>
      <c r="AJ8" s="2">
        <v>0</v>
      </c>
      <c r="AK8" s="2">
        <v>0</v>
      </c>
      <c r="AL8" s="2">
        <v>72</v>
      </c>
      <c r="AM8" s="2">
        <v>3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>
        <f t="shared" si="2"/>
        <v>75</v>
      </c>
      <c r="AW8" s="2" t="s">
        <v>39</v>
      </c>
      <c r="AX8" s="12">
        <v>13000.684999999999</v>
      </c>
      <c r="AZ8" s="2">
        <v>4</v>
      </c>
      <c r="BA8" s="2" t="s">
        <v>28</v>
      </c>
      <c r="BB8" s="2">
        <v>12202</v>
      </c>
      <c r="BC8" s="2" t="s">
        <v>49</v>
      </c>
      <c r="BD8" s="13">
        <v>11950.385964912281</v>
      </c>
      <c r="BF8" s="2">
        <v>4</v>
      </c>
      <c r="BG8" s="2" t="s">
        <v>28</v>
      </c>
      <c r="BH8" s="2">
        <v>12202</v>
      </c>
      <c r="BI8" s="13">
        <v>11950.385964912281</v>
      </c>
      <c r="BJ8" s="17">
        <v>2.0620720790667062</v>
      </c>
    </row>
    <row r="9" spans="1:62" x14ac:dyDescent="0.3">
      <c r="B9" s="2">
        <v>5</v>
      </c>
      <c r="C9" s="52" t="s">
        <v>29</v>
      </c>
      <c r="D9" s="2">
        <v>12136</v>
      </c>
      <c r="I9" s="3" t="s">
        <v>7</v>
      </c>
      <c r="J9" s="3">
        <v>502</v>
      </c>
      <c r="L9" s="43">
        <f t="shared" ref="L9:L16" si="3">N8</f>
        <v>13223</v>
      </c>
      <c r="M9" s="6" t="s">
        <v>1</v>
      </c>
      <c r="N9" s="43">
        <f t="shared" si="0"/>
        <v>13725</v>
      </c>
      <c r="O9" s="6" t="s">
        <v>15</v>
      </c>
      <c r="Q9" s="43">
        <f t="shared" ref="Q9:Q16" si="4">S8</f>
        <v>13223</v>
      </c>
      <c r="R9" s="6" t="s">
        <v>1</v>
      </c>
      <c r="S9" s="43">
        <f t="shared" si="1"/>
        <v>13725</v>
      </c>
      <c r="T9" s="6" t="s">
        <v>40</v>
      </c>
      <c r="V9" s="2">
        <v>5</v>
      </c>
      <c r="W9" s="2" t="s">
        <v>29</v>
      </c>
      <c r="X9" s="2">
        <v>12136</v>
      </c>
      <c r="Y9" s="2" t="s">
        <v>49</v>
      </c>
      <c r="AA9" s="2">
        <v>5</v>
      </c>
      <c r="AB9" s="2" t="s">
        <v>29</v>
      </c>
      <c r="AC9" s="2">
        <v>12136</v>
      </c>
      <c r="AD9" s="2" t="s">
        <v>49</v>
      </c>
      <c r="AE9" s="2" t="s">
        <v>49</v>
      </c>
      <c r="AF9" s="2" t="s">
        <v>38</v>
      </c>
      <c r="AG9" s="2" t="s">
        <v>49</v>
      </c>
      <c r="AI9" s="2" t="s">
        <v>39</v>
      </c>
      <c r="AJ9" s="2">
        <v>0</v>
      </c>
      <c r="AK9" s="2">
        <v>0</v>
      </c>
      <c r="AL9" s="2">
        <v>2</v>
      </c>
      <c r="AM9" s="2">
        <v>326</v>
      </c>
      <c r="AN9" s="2">
        <v>22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>
        <f t="shared" si="2"/>
        <v>350</v>
      </c>
      <c r="AW9" s="2" t="s">
        <v>40</v>
      </c>
      <c r="AX9" s="12">
        <v>13463.906000000001</v>
      </c>
      <c r="AZ9" s="2">
        <v>5</v>
      </c>
      <c r="BA9" s="2" t="s">
        <v>29</v>
      </c>
      <c r="BB9" s="2">
        <v>12136</v>
      </c>
      <c r="BC9" s="2" t="s">
        <v>49</v>
      </c>
      <c r="BD9" s="13">
        <v>11950.385964912281</v>
      </c>
      <c r="BF9" s="2">
        <v>5</v>
      </c>
      <c r="BG9" s="2" t="s">
        <v>29</v>
      </c>
      <c r="BH9" s="2">
        <v>12136</v>
      </c>
      <c r="BI9" s="13">
        <v>11950.385964912281</v>
      </c>
      <c r="BJ9" s="17">
        <v>1.5294498606436999</v>
      </c>
    </row>
    <row r="10" spans="1:62" x14ac:dyDescent="0.3">
      <c r="B10" s="2">
        <v>6</v>
      </c>
      <c r="C10" s="53">
        <v>41944</v>
      </c>
      <c r="D10" s="2">
        <v>12136</v>
      </c>
      <c r="G10" s="19">
        <f>G6-558</f>
        <v>16657</v>
      </c>
      <c r="L10" s="43">
        <f t="shared" si="3"/>
        <v>13725</v>
      </c>
      <c r="M10" s="6" t="s">
        <v>1</v>
      </c>
      <c r="N10" s="43">
        <f t="shared" si="0"/>
        <v>14227</v>
      </c>
      <c r="O10" s="6" t="s">
        <v>16</v>
      </c>
      <c r="Q10" s="43">
        <f t="shared" si="4"/>
        <v>13725</v>
      </c>
      <c r="R10" s="6" t="s">
        <v>1</v>
      </c>
      <c r="S10" s="43">
        <f t="shared" si="1"/>
        <v>14227</v>
      </c>
      <c r="T10" s="6" t="s">
        <v>41</v>
      </c>
      <c r="V10" s="2">
        <v>6</v>
      </c>
      <c r="W10" s="9">
        <v>41944</v>
      </c>
      <c r="X10" s="2">
        <v>12136</v>
      </c>
      <c r="Y10" s="2" t="s">
        <v>49</v>
      </c>
      <c r="AA10" s="2">
        <v>6</v>
      </c>
      <c r="AB10" s="9">
        <v>41944</v>
      </c>
      <c r="AC10" s="2">
        <v>12136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2">
        <v>0</v>
      </c>
      <c r="AK10" s="2">
        <v>0</v>
      </c>
      <c r="AL10" s="2">
        <v>0</v>
      </c>
      <c r="AM10" s="2">
        <v>21</v>
      </c>
      <c r="AN10" s="2">
        <v>719</v>
      </c>
      <c r="AO10" s="2">
        <v>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>
        <f t="shared" si="2"/>
        <v>746</v>
      </c>
      <c r="AW10" s="2" t="s">
        <v>41</v>
      </c>
      <c r="AX10" s="12">
        <v>13986.107</v>
      </c>
      <c r="AZ10" s="2">
        <v>6</v>
      </c>
      <c r="BA10" s="9">
        <v>41944</v>
      </c>
      <c r="BB10" s="2">
        <v>12136</v>
      </c>
      <c r="BC10" s="2" t="s">
        <v>49</v>
      </c>
      <c r="BD10" s="13">
        <v>11950.385964912281</v>
      </c>
      <c r="BF10" s="2">
        <v>6</v>
      </c>
      <c r="BG10" s="9">
        <v>41944</v>
      </c>
      <c r="BH10" s="2">
        <v>12136</v>
      </c>
      <c r="BI10" s="13">
        <v>11950.385964912281</v>
      </c>
      <c r="BJ10" s="17">
        <v>1.5294498606436999</v>
      </c>
    </row>
    <row r="11" spans="1:62" x14ac:dyDescent="0.3">
      <c r="B11" s="2">
        <v>7</v>
      </c>
      <c r="C11" s="53">
        <v>41974</v>
      </c>
      <c r="D11" s="2">
        <v>12136</v>
      </c>
      <c r="L11" s="43">
        <f t="shared" si="3"/>
        <v>14227</v>
      </c>
      <c r="M11" s="6" t="s">
        <v>1</v>
      </c>
      <c r="N11" s="43">
        <f t="shared" si="0"/>
        <v>14729</v>
      </c>
      <c r="O11" s="6" t="s">
        <v>17</v>
      </c>
      <c r="Q11" s="43">
        <f t="shared" si="4"/>
        <v>14227</v>
      </c>
      <c r="R11" s="6" t="s">
        <v>1</v>
      </c>
      <c r="S11" s="43">
        <f t="shared" si="1"/>
        <v>14729</v>
      </c>
      <c r="T11" s="6" t="s">
        <v>42</v>
      </c>
      <c r="V11" s="2">
        <v>7</v>
      </c>
      <c r="W11" s="9">
        <v>41974</v>
      </c>
      <c r="X11" s="2">
        <v>12136</v>
      </c>
      <c r="Y11" s="2" t="s">
        <v>49</v>
      </c>
      <c r="AA11" s="2">
        <v>7</v>
      </c>
      <c r="AB11" s="9">
        <v>41974</v>
      </c>
      <c r="AC11" s="2">
        <v>12136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2">
        <v>0</v>
      </c>
      <c r="AK11" s="2">
        <v>0</v>
      </c>
      <c r="AL11" s="2">
        <v>0</v>
      </c>
      <c r="AM11" s="2">
        <v>0</v>
      </c>
      <c r="AN11" s="2">
        <v>5</v>
      </c>
      <c r="AO11" s="2">
        <v>720</v>
      </c>
      <c r="AP11" s="2">
        <v>20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>
        <f t="shared" si="2"/>
        <v>745</v>
      </c>
      <c r="AW11" s="2" t="s">
        <v>42</v>
      </c>
      <c r="AX11" s="12">
        <v>14469.099</v>
      </c>
      <c r="AZ11" s="2">
        <v>7</v>
      </c>
      <c r="BA11" s="9">
        <v>41974</v>
      </c>
      <c r="BB11" s="2">
        <v>12136</v>
      </c>
      <c r="BC11" s="2" t="s">
        <v>49</v>
      </c>
      <c r="BD11" s="13">
        <v>11950.385964912281</v>
      </c>
      <c r="BF11" s="2">
        <v>7</v>
      </c>
      <c r="BG11" s="9">
        <v>41974</v>
      </c>
      <c r="BH11" s="2">
        <v>12136</v>
      </c>
      <c r="BI11" s="13">
        <v>11950.385964912281</v>
      </c>
      <c r="BJ11" s="17">
        <v>1.5294498606436999</v>
      </c>
    </row>
    <row r="12" spans="1:62" x14ac:dyDescent="0.3">
      <c r="B12" s="2">
        <v>8</v>
      </c>
      <c r="C12" s="52" t="s">
        <v>30</v>
      </c>
      <c r="D12" s="2">
        <v>11987</v>
      </c>
      <c r="L12" s="43">
        <f t="shared" si="3"/>
        <v>14729</v>
      </c>
      <c r="M12" s="6" t="s">
        <v>1</v>
      </c>
      <c r="N12" s="43">
        <f t="shared" si="0"/>
        <v>15231</v>
      </c>
      <c r="O12" s="6" t="s">
        <v>18</v>
      </c>
      <c r="Q12" s="43">
        <f t="shared" si="4"/>
        <v>14729</v>
      </c>
      <c r="R12" s="6" t="s">
        <v>1</v>
      </c>
      <c r="S12" s="43">
        <f t="shared" si="1"/>
        <v>15231</v>
      </c>
      <c r="T12" s="6" t="s">
        <v>35</v>
      </c>
      <c r="V12" s="2">
        <v>8</v>
      </c>
      <c r="W12" s="2" t="s">
        <v>30</v>
      </c>
      <c r="X12" s="2">
        <v>11987</v>
      </c>
      <c r="Y12" s="2" t="s">
        <v>49</v>
      </c>
      <c r="AA12" s="2">
        <v>8</v>
      </c>
      <c r="AB12" s="2" t="s">
        <v>30</v>
      </c>
      <c r="AC12" s="2">
        <v>11987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19</v>
      </c>
      <c r="AP12" s="2">
        <v>536</v>
      </c>
      <c r="AQ12" s="2">
        <v>9</v>
      </c>
      <c r="AR12" s="2">
        <v>0</v>
      </c>
      <c r="AS12" s="2">
        <v>0</v>
      </c>
      <c r="AT12" s="2">
        <v>0</v>
      </c>
      <c r="AU12" s="2">
        <v>0</v>
      </c>
      <c r="AV12">
        <f t="shared" si="2"/>
        <v>564</v>
      </c>
      <c r="AW12" s="2" t="s">
        <v>35</v>
      </c>
      <c r="AX12" s="12">
        <v>14947.081</v>
      </c>
      <c r="AZ12" s="2">
        <v>8</v>
      </c>
      <c r="BA12" s="2" t="s">
        <v>30</v>
      </c>
      <c r="BB12" s="2">
        <v>11987</v>
      </c>
      <c r="BC12" s="2" t="s">
        <v>49</v>
      </c>
      <c r="BD12" s="13">
        <v>11950.385964912281</v>
      </c>
      <c r="BF12" s="2">
        <v>8</v>
      </c>
      <c r="BG12" s="2" t="s">
        <v>30</v>
      </c>
      <c r="BH12" s="2">
        <v>11987</v>
      </c>
      <c r="BI12" s="13">
        <v>11950.385964912281</v>
      </c>
      <c r="BJ12" s="17">
        <v>0.30544786091365189</v>
      </c>
    </row>
    <row r="13" spans="1:62" x14ac:dyDescent="0.3">
      <c r="B13" s="2">
        <v>9</v>
      </c>
      <c r="C13" s="52" t="s">
        <v>31</v>
      </c>
      <c r="D13" s="2">
        <v>11987</v>
      </c>
      <c r="L13" s="43">
        <f t="shared" si="3"/>
        <v>15231</v>
      </c>
      <c r="M13" s="6" t="s">
        <v>1</v>
      </c>
      <c r="N13" s="43">
        <f t="shared" si="0"/>
        <v>15733</v>
      </c>
      <c r="O13" s="6" t="s">
        <v>19</v>
      </c>
      <c r="Q13" s="43">
        <f t="shared" si="4"/>
        <v>15231</v>
      </c>
      <c r="R13" s="6" t="s">
        <v>1</v>
      </c>
      <c r="S13" s="43">
        <f t="shared" si="1"/>
        <v>15733</v>
      </c>
      <c r="T13" s="6" t="s">
        <v>43</v>
      </c>
      <c r="V13" s="2">
        <v>9</v>
      </c>
      <c r="W13" s="2" t="s">
        <v>31</v>
      </c>
      <c r="X13" s="2">
        <v>11987</v>
      </c>
      <c r="Y13" s="2" t="s">
        <v>49</v>
      </c>
      <c r="AA13" s="2">
        <v>9</v>
      </c>
      <c r="AB13" s="2" t="s">
        <v>31</v>
      </c>
      <c r="AC13" s="2">
        <v>11987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9</v>
      </c>
      <c r="AQ13" s="2">
        <v>112</v>
      </c>
      <c r="AR13" s="2">
        <v>1</v>
      </c>
      <c r="AS13" s="2">
        <v>0</v>
      </c>
      <c r="AT13" s="2">
        <v>0</v>
      </c>
      <c r="AU13" s="2">
        <v>0</v>
      </c>
      <c r="AV13">
        <f t="shared" si="2"/>
        <v>122</v>
      </c>
      <c r="AW13" s="2" t="s">
        <v>43</v>
      </c>
      <c r="AX13" s="12">
        <v>15482</v>
      </c>
      <c r="AZ13" s="2">
        <v>9</v>
      </c>
      <c r="BA13" s="2" t="s">
        <v>31</v>
      </c>
      <c r="BB13" s="2">
        <v>11987</v>
      </c>
      <c r="BC13" s="2" t="s">
        <v>49</v>
      </c>
      <c r="BD13" s="13">
        <v>11950.385964912281</v>
      </c>
      <c r="BF13" s="2">
        <v>9</v>
      </c>
      <c r="BG13" s="2" t="s">
        <v>31</v>
      </c>
      <c r="BH13" s="2">
        <v>11987</v>
      </c>
      <c r="BI13" s="13">
        <v>11950.385964912281</v>
      </c>
      <c r="BJ13" s="17">
        <v>0.30544786091365189</v>
      </c>
    </row>
    <row r="14" spans="1:62" x14ac:dyDescent="0.3">
      <c r="B14" s="2">
        <v>10</v>
      </c>
      <c r="C14" s="52" t="s">
        <v>32</v>
      </c>
      <c r="D14" s="2">
        <v>12017</v>
      </c>
      <c r="L14" s="43">
        <f t="shared" si="3"/>
        <v>15733</v>
      </c>
      <c r="M14" s="6" t="s">
        <v>1</v>
      </c>
      <c r="N14" s="43">
        <f t="shared" si="0"/>
        <v>16235</v>
      </c>
      <c r="O14" s="6" t="s">
        <v>20</v>
      </c>
      <c r="Q14" s="43">
        <f t="shared" si="4"/>
        <v>15733</v>
      </c>
      <c r="R14" s="6" t="s">
        <v>1</v>
      </c>
      <c r="S14" s="43">
        <f t="shared" si="1"/>
        <v>16235</v>
      </c>
      <c r="T14" s="6" t="s">
        <v>44</v>
      </c>
      <c r="V14" s="2">
        <v>10</v>
      </c>
      <c r="W14" s="2" t="s">
        <v>32</v>
      </c>
      <c r="X14" s="2">
        <v>12017</v>
      </c>
      <c r="Y14" s="2" t="s">
        <v>49</v>
      </c>
      <c r="AA14" s="2">
        <v>10</v>
      </c>
      <c r="AB14" s="2" t="s">
        <v>32</v>
      </c>
      <c r="AC14" s="2">
        <v>12017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15</v>
      </c>
      <c r="AS14" s="2">
        <v>1</v>
      </c>
      <c r="AT14" s="2">
        <v>0</v>
      </c>
      <c r="AU14" s="2">
        <v>0</v>
      </c>
      <c r="AV14">
        <f t="shared" si="2"/>
        <v>17</v>
      </c>
      <c r="AW14" s="2" t="s">
        <v>44</v>
      </c>
      <c r="AX14" s="12">
        <v>16025.833000000001</v>
      </c>
      <c r="AZ14" s="2">
        <v>10</v>
      </c>
      <c r="BA14" s="2" t="s">
        <v>32</v>
      </c>
      <c r="BB14" s="2">
        <v>12017</v>
      </c>
      <c r="BC14" s="2" t="s">
        <v>49</v>
      </c>
      <c r="BD14" s="13">
        <v>11950.385964912281</v>
      </c>
      <c r="BF14" s="2">
        <v>10</v>
      </c>
      <c r="BG14" s="2" t="s">
        <v>32</v>
      </c>
      <c r="BH14" s="2">
        <v>12017</v>
      </c>
      <c r="BI14" s="13">
        <v>11950.385964912281</v>
      </c>
      <c r="BJ14" s="17">
        <v>0.5543316558851582</v>
      </c>
    </row>
    <row r="15" spans="1:62" x14ac:dyDescent="0.3">
      <c r="B15" s="2" t="s">
        <v>24</v>
      </c>
      <c r="C15" s="2" t="s">
        <v>24</v>
      </c>
      <c r="D15" s="2" t="s">
        <v>24</v>
      </c>
      <c r="L15" s="43">
        <f t="shared" si="3"/>
        <v>16235</v>
      </c>
      <c r="M15" s="6" t="s">
        <v>1</v>
      </c>
      <c r="N15" s="43">
        <f t="shared" si="0"/>
        <v>16737</v>
      </c>
      <c r="O15" s="6" t="s">
        <v>21</v>
      </c>
      <c r="Q15" s="43">
        <f t="shared" si="4"/>
        <v>16235</v>
      </c>
      <c r="R15" s="6" t="s">
        <v>1</v>
      </c>
      <c r="S15" s="43">
        <f t="shared" si="1"/>
        <v>16737</v>
      </c>
      <c r="T15" s="6" t="s">
        <v>45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24</v>
      </c>
      <c r="AB15" s="2" t="s">
        <v>24</v>
      </c>
      <c r="AC15" s="2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44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9</v>
      </c>
      <c r="AT15" s="2">
        <v>2</v>
      </c>
      <c r="AU15" s="2">
        <v>0</v>
      </c>
      <c r="AV15">
        <f t="shared" si="2"/>
        <v>12</v>
      </c>
      <c r="AW15" s="2" t="s">
        <v>45</v>
      </c>
      <c r="AX15" s="3">
        <v>16408.769</v>
      </c>
      <c r="AZ15" s="2" t="s">
        <v>24</v>
      </c>
      <c r="BA15" s="2" t="s">
        <v>24</v>
      </c>
      <c r="BB15" s="2" t="s">
        <v>24</v>
      </c>
      <c r="BC15" s="2" t="s">
        <v>24</v>
      </c>
      <c r="BD15" s="2" t="s">
        <v>24</v>
      </c>
      <c r="BF15" s="2" t="s">
        <v>24</v>
      </c>
      <c r="BG15" s="2" t="s">
        <v>24</v>
      </c>
      <c r="BH15" s="2" t="s">
        <v>24</v>
      </c>
      <c r="BI15" s="2" t="s">
        <v>24</v>
      </c>
      <c r="BJ15" s="2" t="s">
        <v>24</v>
      </c>
    </row>
    <row r="16" spans="1:62" x14ac:dyDescent="0.3">
      <c r="B16" s="2" t="s">
        <v>24</v>
      </c>
      <c r="C16" s="2" t="s">
        <v>24</v>
      </c>
      <c r="D16" s="2" t="s">
        <v>24</v>
      </c>
      <c r="L16" s="43">
        <f t="shared" si="3"/>
        <v>16737</v>
      </c>
      <c r="M16" s="6" t="s">
        <v>1</v>
      </c>
      <c r="N16" s="43">
        <f t="shared" si="0"/>
        <v>17239</v>
      </c>
      <c r="O16" s="6" t="s">
        <v>22</v>
      </c>
      <c r="Q16" s="43">
        <f t="shared" si="4"/>
        <v>16737</v>
      </c>
      <c r="R16" s="6" t="s">
        <v>1</v>
      </c>
      <c r="S16" s="43">
        <f t="shared" si="1"/>
        <v>17239</v>
      </c>
      <c r="T16" s="6" t="s">
        <v>53</v>
      </c>
      <c r="V16" s="2" t="s">
        <v>24</v>
      </c>
      <c r="W16" s="2" t="s">
        <v>24</v>
      </c>
      <c r="X16" s="2" t="s">
        <v>24</v>
      </c>
      <c r="Y16" s="2" t="s">
        <v>24</v>
      </c>
      <c r="AA16" s="2" t="s">
        <v>24</v>
      </c>
      <c r="AB16" s="2" t="s">
        <v>24</v>
      </c>
      <c r="AC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I16" s="2" t="s">
        <v>45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2</v>
      </c>
      <c r="AT16" s="2">
        <v>11</v>
      </c>
      <c r="AU16" s="2">
        <v>0</v>
      </c>
      <c r="AV16">
        <f t="shared" si="2"/>
        <v>13</v>
      </c>
      <c r="AW16" s="2" t="s">
        <v>53</v>
      </c>
      <c r="AX16" s="12">
        <v>0</v>
      </c>
      <c r="AZ16" s="2" t="s">
        <v>24</v>
      </c>
      <c r="BA16" s="2" t="s">
        <v>24</v>
      </c>
      <c r="BB16" s="2" t="s">
        <v>24</v>
      </c>
      <c r="BC16" s="2" t="s">
        <v>24</v>
      </c>
      <c r="BD16" s="2" t="s">
        <v>24</v>
      </c>
      <c r="BF16" s="2" t="s">
        <v>24</v>
      </c>
      <c r="BG16" s="2" t="s">
        <v>24</v>
      </c>
      <c r="BH16" s="2" t="s">
        <v>24</v>
      </c>
      <c r="BI16" s="2" t="s">
        <v>24</v>
      </c>
      <c r="BJ16" s="2" t="s">
        <v>24</v>
      </c>
    </row>
    <row r="17" spans="1:62" x14ac:dyDescent="0.3">
      <c r="B17" s="2" t="s">
        <v>24</v>
      </c>
      <c r="C17" s="2" t="s">
        <v>24</v>
      </c>
      <c r="D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A17" s="2" t="s">
        <v>24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I17" s="2" t="s">
        <v>53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f t="shared" si="2"/>
        <v>0</v>
      </c>
      <c r="AZ17" s="2" t="s">
        <v>24</v>
      </c>
      <c r="BA17" s="2" t="s">
        <v>24</v>
      </c>
      <c r="BB17" s="2" t="s">
        <v>24</v>
      </c>
      <c r="BC17" s="2" t="s">
        <v>24</v>
      </c>
      <c r="BD17" s="2" t="s">
        <v>24</v>
      </c>
      <c r="BF17" s="2" t="s">
        <v>24</v>
      </c>
      <c r="BG17" s="2" t="s">
        <v>24</v>
      </c>
      <c r="BH17" s="2" t="s">
        <v>24</v>
      </c>
      <c r="BI17" s="2" t="s">
        <v>24</v>
      </c>
      <c r="BJ17" s="2" t="s">
        <v>24</v>
      </c>
    </row>
    <row r="18" spans="1:62" x14ac:dyDescent="0.3">
      <c r="B18" s="2" t="s">
        <v>24</v>
      </c>
      <c r="C18" s="2" t="s">
        <v>24</v>
      </c>
      <c r="D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AA18" s="2" t="s">
        <v>24</v>
      </c>
      <c r="AB18" s="2" t="s">
        <v>24</v>
      </c>
      <c r="AC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V18">
        <f>SUM(AV6:AV17)</f>
        <v>2975</v>
      </c>
      <c r="AZ18" s="2" t="s">
        <v>24</v>
      </c>
      <c r="BA18" s="2" t="s">
        <v>24</v>
      </c>
      <c r="BB18" s="2" t="s">
        <v>24</v>
      </c>
      <c r="BC18" s="2" t="s">
        <v>24</v>
      </c>
      <c r="BD18" s="2" t="s">
        <v>24</v>
      </c>
      <c r="BF18" s="2" t="s">
        <v>24</v>
      </c>
      <c r="BG18" s="2" t="s">
        <v>24</v>
      </c>
      <c r="BH18" s="2" t="s">
        <v>24</v>
      </c>
      <c r="BI18" s="2" t="s">
        <v>24</v>
      </c>
      <c r="BJ18" s="2" t="s">
        <v>24</v>
      </c>
    </row>
    <row r="19" spans="1:62" x14ac:dyDescent="0.3">
      <c r="B19" s="2" t="s">
        <v>24</v>
      </c>
      <c r="C19" s="2" t="s">
        <v>24</v>
      </c>
      <c r="D19" s="2" t="s">
        <v>24</v>
      </c>
      <c r="V19" s="2" t="s">
        <v>24</v>
      </c>
      <c r="W19" s="2" t="s">
        <v>24</v>
      </c>
      <c r="X19" s="2" t="s">
        <v>24</v>
      </c>
      <c r="Y19" s="2" t="s">
        <v>24</v>
      </c>
      <c r="AA19" s="2" t="s">
        <v>24</v>
      </c>
      <c r="AB19" s="2" t="s">
        <v>24</v>
      </c>
      <c r="AC19" s="2" t="s">
        <v>24</v>
      </c>
      <c r="AD19" s="2" t="s">
        <v>24</v>
      </c>
      <c r="AE19" s="2" t="s">
        <v>24</v>
      </c>
      <c r="AF19" s="2" t="s">
        <v>24</v>
      </c>
      <c r="AG19" s="2" t="s">
        <v>24</v>
      </c>
      <c r="AI19" s="67" t="s">
        <v>51</v>
      </c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Z19" s="2" t="s">
        <v>24</v>
      </c>
      <c r="BA19" s="2" t="s">
        <v>24</v>
      </c>
      <c r="BB19" s="2" t="s">
        <v>24</v>
      </c>
      <c r="BC19" s="2" t="s">
        <v>24</v>
      </c>
      <c r="BD19" s="2" t="s">
        <v>24</v>
      </c>
      <c r="BF19" s="2" t="s">
        <v>24</v>
      </c>
      <c r="BG19" s="2" t="s">
        <v>24</v>
      </c>
      <c r="BH19" s="2" t="s">
        <v>24</v>
      </c>
      <c r="BI19" s="2" t="s">
        <v>24</v>
      </c>
      <c r="BJ19" s="2" t="s">
        <v>24</v>
      </c>
    </row>
    <row r="20" spans="1:62" x14ac:dyDescent="0.3">
      <c r="B20" s="2">
        <v>2611</v>
      </c>
      <c r="C20" s="2" t="s">
        <v>150</v>
      </c>
      <c r="D20" s="2">
        <v>14157.86</v>
      </c>
      <c r="V20" s="2">
        <v>2611</v>
      </c>
      <c r="W20" s="2" t="s">
        <v>150</v>
      </c>
      <c r="X20" s="2">
        <v>14157.86</v>
      </c>
      <c r="Y20" s="2" t="s">
        <v>41</v>
      </c>
      <c r="AA20" s="2">
        <v>2610</v>
      </c>
      <c r="AB20" s="2" t="s">
        <v>149</v>
      </c>
      <c r="AC20" s="2">
        <v>14157.86</v>
      </c>
      <c r="AD20" s="2" t="s">
        <v>41</v>
      </c>
      <c r="AE20" s="2" t="s">
        <v>41</v>
      </c>
      <c r="AF20" s="2" t="s">
        <v>38</v>
      </c>
      <c r="AG20" s="2" t="s">
        <v>41</v>
      </c>
      <c r="AI20" s="2" t="s">
        <v>33</v>
      </c>
      <c r="AJ20" s="2" t="s">
        <v>50</v>
      </c>
      <c r="AK20" s="2" t="s">
        <v>49</v>
      </c>
      <c r="AL20" s="2" t="s">
        <v>34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35</v>
      </c>
      <c r="AR20" s="2" t="s">
        <v>43</v>
      </c>
      <c r="AS20" s="2" t="s">
        <v>44</v>
      </c>
      <c r="AT20" s="2" t="s">
        <v>45</v>
      </c>
      <c r="AU20" s="2" t="s">
        <v>53</v>
      </c>
      <c r="AZ20" s="2">
        <v>2610</v>
      </c>
      <c r="BA20" s="2" t="s">
        <v>149</v>
      </c>
      <c r="BB20" s="2">
        <v>14157.86</v>
      </c>
      <c r="BC20" s="2" t="s">
        <v>41</v>
      </c>
      <c r="BD20" s="13">
        <v>13986.107382550341</v>
      </c>
      <c r="BF20" s="2">
        <v>2610</v>
      </c>
      <c r="BG20" s="2" t="s">
        <v>149</v>
      </c>
      <c r="BH20" s="2">
        <v>14157.86</v>
      </c>
      <c r="BI20" s="13">
        <v>13986.107382550341</v>
      </c>
      <c r="BJ20" s="17">
        <v>1.2131255532239</v>
      </c>
    </row>
    <row r="21" spans="1:62" x14ac:dyDescent="0.3">
      <c r="AA21" s="2">
        <v>2611</v>
      </c>
      <c r="AB21" s="2" t="s">
        <v>150</v>
      </c>
      <c r="AC21" s="2">
        <v>14157.86</v>
      </c>
      <c r="AD21" s="2" t="s">
        <v>41</v>
      </c>
      <c r="AE21" s="2" t="s">
        <v>41</v>
      </c>
      <c r="AF21" s="2" t="s">
        <v>38</v>
      </c>
      <c r="AG21" s="2"/>
      <c r="AI21" s="2" t="s">
        <v>50</v>
      </c>
      <c r="AJ21" s="2">
        <f>AJ6/$AV$6</f>
        <v>0.95625000000000004</v>
      </c>
      <c r="AK21" s="2">
        <f t="shared" ref="AK21:AU21" si="5">AK6/$AV$6</f>
        <v>4.3749999999999997E-2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5"/>
        <v>0</v>
      </c>
      <c r="AZ21" s="2">
        <v>2611</v>
      </c>
      <c r="BA21" s="2" t="s">
        <v>150</v>
      </c>
      <c r="BB21" s="2">
        <v>14157.86</v>
      </c>
      <c r="BC21" s="2" t="s">
        <v>41</v>
      </c>
      <c r="BD21" s="13">
        <v>13986.107382550341</v>
      </c>
      <c r="BF21" s="2">
        <v>2611</v>
      </c>
      <c r="BG21" s="2" t="s">
        <v>150</v>
      </c>
      <c r="BH21" s="2">
        <v>14157.86</v>
      </c>
      <c r="BI21" s="13">
        <v>13986.107382550341</v>
      </c>
      <c r="BJ21" s="17">
        <v>1.2131255532239</v>
      </c>
    </row>
    <row r="22" spans="1:62" x14ac:dyDescent="0.3">
      <c r="AI22" s="2" t="s">
        <v>49</v>
      </c>
      <c r="AJ22" s="2">
        <f>AJ7/$AV$7</f>
        <v>4.0935672514619881E-2</v>
      </c>
      <c r="AK22" s="2">
        <f t="shared" ref="AK22:AU22" si="6">AK7/$AV$7</f>
        <v>0.95321637426900585</v>
      </c>
      <c r="AL22" s="2">
        <f t="shared" si="6"/>
        <v>5.8479532163742687E-3</v>
      </c>
      <c r="AM22" s="2">
        <f t="shared" si="6"/>
        <v>0</v>
      </c>
      <c r="AN22" s="2">
        <f t="shared" si="6"/>
        <v>0</v>
      </c>
      <c r="AO22" s="2">
        <f t="shared" si="6"/>
        <v>0</v>
      </c>
      <c r="AP22" s="2">
        <f t="shared" si="6"/>
        <v>0</v>
      </c>
      <c r="AQ22" s="2">
        <f t="shared" si="6"/>
        <v>0</v>
      </c>
      <c r="AR22" s="2">
        <f t="shared" si="6"/>
        <v>0</v>
      </c>
      <c r="AS22" s="2">
        <f t="shared" si="6"/>
        <v>0</v>
      </c>
      <c r="AT22" s="2">
        <f t="shared" si="6"/>
        <v>0</v>
      </c>
      <c r="AU22" s="2">
        <f t="shared" si="6"/>
        <v>0</v>
      </c>
    </row>
    <row r="23" spans="1:62" x14ac:dyDescent="0.3">
      <c r="AI23" s="2" t="s">
        <v>34</v>
      </c>
      <c r="AJ23" s="2">
        <f>AJ8/$AV$8</f>
        <v>0</v>
      </c>
      <c r="AK23" s="2">
        <f t="shared" ref="AK23:AU23" si="7">AK8/$AV$8</f>
        <v>0</v>
      </c>
      <c r="AL23" s="2">
        <f t="shared" si="7"/>
        <v>0.96</v>
      </c>
      <c r="AM23" s="2">
        <f t="shared" si="7"/>
        <v>0.04</v>
      </c>
      <c r="AN23" s="2">
        <f t="shared" si="7"/>
        <v>0</v>
      </c>
      <c r="AO23" s="2">
        <f t="shared" si="7"/>
        <v>0</v>
      </c>
      <c r="AP23" s="2">
        <f t="shared" si="7"/>
        <v>0</v>
      </c>
      <c r="AQ23" s="2">
        <f t="shared" si="7"/>
        <v>0</v>
      </c>
      <c r="AR23" s="2">
        <f t="shared" si="7"/>
        <v>0</v>
      </c>
      <c r="AS23" s="2">
        <f t="shared" si="7"/>
        <v>0</v>
      </c>
      <c r="AT23" s="2">
        <f t="shared" si="7"/>
        <v>0</v>
      </c>
      <c r="AU23" s="2">
        <f t="shared" si="7"/>
        <v>0</v>
      </c>
    </row>
    <row r="24" spans="1:62" x14ac:dyDescent="0.3">
      <c r="AI24" s="2" t="s">
        <v>39</v>
      </c>
      <c r="AJ24" s="2">
        <f>AJ9/$AV$9</f>
        <v>0</v>
      </c>
      <c r="AK24" s="2">
        <f t="shared" ref="AK24:AU24" si="8">AK9/$AV$9</f>
        <v>0</v>
      </c>
      <c r="AL24" s="2">
        <f t="shared" si="8"/>
        <v>5.7142857142857143E-3</v>
      </c>
      <c r="AM24" s="2">
        <f t="shared" si="8"/>
        <v>0.93142857142857138</v>
      </c>
      <c r="AN24" s="2">
        <f t="shared" si="8"/>
        <v>6.2857142857142861E-2</v>
      </c>
      <c r="AO24" s="2">
        <f t="shared" si="8"/>
        <v>0</v>
      </c>
      <c r="AP24" s="2">
        <f t="shared" si="8"/>
        <v>0</v>
      </c>
      <c r="AQ24" s="2">
        <f t="shared" si="8"/>
        <v>0</v>
      </c>
      <c r="AR24" s="2">
        <f t="shared" si="8"/>
        <v>0</v>
      </c>
      <c r="AS24" s="2">
        <f t="shared" si="8"/>
        <v>0</v>
      </c>
      <c r="AT24" s="2">
        <f t="shared" si="8"/>
        <v>0</v>
      </c>
      <c r="AU24" s="2">
        <f t="shared" si="8"/>
        <v>0</v>
      </c>
    </row>
    <row r="25" spans="1:62" x14ac:dyDescent="0.3">
      <c r="AI25" s="2" t="s">
        <v>40</v>
      </c>
      <c r="AJ25" s="2">
        <f>AJ10/$AV$10</f>
        <v>0</v>
      </c>
      <c r="AK25" s="2">
        <f t="shared" ref="AK25:AU25" si="9">AK10/$AV$10</f>
        <v>0</v>
      </c>
      <c r="AL25" s="2">
        <f t="shared" si="9"/>
        <v>0</v>
      </c>
      <c r="AM25" s="2">
        <f t="shared" si="9"/>
        <v>2.8150134048257374E-2</v>
      </c>
      <c r="AN25" s="2">
        <f t="shared" si="9"/>
        <v>0.96380697050938335</v>
      </c>
      <c r="AO25" s="2">
        <f t="shared" si="9"/>
        <v>8.0428954423592495E-3</v>
      </c>
      <c r="AP25" s="2">
        <f t="shared" si="9"/>
        <v>0</v>
      </c>
      <c r="AQ25" s="2">
        <f t="shared" si="9"/>
        <v>0</v>
      </c>
      <c r="AR25" s="2">
        <f t="shared" si="9"/>
        <v>0</v>
      </c>
      <c r="AS25" s="2">
        <f t="shared" si="9"/>
        <v>0</v>
      </c>
      <c r="AT25" s="2">
        <f t="shared" si="9"/>
        <v>0</v>
      </c>
      <c r="AU25" s="2">
        <f t="shared" si="9"/>
        <v>0</v>
      </c>
    </row>
    <row r="26" spans="1:62" x14ac:dyDescent="0.3">
      <c r="AI26" s="2" t="s">
        <v>41</v>
      </c>
      <c r="AJ26" s="2">
        <f>AJ11/$AV$11</f>
        <v>0</v>
      </c>
      <c r="AK26" s="2">
        <f t="shared" ref="AK26:AU26" si="10">AK11/$AV$11</f>
        <v>0</v>
      </c>
      <c r="AL26" s="2">
        <f t="shared" si="10"/>
        <v>0</v>
      </c>
      <c r="AM26" s="2">
        <f t="shared" si="10"/>
        <v>0</v>
      </c>
      <c r="AN26" s="2">
        <f t="shared" si="10"/>
        <v>6.7114093959731542E-3</v>
      </c>
      <c r="AO26" s="2">
        <f t="shared" si="10"/>
        <v>0.96644295302013428</v>
      </c>
      <c r="AP26" s="2">
        <f t="shared" si="10"/>
        <v>2.6845637583892617E-2</v>
      </c>
      <c r="AQ26" s="2">
        <f t="shared" si="10"/>
        <v>0</v>
      </c>
      <c r="AR26" s="2">
        <f t="shared" si="10"/>
        <v>0</v>
      </c>
      <c r="AS26" s="2">
        <f t="shared" si="10"/>
        <v>0</v>
      </c>
      <c r="AT26" s="2">
        <f t="shared" si="10"/>
        <v>0</v>
      </c>
      <c r="AU26" s="2">
        <f t="shared" si="10"/>
        <v>0</v>
      </c>
    </row>
    <row r="27" spans="1:62" x14ac:dyDescent="0.3">
      <c r="AI27" s="2" t="s">
        <v>42</v>
      </c>
      <c r="AJ27" s="2">
        <f>AJ12/$AV$12</f>
        <v>0</v>
      </c>
      <c r="AK27" s="2">
        <f t="shared" ref="AK27:AU27" si="11">AK12/$AV$12</f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3.3687943262411348E-2</v>
      </c>
      <c r="AP27" s="2">
        <f t="shared" si="11"/>
        <v>0.95035460992907805</v>
      </c>
      <c r="AQ27" s="2">
        <f t="shared" si="11"/>
        <v>1.5957446808510637E-2</v>
      </c>
      <c r="AR27" s="2">
        <f t="shared" si="11"/>
        <v>0</v>
      </c>
      <c r="AS27" s="2">
        <f t="shared" si="11"/>
        <v>0</v>
      </c>
      <c r="AT27" s="2">
        <f t="shared" si="11"/>
        <v>0</v>
      </c>
      <c r="AU27" s="2">
        <f t="shared" si="11"/>
        <v>0</v>
      </c>
    </row>
    <row r="28" spans="1:62" x14ac:dyDescent="0.3">
      <c r="AI28" s="2" t="s">
        <v>35</v>
      </c>
      <c r="AJ28" s="2">
        <f>AJ13/$AV$13</f>
        <v>0</v>
      </c>
      <c r="AK28" s="2">
        <f t="shared" ref="AK28:AU28" si="12">AK13/$AV$13</f>
        <v>0</v>
      </c>
      <c r="AL28" s="2">
        <f t="shared" si="12"/>
        <v>0</v>
      </c>
      <c r="AM28" s="2">
        <f t="shared" si="12"/>
        <v>0</v>
      </c>
      <c r="AN28" s="2">
        <f t="shared" si="12"/>
        <v>0</v>
      </c>
      <c r="AO28" s="2">
        <f t="shared" si="12"/>
        <v>0</v>
      </c>
      <c r="AP28" s="2">
        <f t="shared" si="12"/>
        <v>7.3770491803278687E-2</v>
      </c>
      <c r="AQ28" s="2">
        <f t="shared" si="12"/>
        <v>0.91803278688524592</v>
      </c>
      <c r="AR28" s="2">
        <f t="shared" si="12"/>
        <v>8.1967213114754103E-3</v>
      </c>
      <c r="AS28" s="2">
        <f t="shared" si="12"/>
        <v>0</v>
      </c>
      <c r="AT28" s="2">
        <f t="shared" si="12"/>
        <v>0</v>
      </c>
      <c r="AU28" s="2">
        <f t="shared" si="12"/>
        <v>0</v>
      </c>
    </row>
    <row r="29" spans="1:62" x14ac:dyDescent="0.3">
      <c r="AI29" s="2" t="s">
        <v>43</v>
      </c>
      <c r="AJ29" s="2">
        <f>AJ14/$AV$14</f>
        <v>0</v>
      </c>
      <c r="AK29" s="2">
        <f t="shared" ref="AK29:AU29" si="13">AK14/$AV$14</f>
        <v>0</v>
      </c>
      <c r="AL29" s="2">
        <f t="shared" si="13"/>
        <v>0</v>
      </c>
      <c r="AM29" s="2">
        <f t="shared" si="13"/>
        <v>0</v>
      </c>
      <c r="AN29" s="2">
        <f t="shared" si="13"/>
        <v>0</v>
      </c>
      <c r="AO29" s="2">
        <f t="shared" si="13"/>
        <v>0</v>
      </c>
      <c r="AP29" s="2">
        <f t="shared" si="13"/>
        <v>0</v>
      </c>
      <c r="AQ29" s="2">
        <f t="shared" si="13"/>
        <v>5.8823529411764705E-2</v>
      </c>
      <c r="AR29" s="2">
        <f t="shared" si="13"/>
        <v>0.88235294117647056</v>
      </c>
      <c r="AS29" s="2">
        <f t="shared" si="13"/>
        <v>5.8823529411764705E-2</v>
      </c>
      <c r="AT29" s="2">
        <f t="shared" si="13"/>
        <v>0</v>
      </c>
      <c r="AU29" s="2">
        <f t="shared" si="13"/>
        <v>0</v>
      </c>
    </row>
    <row r="30" spans="1:62" x14ac:dyDescent="0.3">
      <c r="AI30" s="2" t="s">
        <v>44</v>
      </c>
      <c r="AJ30" s="2">
        <f>AJ15/$AV$15</f>
        <v>0</v>
      </c>
      <c r="AK30" s="2">
        <f t="shared" ref="AK30:AU30" si="14">AK15/$AV$15</f>
        <v>0</v>
      </c>
      <c r="AL30" s="2">
        <f t="shared" si="14"/>
        <v>0</v>
      </c>
      <c r="AM30" s="2">
        <f t="shared" si="14"/>
        <v>0</v>
      </c>
      <c r="AN30" s="2">
        <f t="shared" si="14"/>
        <v>0</v>
      </c>
      <c r="AO30" s="2">
        <f t="shared" si="14"/>
        <v>0</v>
      </c>
      <c r="AP30" s="2">
        <f t="shared" si="14"/>
        <v>0</v>
      </c>
      <c r="AQ30" s="2">
        <f t="shared" si="14"/>
        <v>0</v>
      </c>
      <c r="AR30" s="2">
        <f t="shared" si="14"/>
        <v>8.3333333333333329E-2</v>
      </c>
      <c r="AS30" s="2">
        <f t="shared" si="14"/>
        <v>0.75</v>
      </c>
      <c r="AT30" s="2">
        <f t="shared" si="14"/>
        <v>0.16666666666666666</v>
      </c>
      <c r="AU30" s="2">
        <f t="shared" si="14"/>
        <v>0</v>
      </c>
    </row>
    <row r="31" spans="1:62" x14ac:dyDescent="0.3">
      <c r="AI31" s="2" t="s">
        <v>45</v>
      </c>
      <c r="AJ31" s="2">
        <f>AJ16/$AV$16</f>
        <v>0</v>
      </c>
      <c r="AK31" s="2">
        <f t="shared" ref="AK31:AU31" si="15">AK16/$AV$16</f>
        <v>0</v>
      </c>
      <c r="AL31" s="2">
        <f t="shared" si="15"/>
        <v>0</v>
      </c>
      <c r="AM31" s="2">
        <f t="shared" si="15"/>
        <v>0</v>
      </c>
      <c r="AN31" s="2">
        <f t="shared" si="15"/>
        <v>0</v>
      </c>
      <c r="AO31" s="2">
        <f t="shared" si="15"/>
        <v>0</v>
      </c>
      <c r="AP31" s="2">
        <f t="shared" si="15"/>
        <v>0</v>
      </c>
      <c r="AQ31" s="2">
        <f t="shared" si="15"/>
        <v>0</v>
      </c>
      <c r="AR31" s="2">
        <f t="shared" si="15"/>
        <v>0</v>
      </c>
      <c r="AS31" s="2">
        <f t="shared" si="15"/>
        <v>0.15384615384615385</v>
      </c>
      <c r="AT31" s="2">
        <f t="shared" si="15"/>
        <v>0.84615384615384615</v>
      </c>
      <c r="AU31" s="2">
        <f t="shared" si="15"/>
        <v>0</v>
      </c>
    </row>
    <row r="32" spans="1:62" x14ac:dyDescent="0.3">
      <c r="A32" t="s">
        <v>59</v>
      </c>
      <c r="AI32" s="2" t="s">
        <v>53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4" spans="2:62" x14ac:dyDescent="0.3">
      <c r="B34" s="14" t="s">
        <v>46</v>
      </c>
      <c r="C34" s="14" t="s">
        <v>47</v>
      </c>
      <c r="D34" s="14" t="s">
        <v>48</v>
      </c>
      <c r="F34" s="67" t="s">
        <v>2</v>
      </c>
      <c r="G34" s="67"/>
      <c r="I34" s="70" t="s">
        <v>7</v>
      </c>
      <c r="J34" s="71"/>
      <c r="L34" s="68" t="s">
        <v>0</v>
      </c>
      <c r="M34" s="68"/>
      <c r="N34" s="68"/>
      <c r="O34" s="6" t="s">
        <v>10</v>
      </c>
      <c r="Q34" s="68" t="s">
        <v>0</v>
      </c>
      <c r="R34" s="68"/>
      <c r="S34" s="68"/>
      <c r="T34" s="6" t="s">
        <v>33</v>
      </c>
      <c r="V34" s="67" t="s">
        <v>90</v>
      </c>
      <c r="W34" s="67"/>
      <c r="X34" s="67"/>
      <c r="Y34" s="2" t="s">
        <v>33</v>
      </c>
      <c r="AA34" s="67" t="s">
        <v>90</v>
      </c>
      <c r="AB34" s="67"/>
      <c r="AC34" s="67"/>
      <c r="AD34" s="2" t="s">
        <v>33</v>
      </c>
      <c r="AE34" s="67" t="s">
        <v>36</v>
      </c>
      <c r="AF34" s="67"/>
      <c r="AG34" s="67"/>
      <c r="AI34" s="67" t="s">
        <v>51</v>
      </c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W34" s="67" t="s">
        <v>54</v>
      </c>
      <c r="AX34" s="67"/>
      <c r="AZ34" s="67" t="s">
        <v>90</v>
      </c>
      <c r="BA34" s="67"/>
      <c r="BB34" s="67"/>
      <c r="BC34" s="2" t="s">
        <v>33</v>
      </c>
      <c r="BD34" s="2" t="s">
        <v>55</v>
      </c>
      <c r="BF34" s="67" t="s">
        <v>90</v>
      </c>
      <c r="BG34" s="67"/>
      <c r="BH34" s="67"/>
      <c r="BI34" s="2" t="s">
        <v>55</v>
      </c>
      <c r="BJ34" s="2" t="s">
        <v>157</v>
      </c>
    </row>
    <row r="35" spans="2:62" x14ac:dyDescent="0.3">
      <c r="B35" s="2">
        <v>1</v>
      </c>
      <c r="C35" s="52" t="s">
        <v>25</v>
      </c>
      <c r="D35" s="2">
        <v>12169</v>
      </c>
      <c r="F35" s="3" t="s">
        <v>3</v>
      </c>
      <c r="G35" s="4">
        <v>10657</v>
      </c>
      <c r="I35" s="3" t="s">
        <v>3</v>
      </c>
      <c r="J35" s="4">
        <v>10657</v>
      </c>
      <c r="L35" s="7">
        <v>10627</v>
      </c>
      <c r="M35" s="6" t="s">
        <v>1</v>
      </c>
      <c r="N35" s="7">
        <f>L35+$J$39</f>
        <v>11129</v>
      </c>
      <c r="O35" s="6" t="s">
        <v>11</v>
      </c>
      <c r="Q35" s="7">
        <v>10627</v>
      </c>
      <c r="R35" s="6" t="s">
        <v>1</v>
      </c>
      <c r="S35" s="7">
        <f>Q35+$J$39</f>
        <v>11129</v>
      </c>
      <c r="T35" s="6" t="s">
        <v>50</v>
      </c>
      <c r="V35" s="2">
        <v>1</v>
      </c>
      <c r="W35" s="2" t="s">
        <v>25</v>
      </c>
      <c r="X35" s="2">
        <v>12169</v>
      </c>
      <c r="Y35" s="2" t="s">
        <v>39</v>
      </c>
      <c r="AA35" s="2">
        <v>1</v>
      </c>
      <c r="AB35" s="2" t="s">
        <v>25</v>
      </c>
      <c r="AC35" s="2">
        <v>12169</v>
      </c>
      <c r="AD35" s="2" t="s">
        <v>39</v>
      </c>
      <c r="AE35" s="2" t="s">
        <v>39</v>
      </c>
      <c r="AF35" s="2" t="s">
        <v>38</v>
      </c>
      <c r="AG35" s="2" t="s">
        <v>39</v>
      </c>
      <c r="AI35" s="2" t="s">
        <v>33</v>
      </c>
      <c r="AJ35" s="2" t="s">
        <v>50</v>
      </c>
      <c r="AK35" s="2" t="s">
        <v>49</v>
      </c>
      <c r="AL35" s="2" t="s">
        <v>34</v>
      </c>
      <c r="AM35" s="2" t="s">
        <v>39</v>
      </c>
      <c r="AN35" s="2" t="s">
        <v>40</v>
      </c>
      <c r="AO35" s="2" t="s">
        <v>41</v>
      </c>
      <c r="AP35" s="2" t="s">
        <v>42</v>
      </c>
      <c r="AQ35" s="2" t="s">
        <v>35</v>
      </c>
      <c r="AR35" s="2" t="s">
        <v>43</v>
      </c>
      <c r="AS35" s="2" t="s">
        <v>44</v>
      </c>
      <c r="AT35" s="2" t="s">
        <v>45</v>
      </c>
      <c r="AU35" s="2" t="s">
        <v>53</v>
      </c>
      <c r="AW35" s="2" t="s">
        <v>50</v>
      </c>
      <c r="AX35" s="12">
        <v>0</v>
      </c>
      <c r="AZ35" s="2">
        <v>1</v>
      </c>
      <c r="BA35" s="2" t="s">
        <v>25</v>
      </c>
      <c r="BB35" s="2">
        <v>12169</v>
      </c>
      <c r="BC35" s="2" t="s">
        <v>39</v>
      </c>
      <c r="BD35" s="13"/>
      <c r="BF35" s="2">
        <v>1</v>
      </c>
      <c r="BG35" s="2" t="s">
        <v>25</v>
      </c>
      <c r="BH35" s="2">
        <v>12169</v>
      </c>
      <c r="BI35" s="13" t="s">
        <v>1</v>
      </c>
      <c r="BJ35" s="2" t="s">
        <v>1</v>
      </c>
    </row>
    <row r="36" spans="2:62" x14ac:dyDescent="0.3">
      <c r="B36" s="2">
        <v>2</v>
      </c>
      <c r="C36" s="52" t="s">
        <v>26</v>
      </c>
      <c r="D36" s="2">
        <v>12201</v>
      </c>
      <c r="F36" s="3" t="s">
        <v>4</v>
      </c>
      <c r="G36" s="4">
        <v>16657</v>
      </c>
      <c r="I36" s="5" t="s">
        <v>4</v>
      </c>
      <c r="J36" s="4">
        <v>16657</v>
      </c>
      <c r="L36" s="7">
        <f>N35</f>
        <v>11129</v>
      </c>
      <c r="M36" s="6" t="s">
        <v>1</v>
      </c>
      <c r="N36" s="7">
        <f t="shared" ref="N36:N46" si="16">L36+$J$39</f>
        <v>11631</v>
      </c>
      <c r="O36" s="6" t="s">
        <v>12</v>
      </c>
      <c r="Q36" s="7">
        <f>S35</f>
        <v>11129</v>
      </c>
      <c r="R36" s="6" t="s">
        <v>1</v>
      </c>
      <c r="S36" s="7">
        <f t="shared" ref="S36:S44" si="17">Q36+$J$39</f>
        <v>11631</v>
      </c>
      <c r="T36" s="6" t="s">
        <v>49</v>
      </c>
      <c r="V36" s="2">
        <v>2</v>
      </c>
      <c r="W36" s="2" t="s">
        <v>26</v>
      </c>
      <c r="X36" s="2">
        <v>12201</v>
      </c>
      <c r="Y36" s="2" t="s">
        <v>39</v>
      </c>
      <c r="AA36" s="2">
        <v>2</v>
      </c>
      <c r="AB36" s="2" t="s">
        <v>26</v>
      </c>
      <c r="AC36" s="2">
        <v>12201</v>
      </c>
      <c r="AD36" s="2" t="s">
        <v>39</v>
      </c>
      <c r="AE36" s="2" t="s">
        <v>39</v>
      </c>
      <c r="AF36" s="2" t="s">
        <v>38</v>
      </c>
      <c r="AG36" s="2" t="s">
        <v>39</v>
      </c>
      <c r="AI36" s="2" t="s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>
        <f>SUM(AJ36:AU36)</f>
        <v>0</v>
      </c>
      <c r="AW36" s="2" t="s">
        <v>49</v>
      </c>
      <c r="AX36" s="12">
        <v>11411.873</v>
      </c>
      <c r="AZ36" s="2">
        <v>2</v>
      </c>
      <c r="BA36" s="2" t="s">
        <v>26</v>
      </c>
      <c r="BB36" s="2">
        <v>12201</v>
      </c>
      <c r="BC36" s="2" t="s">
        <v>39</v>
      </c>
      <c r="BD36" s="13">
        <v>12359.39215686275</v>
      </c>
      <c r="BF36" s="2">
        <v>2</v>
      </c>
      <c r="BG36" s="2" t="s">
        <v>26</v>
      </c>
      <c r="BH36" s="2">
        <v>12201</v>
      </c>
      <c r="BI36" s="13">
        <v>11950.385964912281</v>
      </c>
      <c r="BJ36" s="48">
        <v>1.298189958714421</v>
      </c>
    </row>
    <row r="37" spans="2:62" x14ac:dyDescent="0.3">
      <c r="B37" s="2">
        <v>3</v>
      </c>
      <c r="C37" s="52" t="s">
        <v>27</v>
      </c>
      <c r="D37" s="2">
        <v>12168</v>
      </c>
      <c r="F37" s="3" t="s">
        <v>5</v>
      </c>
      <c r="G37" s="3" t="s">
        <v>177</v>
      </c>
      <c r="I37" s="5" t="s">
        <v>8</v>
      </c>
      <c r="J37" s="3">
        <v>12</v>
      </c>
      <c r="L37" s="7">
        <f>N36</f>
        <v>11631</v>
      </c>
      <c r="M37" s="6" t="s">
        <v>1</v>
      </c>
      <c r="N37" s="7">
        <f t="shared" si="16"/>
        <v>12133</v>
      </c>
      <c r="O37" s="6" t="s">
        <v>13</v>
      </c>
      <c r="Q37" s="7">
        <f>S36</f>
        <v>11631</v>
      </c>
      <c r="R37" s="6" t="s">
        <v>1</v>
      </c>
      <c r="S37" s="7">
        <f t="shared" si="17"/>
        <v>12133</v>
      </c>
      <c r="T37" s="6" t="s">
        <v>34</v>
      </c>
      <c r="V37" s="2">
        <v>3</v>
      </c>
      <c r="W37" s="2" t="s">
        <v>27</v>
      </c>
      <c r="X37" s="2">
        <v>12168</v>
      </c>
      <c r="Y37" s="2" t="s">
        <v>39</v>
      </c>
      <c r="AA37" s="2">
        <v>3</v>
      </c>
      <c r="AB37" s="2" t="s">
        <v>27</v>
      </c>
      <c r="AC37" s="2">
        <v>12168</v>
      </c>
      <c r="AD37" s="2" t="s">
        <v>39</v>
      </c>
      <c r="AE37" s="2" t="s">
        <v>39</v>
      </c>
      <c r="AF37" s="2" t="s">
        <v>38</v>
      </c>
      <c r="AG37" s="2" t="s">
        <v>39</v>
      </c>
      <c r="AI37" s="2" t="s">
        <v>49</v>
      </c>
      <c r="AJ37" s="2">
        <v>0</v>
      </c>
      <c r="AK37" s="2">
        <v>118</v>
      </c>
      <c r="AL37" s="2">
        <v>8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>
        <f t="shared" ref="AV37:AV47" si="18">SUM(AJ37:AU37)</f>
        <v>126</v>
      </c>
      <c r="AW37" s="2" t="s">
        <v>34</v>
      </c>
      <c r="AX37" s="12">
        <v>11884.987999999999</v>
      </c>
      <c r="AZ37" s="2">
        <v>3</v>
      </c>
      <c r="BA37" s="2" t="s">
        <v>27</v>
      </c>
      <c r="BB37" s="2">
        <v>12168</v>
      </c>
      <c r="BC37" s="2" t="s">
        <v>39</v>
      </c>
      <c r="BD37" s="13">
        <v>12359.39215686275</v>
      </c>
      <c r="BF37" s="2">
        <v>3</v>
      </c>
      <c r="BG37" s="2" t="s">
        <v>27</v>
      </c>
      <c r="BH37" s="2">
        <v>12168</v>
      </c>
      <c r="BI37" s="13">
        <v>11950.385964912281</v>
      </c>
      <c r="BJ37" s="48">
        <v>1.5729138466695149</v>
      </c>
    </row>
    <row r="38" spans="2:62" x14ac:dyDescent="0.3">
      <c r="B38" s="2">
        <v>4</v>
      </c>
      <c r="C38" s="52" t="s">
        <v>28</v>
      </c>
      <c r="D38" s="2">
        <v>12202</v>
      </c>
      <c r="I38" s="3" t="s">
        <v>9</v>
      </c>
      <c r="J38" s="4">
        <f>J36-J35</f>
        <v>6000</v>
      </c>
      <c r="L38" s="7">
        <f>N37</f>
        <v>12133</v>
      </c>
      <c r="M38" s="6" t="s">
        <v>1</v>
      </c>
      <c r="N38" s="7">
        <f t="shared" si="16"/>
        <v>12635</v>
      </c>
      <c r="O38" s="6" t="s">
        <v>14</v>
      </c>
      <c r="Q38" s="7">
        <f>S37</f>
        <v>12133</v>
      </c>
      <c r="R38" s="6" t="s">
        <v>1</v>
      </c>
      <c r="S38" s="7">
        <f t="shared" si="17"/>
        <v>12635</v>
      </c>
      <c r="T38" s="6" t="s">
        <v>39</v>
      </c>
      <c r="V38" s="2">
        <v>4</v>
      </c>
      <c r="W38" s="2" t="s">
        <v>28</v>
      </c>
      <c r="X38" s="2">
        <v>12202</v>
      </c>
      <c r="Y38" s="2" t="s">
        <v>39</v>
      </c>
      <c r="AA38" s="2">
        <v>4</v>
      </c>
      <c r="AB38" s="2" t="s">
        <v>28</v>
      </c>
      <c r="AC38" s="2">
        <v>12202</v>
      </c>
      <c r="AD38" s="2" t="s">
        <v>39</v>
      </c>
      <c r="AE38" s="2" t="s">
        <v>39</v>
      </c>
      <c r="AF38" s="2" t="s">
        <v>38</v>
      </c>
      <c r="AG38" s="2" t="s">
        <v>39</v>
      </c>
      <c r="AI38" s="2" t="s">
        <v>34</v>
      </c>
      <c r="AJ38" s="2">
        <v>0</v>
      </c>
      <c r="AK38" s="2">
        <v>8</v>
      </c>
      <c r="AL38" s="2">
        <v>151</v>
      </c>
      <c r="AM38" s="2">
        <v>9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>
        <f t="shared" si="18"/>
        <v>168</v>
      </c>
      <c r="AW38" s="2" t="s">
        <v>39</v>
      </c>
      <c r="AX38" s="12">
        <v>12359.392</v>
      </c>
      <c r="AZ38" s="2">
        <v>4</v>
      </c>
      <c r="BA38" s="2" t="s">
        <v>28</v>
      </c>
      <c r="BB38" s="2">
        <v>12202</v>
      </c>
      <c r="BC38" s="2" t="s">
        <v>39</v>
      </c>
      <c r="BD38" s="13">
        <v>12359.39215686275</v>
      </c>
      <c r="BF38" s="2">
        <v>4</v>
      </c>
      <c r="BG38" s="2" t="s">
        <v>28</v>
      </c>
      <c r="BH38" s="2">
        <v>12202</v>
      </c>
      <c r="BI38" s="13">
        <v>11950.385964912281</v>
      </c>
      <c r="BJ38" s="48">
        <v>1.289888189335737</v>
      </c>
    </row>
    <row r="39" spans="2:62" x14ac:dyDescent="0.3">
      <c r="B39" s="2">
        <v>5</v>
      </c>
      <c r="C39" s="52" t="s">
        <v>29</v>
      </c>
      <c r="D39" s="2">
        <v>12136</v>
      </c>
      <c r="I39" s="3" t="s">
        <v>7</v>
      </c>
      <c r="J39" s="3">
        <v>502</v>
      </c>
      <c r="L39" s="7">
        <f t="shared" ref="L39:L46" si="19">N38</f>
        <v>12635</v>
      </c>
      <c r="M39" s="6" t="s">
        <v>1</v>
      </c>
      <c r="N39" s="7">
        <f t="shared" si="16"/>
        <v>13137</v>
      </c>
      <c r="O39" s="6" t="s">
        <v>15</v>
      </c>
      <c r="Q39" s="7">
        <f t="shared" ref="Q39:Q46" si="20">S38</f>
        <v>12635</v>
      </c>
      <c r="R39" s="6" t="s">
        <v>1</v>
      </c>
      <c r="S39" s="7">
        <f t="shared" si="17"/>
        <v>13137</v>
      </c>
      <c r="T39" s="6" t="s">
        <v>40</v>
      </c>
      <c r="V39" s="2">
        <v>5</v>
      </c>
      <c r="W39" s="2" t="s">
        <v>29</v>
      </c>
      <c r="X39" s="2">
        <v>12136</v>
      </c>
      <c r="Y39" s="2" t="s">
        <v>39</v>
      </c>
      <c r="AA39" s="2">
        <v>5</v>
      </c>
      <c r="AB39" s="2" t="s">
        <v>29</v>
      </c>
      <c r="AC39" s="2">
        <v>12136</v>
      </c>
      <c r="AD39" s="2" t="s">
        <v>39</v>
      </c>
      <c r="AE39" s="2" t="s">
        <v>39</v>
      </c>
      <c r="AF39" s="2" t="s">
        <v>38</v>
      </c>
      <c r="AG39" s="2" t="s">
        <v>39</v>
      </c>
      <c r="AI39" s="2" t="s">
        <v>39</v>
      </c>
      <c r="AJ39" s="2">
        <v>0</v>
      </c>
      <c r="AK39" s="2">
        <v>0</v>
      </c>
      <c r="AL39" s="2">
        <v>9</v>
      </c>
      <c r="AM39" s="2">
        <v>89</v>
      </c>
      <c r="AN39" s="2">
        <v>4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>
        <f t="shared" si="18"/>
        <v>102</v>
      </c>
      <c r="AW39" s="2" t="s">
        <v>40</v>
      </c>
      <c r="AX39" s="12">
        <v>12906.08</v>
      </c>
      <c r="AZ39" s="2">
        <v>5</v>
      </c>
      <c r="BA39" s="2" t="s">
        <v>29</v>
      </c>
      <c r="BB39" s="2">
        <v>12136</v>
      </c>
      <c r="BC39" s="2" t="s">
        <v>39</v>
      </c>
      <c r="BD39" s="13">
        <v>12359.39215686275</v>
      </c>
      <c r="BF39" s="2">
        <v>5</v>
      </c>
      <c r="BG39" s="2" t="s">
        <v>29</v>
      </c>
      <c r="BH39" s="2">
        <v>12136</v>
      </c>
      <c r="BI39" s="13">
        <v>11950.385964912281</v>
      </c>
      <c r="BJ39" s="48">
        <v>1.8407395918156439</v>
      </c>
    </row>
    <row r="40" spans="2:62" x14ac:dyDescent="0.3">
      <c r="B40" s="2">
        <v>6</v>
      </c>
      <c r="C40" s="53">
        <v>41944</v>
      </c>
      <c r="D40" s="2">
        <v>12136</v>
      </c>
      <c r="L40" s="7">
        <f t="shared" si="19"/>
        <v>13137</v>
      </c>
      <c r="M40" s="6" t="s">
        <v>1</v>
      </c>
      <c r="N40" s="7">
        <f t="shared" si="16"/>
        <v>13639</v>
      </c>
      <c r="O40" s="6" t="s">
        <v>16</v>
      </c>
      <c r="Q40" s="7">
        <f t="shared" si="20"/>
        <v>13137</v>
      </c>
      <c r="R40" s="6" t="s">
        <v>1</v>
      </c>
      <c r="S40" s="7">
        <f t="shared" si="17"/>
        <v>13639</v>
      </c>
      <c r="T40" s="6" t="s">
        <v>41</v>
      </c>
      <c r="V40" s="2">
        <v>6</v>
      </c>
      <c r="W40" s="9">
        <v>41944</v>
      </c>
      <c r="X40" s="2">
        <v>12136</v>
      </c>
      <c r="Y40" s="2" t="s">
        <v>39</v>
      </c>
      <c r="AA40" s="2">
        <v>6</v>
      </c>
      <c r="AB40" s="9">
        <v>41944</v>
      </c>
      <c r="AC40" s="2">
        <v>12136</v>
      </c>
      <c r="AD40" s="2" t="s">
        <v>39</v>
      </c>
      <c r="AE40" s="2" t="s">
        <v>39</v>
      </c>
      <c r="AF40" s="2" t="s">
        <v>38</v>
      </c>
      <c r="AG40" s="2" t="s">
        <v>39</v>
      </c>
      <c r="AI40" s="2" t="s">
        <v>40</v>
      </c>
      <c r="AJ40" s="2">
        <v>0</v>
      </c>
      <c r="AK40" s="2">
        <v>0</v>
      </c>
      <c r="AL40" s="2">
        <v>0</v>
      </c>
      <c r="AM40" s="2">
        <v>3</v>
      </c>
      <c r="AN40" s="2">
        <v>258</v>
      </c>
      <c r="AO40" s="2">
        <v>14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>
        <f t="shared" si="18"/>
        <v>275</v>
      </c>
      <c r="AW40" s="2" t="s">
        <v>41</v>
      </c>
      <c r="AX40" s="12">
        <v>13386.663</v>
      </c>
      <c r="AZ40" s="2">
        <v>6</v>
      </c>
      <c r="BA40" s="9">
        <v>41944</v>
      </c>
      <c r="BB40" s="2">
        <v>12136</v>
      </c>
      <c r="BC40" s="2" t="s">
        <v>39</v>
      </c>
      <c r="BD40" s="13">
        <v>12359.39215686275</v>
      </c>
      <c r="BF40" s="2">
        <v>6</v>
      </c>
      <c r="BG40" s="9">
        <v>41944</v>
      </c>
      <c r="BH40" s="2">
        <v>12136</v>
      </c>
      <c r="BI40" s="13">
        <v>11950.385964912281</v>
      </c>
      <c r="BJ40" s="48">
        <v>1.8407395918156439</v>
      </c>
    </row>
    <row r="41" spans="2:62" x14ac:dyDescent="0.3">
      <c r="B41" s="2">
        <v>7</v>
      </c>
      <c r="C41" s="53">
        <v>41974</v>
      </c>
      <c r="D41" s="2">
        <v>12136</v>
      </c>
      <c r="L41" s="7">
        <f t="shared" si="19"/>
        <v>13639</v>
      </c>
      <c r="M41" s="6" t="s">
        <v>1</v>
      </c>
      <c r="N41" s="7">
        <f t="shared" si="16"/>
        <v>14141</v>
      </c>
      <c r="O41" s="6" t="s">
        <v>17</v>
      </c>
      <c r="Q41" s="7">
        <f t="shared" si="20"/>
        <v>13639</v>
      </c>
      <c r="R41" s="6" t="s">
        <v>1</v>
      </c>
      <c r="S41" s="7">
        <f t="shared" si="17"/>
        <v>14141</v>
      </c>
      <c r="T41" s="6" t="s">
        <v>42</v>
      </c>
      <c r="V41" s="2">
        <v>7</v>
      </c>
      <c r="W41" s="9">
        <v>41974</v>
      </c>
      <c r="X41" s="2">
        <v>12136</v>
      </c>
      <c r="Y41" s="2" t="s">
        <v>39</v>
      </c>
      <c r="AA41" s="2">
        <v>7</v>
      </c>
      <c r="AB41" s="9">
        <v>41974</v>
      </c>
      <c r="AC41" s="2">
        <v>12136</v>
      </c>
      <c r="AD41" s="2" t="s">
        <v>39</v>
      </c>
      <c r="AE41" s="2" t="s">
        <v>39</v>
      </c>
      <c r="AF41" s="2" t="s">
        <v>38</v>
      </c>
      <c r="AG41" s="2" t="s">
        <v>34</v>
      </c>
      <c r="AI41" s="2" t="s">
        <v>41</v>
      </c>
      <c r="AJ41" s="2">
        <v>0</v>
      </c>
      <c r="AK41" s="2">
        <v>0</v>
      </c>
      <c r="AL41" s="2">
        <v>0</v>
      </c>
      <c r="AM41" s="2">
        <v>0</v>
      </c>
      <c r="AN41" s="2">
        <v>13</v>
      </c>
      <c r="AO41" s="2">
        <v>727</v>
      </c>
      <c r="AP41" s="2">
        <v>11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>
        <f t="shared" si="18"/>
        <v>751</v>
      </c>
      <c r="AW41" s="2" t="s">
        <v>42</v>
      </c>
      <c r="AX41" s="12">
        <v>13904.925999999999</v>
      </c>
      <c r="AZ41" s="2">
        <v>7</v>
      </c>
      <c r="BA41" s="9">
        <v>41974</v>
      </c>
      <c r="BB41" s="2">
        <v>12136</v>
      </c>
      <c r="BC41" s="2" t="s">
        <v>39</v>
      </c>
      <c r="BD41" s="13">
        <v>12359.39215686275</v>
      </c>
      <c r="BF41" s="2">
        <v>7</v>
      </c>
      <c r="BG41" s="9">
        <v>41974</v>
      </c>
      <c r="BH41" s="2">
        <v>12136</v>
      </c>
      <c r="BI41" s="13">
        <v>11950.385964912281</v>
      </c>
      <c r="BJ41" s="48">
        <v>1.8407395918156439</v>
      </c>
    </row>
    <row r="42" spans="2:62" x14ac:dyDescent="0.3">
      <c r="B42" s="2">
        <v>8</v>
      </c>
      <c r="C42" s="52" t="s">
        <v>30</v>
      </c>
      <c r="D42" s="2">
        <v>11987</v>
      </c>
      <c r="G42" s="19">
        <f>G35+558</f>
        <v>11215</v>
      </c>
      <c r="L42" s="7">
        <f t="shared" si="19"/>
        <v>14141</v>
      </c>
      <c r="M42" s="6" t="s">
        <v>1</v>
      </c>
      <c r="N42" s="7">
        <f t="shared" si="16"/>
        <v>14643</v>
      </c>
      <c r="O42" s="6" t="s">
        <v>18</v>
      </c>
      <c r="Q42" s="7">
        <f t="shared" si="20"/>
        <v>14141</v>
      </c>
      <c r="R42" s="6" t="s">
        <v>1</v>
      </c>
      <c r="S42" s="7">
        <f t="shared" si="17"/>
        <v>14643</v>
      </c>
      <c r="T42" s="6" t="s">
        <v>35</v>
      </c>
      <c r="V42" s="2">
        <v>8</v>
      </c>
      <c r="W42" s="2" t="s">
        <v>30</v>
      </c>
      <c r="X42" s="2">
        <v>11987</v>
      </c>
      <c r="Y42" s="2" t="s">
        <v>34</v>
      </c>
      <c r="AA42" s="2">
        <v>8</v>
      </c>
      <c r="AB42" s="2" t="s">
        <v>30</v>
      </c>
      <c r="AC42" s="2">
        <v>11987</v>
      </c>
      <c r="AD42" s="2" t="s">
        <v>34</v>
      </c>
      <c r="AE42" s="2" t="s">
        <v>34</v>
      </c>
      <c r="AF42" s="2" t="s">
        <v>38</v>
      </c>
      <c r="AG42" s="2" t="s">
        <v>34</v>
      </c>
      <c r="AI42" s="2" t="s">
        <v>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10</v>
      </c>
      <c r="AP42" s="2">
        <v>600</v>
      </c>
      <c r="AQ42" s="2">
        <v>29</v>
      </c>
      <c r="AR42" s="2">
        <v>0</v>
      </c>
      <c r="AS42" s="2">
        <v>0</v>
      </c>
      <c r="AT42" s="2">
        <v>0</v>
      </c>
      <c r="AU42" s="2">
        <v>0</v>
      </c>
      <c r="AV42">
        <f t="shared" si="18"/>
        <v>639</v>
      </c>
      <c r="AW42" s="2" t="s">
        <v>35</v>
      </c>
      <c r="AX42" s="12">
        <v>14378.904</v>
      </c>
      <c r="AZ42" s="2">
        <v>8</v>
      </c>
      <c r="BA42" s="2" t="s">
        <v>30</v>
      </c>
      <c r="BB42" s="2">
        <v>11987</v>
      </c>
      <c r="BC42" s="2" t="s">
        <v>34</v>
      </c>
      <c r="BD42" s="13">
        <v>12359.39215686275</v>
      </c>
      <c r="BF42" s="2">
        <v>8</v>
      </c>
      <c r="BG42" s="2" t="s">
        <v>30</v>
      </c>
      <c r="BH42" s="2">
        <v>11987</v>
      </c>
      <c r="BI42" s="13">
        <v>11950.385964912281</v>
      </c>
      <c r="BJ42" s="48">
        <v>3.1066334934741522</v>
      </c>
    </row>
    <row r="43" spans="2:62" x14ac:dyDescent="0.3">
      <c r="B43" s="2">
        <v>9</v>
      </c>
      <c r="C43" s="52" t="s">
        <v>31</v>
      </c>
      <c r="D43" s="2">
        <v>11987</v>
      </c>
      <c r="L43" s="7">
        <f t="shared" si="19"/>
        <v>14643</v>
      </c>
      <c r="M43" s="6" t="s">
        <v>1</v>
      </c>
      <c r="N43" s="7">
        <f t="shared" si="16"/>
        <v>15145</v>
      </c>
      <c r="O43" s="6" t="s">
        <v>19</v>
      </c>
      <c r="Q43" s="7">
        <f t="shared" si="20"/>
        <v>14643</v>
      </c>
      <c r="R43" s="6" t="s">
        <v>1</v>
      </c>
      <c r="S43" s="7">
        <f t="shared" si="17"/>
        <v>15145</v>
      </c>
      <c r="T43" s="6" t="s">
        <v>43</v>
      </c>
      <c r="V43" s="2">
        <v>9</v>
      </c>
      <c r="W43" s="2" t="s">
        <v>31</v>
      </c>
      <c r="X43" s="2">
        <v>11987</v>
      </c>
      <c r="Y43" s="2" t="s">
        <v>34</v>
      </c>
      <c r="AA43" s="2">
        <v>9</v>
      </c>
      <c r="AB43" s="2" t="s">
        <v>31</v>
      </c>
      <c r="AC43" s="2">
        <v>11987</v>
      </c>
      <c r="AD43" s="2" t="s">
        <v>34</v>
      </c>
      <c r="AE43" s="2" t="s">
        <v>34</v>
      </c>
      <c r="AF43" s="2" t="s">
        <v>38</v>
      </c>
      <c r="AG43" s="2" t="s">
        <v>34</v>
      </c>
      <c r="AI43" s="2" t="s">
        <v>35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28</v>
      </c>
      <c r="AQ43" s="2">
        <v>652</v>
      </c>
      <c r="AR43" s="2">
        <v>10</v>
      </c>
      <c r="AS43" s="2">
        <v>0</v>
      </c>
      <c r="AT43" s="2">
        <v>0</v>
      </c>
      <c r="AU43" s="2">
        <v>0</v>
      </c>
      <c r="AV43">
        <f t="shared" si="18"/>
        <v>690</v>
      </c>
      <c r="AW43" s="2" t="s">
        <v>43</v>
      </c>
      <c r="AX43" s="12">
        <v>14879.737999999999</v>
      </c>
      <c r="AZ43" s="2">
        <v>9</v>
      </c>
      <c r="BA43" s="2" t="s">
        <v>31</v>
      </c>
      <c r="BB43" s="2">
        <v>11987</v>
      </c>
      <c r="BC43" s="2" t="s">
        <v>34</v>
      </c>
      <c r="BD43" s="13">
        <v>11884.98809523809</v>
      </c>
      <c r="BF43" s="2">
        <v>9</v>
      </c>
      <c r="BG43" s="2" t="s">
        <v>31</v>
      </c>
      <c r="BH43" s="2">
        <v>11987</v>
      </c>
      <c r="BI43" s="13">
        <v>11950.385964912281</v>
      </c>
      <c r="BJ43" s="48">
        <v>0.85102114592397105</v>
      </c>
    </row>
    <row r="44" spans="2:62" x14ac:dyDescent="0.3">
      <c r="B44" s="2">
        <v>10</v>
      </c>
      <c r="C44" s="52" t="s">
        <v>32</v>
      </c>
      <c r="D44" s="2">
        <v>12017</v>
      </c>
      <c r="L44" s="7">
        <f t="shared" si="19"/>
        <v>15145</v>
      </c>
      <c r="M44" s="6" t="s">
        <v>1</v>
      </c>
      <c r="N44" s="7">
        <f t="shared" si="16"/>
        <v>15647</v>
      </c>
      <c r="O44" s="6" t="s">
        <v>20</v>
      </c>
      <c r="Q44" s="7">
        <f t="shared" si="20"/>
        <v>15145</v>
      </c>
      <c r="R44" s="6" t="s">
        <v>1</v>
      </c>
      <c r="S44" s="7">
        <f t="shared" si="17"/>
        <v>15647</v>
      </c>
      <c r="T44" s="6" t="s">
        <v>44</v>
      </c>
      <c r="V44" s="2">
        <v>10</v>
      </c>
      <c r="W44" s="2" t="s">
        <v>32</v>
      </c>
      <c r="X44" s="2">
        <v>12017</v>
      </c>
      <c r="Y44" s="2" t="s">
        <v>34</v>
      </c>
      <c r="AA44" s="2">
        <v>10</v>
      </c>
      <c r="AB44" s="2" t="s">
        <v>32</v>
      </c>
      <c r="AC44" s="2">
        <v>12017</v>
      </c>
      <c r="AD44" s="2" t="s">
        <v>34</v>
      </c>
      <c r="AE44" s="2" t="s">
        <v>34</v>
      </c>
      <c r="AF44" s="2" t="s">
        <v>38</v>
      </c>
      <c r="AG44" s="2" t="s">
        <v>34</v>
      </c>
      <c r="AI44" s="2" t="s">
        <v>43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10</v>
      </c>
      <c r="AR44" s="2">
        <v>161</v>
      </c>
      <c r="AS44" s="2">
        <v>5</v>
      </c>
      <c r="AT44" s="2">
        <v>0</v>
      </c>
      <c r="AU44" s="2">
        <v>0</v>
      </c>
      <c r="AV44">
        <f t="shared" si="18"/>
        <v>176</v>
      </c>
      <c r="AW44" s="2" t="s">
        <v>44</v>
      </c>
      <c r="AX44" s="12">
        <v>15350.362999999999</v>
      </c>
      <c r="AZ44" s="2">
        <v>10</v>
      </c>
      <c r="BA44" s="2" t="s">
        <v>32</v>
      </c>
      <c r="BB44" s="2">
        <v>12017</v>
      </c>
      <c r="BC44" s="2" t="s">
        <v>34</v>
      </c>
      <c r="BD44" s="13">
        <v>11884.98809523809</v>
      </c>
      <c r="BF44" s="2">
        <v>10</v>
      </c>
      <c r="BG44" s="2" t="s">
        <v>32</v>
      </c>
      <c r="BH44" s="2">
        <v>12017</v>
      </c>
      <c r="BI44" s="13">
        <v>11950.385964912281</v>
      </c>
      <c r="BJ44" s="48">
        <v>1.0985429371882041</v>
      </c>
    </row>
    <row r="45" spans="2:62" x14ac:dyDescent="0.3">
      <c r="B45" s="2" t="s">
        <v>24</v>
      </c>
      <c r="C45" s="2" t="s">
        <v>24</v>
      </c>
      <c r="D45" s="2" t="s">
        <v>24</v>
      </c>
      <c r="L45" s="7">
        <f t="shared" si="19"/>
        <v>15647</v>
      </c>
      <c r="M45" s="3"/>
      <c r="N45" s="7">
        <f>L45+$J$39</f>
        <v>16149</v>
      </c>
      <c r="O45" s="6" t="s">
        <v>21</v>
      </c>
      <c r="Q45" s="7">
        <f t="shared" si="20"/>
        <v>15647</v>
      </c>
      <c r="R45" s="3"/>
      <c r="S45" s="7">
        <f>Q45+$J$39</f>
        <v>16149</v>
      </c>
      <c r="T45" s="6" t="s">
        <v>45</v>
      </c>
      <c r="V45" s="2" t="s">
        <v>24</v>
      </c>
      <c r="W45" s="2" t="s">
        <v>24</v>
      </c>
      <c r="X45" s="2" t="s">
        <v>24</v>
      </c>
      <c r="Y45" s="2" t="s">
        <v>24</v>
      </c>
      <c r="AA45" s="2" t="s">
        <v>24</v>
      </c>
      <c r="AB45" s="2" t="s">
        <v>24</v>
      </c>
      <c r="AC45" s="2" t="s">
        <v>24</v>
      </c>
      <c r="AD45" s="2" t="s">
        <v>24</v>
      </c>
      <c r="AE45" s="2" t="s">
        <v>24</v>
      </c>
      <c r="AF45" s="2" t="s">
        <v>24</v>
      </c>
      <c r="AG45" s="2" t="s">
        <v>24</v>
      </c>
      <c r="AI45" s="2" t="s">
        <v>44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5</v>
      </c>
      <c r="AS45" s="2">
        <v>15</v>
      </c>
      <c r="AT45" s="2">
        <v>1</v>
      </c>
      <c r="AU45" s="2">
        <v>1</v>
      </c>
      <c r="AV45">
        <f t="shared" si="18"/>
        <v>22</v>
      </c>
      <c r="AW45" s="2" t="s">
        <v>45</v>
      </c>
      <c r="AX45" s="12">
        <v>15797.6</v>
      </c>
      <c r="AZ45" s="2" t="s">
        <v>24</v>
      </c>
      <c r="BA45" s="2" t="s">
        <v>24</v>
      </c>
      <c r="BB45" s="2" t="s">
        <v>24</v>
      </c>
      <c r="BC45" s="2" t="s">
        <v>24</v>
      </c>
      <c r="BD45" s="2" t="s">
        <v>24</v>
      </c>
      <c r="BF45" s="2" t="s">
        <v>24</v>
      </c>
      <c r="BG45" s="2" t="s">
        <v>24</v>
      </c>
      <c r="BH45" s="2" t="s">
        <v>24</v>
      </c>
      <c r="BI45" s="2" t="s">
        <v>24</v>
      </c>
      <c r="BJ45" s="2" t="s">
        <v>24</v>
      </c>
    </row>
    <row r="46" spans="2:62" x14ac:dyDescent="0.3">
      <c r="B46" s="2" t="s">
        <v>24</v>
      </c>
      <c r="C46" s="2" t="s">
        <v>24</v>
      </c>
      <c r="D46" s="2" t="s">
        <v>24</v>
      </c>
      <c r="L46" s="7">
        <f t="shared" si="19"/>
        <v>16149</v>
      </c>
      <c r="M46" s="3"/>
      <c r="N46" s="7">
        <f t="shared" si="16"/>
        <v>16651</v>
      </c>
      <c r="O46" s="6" t="s">
        <v>22</v>
      </c>
      <c r="Q46" s="7">
        <f t="shared" si="20"/>
        <v>16149</v>
      </c>
      <c r="R46" s="3"/>
      <c r="S46" s="7">
        <f t="shared" ref="S46" si="21">Q46+$J$39</f>
        <v>16651</v>
      </c>
      <c r="T46" s="6" t="s">
        <v>53</v>
      </c>
      <c r="V46" s="2" t="s">
        <v>24</v>
      </c>
      <c r="W46" s="2" t="s">
        <v>24</v>
      </c>
      <c r="X46" s="2" t="s">
        <v>24</v>
      </c>
      <c r="Y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I46" s="2" t="s">
        <v>45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</v>
      </c>
      <c r="AT46" s="2">
        <v>2</v>
      </c>
      <c r="AU46" s="2">
        <v>1</v>
      </c>
      <c r="AV46">
        <f t="shared" si="18"/>
        <v>5</v>
      </c>
      <c r="AW46" s="2" t="s">
        <v>53</v>
      </c>
      <c r="AX46" s="12">
        <v>16349.8</v>
      </c>
      <c r="AZ46" s="2" t="s">
        <v>24</v>
      </c>
      <c r="BA46" s="2" t="s">
        <v>24</v>
      </c>
      <c r="BB46" s="2" t="s">
        <v>24</v>
      </c>
      <c r="BC46" s="2" t="s">
        <v>24</v>
      </c>
      <c r="BD46" s="2" t="s">
        <v>24</v>
      </c>
      <c r="BF46" s="2" t="s">
        <v>24</v>
      </c>
      <c r="BG46" s="2" t="s">
        <v>24</v>
      </c>
      <c r="BH46" s="2" t="s">
        <v>24</v>
      </c>
      <c r="BI46" s="2" t="s">
        <v>24</v>
      </c>
      <c r="BJ46" s="2" t="s">
        <v>24</v>
      </c>
    </row>
    <row r="47" spans="2:62" x14ac:dyDescent="0.3">
      <c r="B47" s="2" t="s">
        <v>24</v>
      </c>
      <c r="C47" s="2" t="s">
        <v>24</v>
      </c>
      <c r="D47" s="2" t="s">
        <v>24</v>
      </c>
      <c r="V47" s="2" t="s">
        <v>24</v>
      </c>
      <c r="W47" s="2" t="s">
        <v>24</v>
      </c>
      <c r="X47" s="2" t="s">
        <v>24</v>
      </c>
      <c r="Y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I47" s="2" t="s">
        <v>53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</v>
      </c>
      <c r="AU47" s="2">
        <v>18</v>
      </c>
      <c r="AV47">
        <f t="shared" si="18"/>
        <v>20</v>
      </c>
      <c r="AZ47" s="2" t="s">
        <v>24</v>
      </c>
      <c r="BA47" s="2" t="s">
        <v>24</v>
      </c>
      <c r="BB47" s="2" t="s">
        <v>24</v>
      </c>
      <c r="BC47" s="2" t="s">
        <v>24</v>
      </c>
      <c r="BD47" s="2" t="s">
        <v>24</v>
      </c>
      <c r="BF47" s="2" t="s">
        <v>24</v>
      </c>
      <c r="BG47" s="2" t="s">
        <v>24</v>
      </c>
      <c r="BH47" s="2" t="s">
        <v>24</v>
      </c>
      <c r="BI47" s="2" t="s">
        <v>24</v>
      </c>
      <c r="BJ47" s="2" t="s">
        <v>24</v>
      </c>
    </row>
    <row r="48" spans="2:62" x14ac:dyDescent="0.3">
      <c r="B48" s="2" t="s">
        <v>24</v>
      </c>
      <c r="C48" s="2" t="s">
        <v>24</v>
      </c>
      <c r="D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V48">
        <f>SUM(AV36:AV47)</f>
        <v>2974</v>
      </c>
      <c r="AZ48" s="2" t="s">
        <v>24</v>
      </c>
      <c r="BA48" s="2" t="s">
        <v>24</v>
      </c>
      <c r="BB48" s="2" t="s">
        <v>24</v>
      </c>
      <c r="BC48" s="2" t="s">
        <v>24</v>
      </c>
      <c r="BD48" s="2" t="s">
        <v>24</v>
      </c>
      <c r="BF48" s="2" t="s">
        <v>24</v>
      </c>
      <c r="BG48" s="2" t="s">
        <v>24</v>
      </c>
      <c r="BH48" s="2" t="s">
        <v>24</v>
      </c>
      <c r="BI48" s="2" t="s">
        <v>24</v>
      </c>
      <c r="BJ48" s="2" t="s">
        <v>24</v>
      </c>
    </row>
    <row r="49" spans="1:62" x14ac:dyDescent="0.3">
      <c r="B49" s="2" t="s">
        <v>24</v>
      </c>
      <c r="C49" s="2" t="s">
        <v>24</v>
      </c>
      <c r="D49" s="2" t="s">
        <v>24</v>
      </c>
      <c r="V49" s="2" t="s">
        <v>24</v>
      </c>
      <c r="W49" s="2" t="s">
        <v>24</v>
      </c>
      <c r="X49" s="2" t="s">
        <v>24</v>
      </c>
      <c r="Y49" s="2" t="s">
        <v>24</v>
      </c>
      <c r="AA49" s="2" t="s">
        <v>24</v>
      </c>
      <c r="AB49" s="2" t="s">
        <v>24</v>
      </c>
      <c r="AC49" s="2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I49" s="67" t="s">
        <v>51</v>
      </c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Z49" s="2" t="s">
        <v>24</v>
      </c>
      <c r="BA49" s="2" t="s">
        <v>24</v>
      </c>
      <c r="BB49" s="2" t="s">
        <v>24</v>
      </c>
      <c r="BC49" s="2" t="s">
        <v>24</v>
      </c>
      <c r="BD49" s="2" t="s">
        <v>24</v>
      </c>
      <c r="BF49" s="2" t="s">
        <v>24</v>
      </c>
      <c r="BG49" s="2" t="s">
        <v>24</v>
      </c>
      <c r="BH49" s="2" t="s">
        <v>24</v>
      </c>
      <c r="BI49" s="2" t="s">
        <v>24</v>
      </c>
      <c r="BJ49" s="2" t="s">
        <v>24</v>
      </c>
    </row>
    <row r="50" spans="1:62" x14ac:dyDescent="0.3">
      <c r="B50" s="2">
        <v>2976</v>
      </c>
      <c r="C50" s="36" t="s">
        <v>83</v>
      </c>
      <c r="D50" s="35">
        <v>14299.15</v>
      </c>
      <c r="V50" s="2">
        <v>2611</v>
      </c>
      <c r="W50" s="2" t="s">
        <v>150</v>
      </c>
      <c r="X50" s="2">
        <v>14228.5</v>
      </c>
      <c r="Y50" s="2" t="s">
        <v>35</v>
      </c>
      <c r="AA50" s="2">
        <v>2610</v>
      </c>
      <c r="AB50" s="2" t="s">
        <v>149</v>
      </c>
      <c r="AC50" s="2">
        <v>14157.86</v>
      </c>
      <c r="AD50" s="2" t="s">
        <v>35</v>
      </c>
      <c r="AE50" s="2" t="s">
        <v>35</v>
      </c>
      <c r="AF50" s="2" t="s">
        <v>38</v>
      </c>
      <c r="AG50" s="2" t="s">
        <v>35</v>
      </c>
      <c r="AI50" s="2" t="s">
        <v>33</v>
      </c>
      <c r="AJ50" s="2" t="s">
        <v>50</v>
      </c>
      <c r="AK50" s="2" t="s">
        <v>49</v>
      </c>
      <c r="AL50" s="2" t="s">
        <v>34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35</v>
      </c>
      <c r="AR50" s="2" t="s">
        <v>43</v>
      </c>
      <c r="AS50" s="2" t="s">
        <v>44</v>
      </c>
      <c r="AT50" s="2" t="s">
        <v>45</v>
      </c>
      <c r="AU50" s="2" t="s">
        <v>53</v>
      </c>
      <c r="AZ50" s="2">
        <v>2610</v>
      </c>
      <c r="BA50" s="2" t="s">
        <v>149</v>
      </c>
      <c r="BB50" s="2">
        <v>14157.86</v>
      </c>
      <c r="BC50" s="2" t="s">
        <v>35</v>
      </c>
      <c r="BD50" s="13">
        <v>14378.90434782609</v>
      </c>
      <c r="BF50" s="2">
        <v>2610</v>
      </c>
      <c r="BG50" s="2" t="s">
        <v>149</v>
      </c>
      <c r="BH50" s="2">
        <v>14157.86</v>
      </c>
      <c r="BI50" s="13">
        <v>14378.90434782609</v>
      </c>
      <c r="BJ50" s="17">
        <v>1.561283610842936</v>
      </c>
    </row>
    <row r="51" spans="1:62" x14ac:dyDescent="0.3">
      <c r="AA51" s="2">
        <v>2611</v>
      </c>
      <c r="AB51" s="2" t="s">
        <v>150</v>
      </c>
      <c r="AC51" s="2">
        <v>14228.5</v>
      </c>
      <c r="AD51" s="2" t="s">
        <v>35</v>
      </c>
      <c r="AE51" s="2" t="s">
        <v>35</v>
      </c>
      <c r="AF51" s="2" t="s">
        <v>38</v>
      </c>
      <c r="AG51" s="2"/>
      <c r="AI51" s="2" t="s">
        <v>50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Z51" s="2">
        <v>2611</v>
      </c>
      <c r="BA51" s="2" t="s">
        <v>150</v>
      </c>
      <c r="BB51" s="2">
        <v>14228.5</v>
      </c>
      <c r="BC51" s="2" t="s">
        <v>35</v>
      </c>
      <c r="BD51" s="13">
        <v>14378.90434782609</v>
      </c>
      <c r="BF51" s="2">
        <v>2611</v>
      </c>
      <c r="BG51" s="2" t="s">
        <v>150</v>
      </c>
      <c r="BH51" s="2">
        <v>14228.5</v>
      </c>
      <c r="BI51" s="13">
        <v>14378.90434782609</v>
      </c>
      <c r="BJ51" s="17">
        <v>1.0570639760065239</v>
      </c>
    </row>
    <row r="52" spans="1:62" x14ac:dyDescent="0.3">
      <c r="AI52" s="2" t="s">
        <v>49</v>
      </c>
      <c r="AJ52" s="2">
        <f>AJ37/$AV$37</f>
        <v>0</v>
      </c>
      <c r="AK52" s="2">
        <f t="shared" ref="AK52:AU52" si="22">AK37/$AV$37</f>
        <v>0.93650793650793651</v>
      </c>
      <c r="AL52" s="2">
        <f t="shared" si="22"/>
        <v>6.3492063492063489E-2</v>
      </c>
      <c r="AM52" s="2">
        <f t="shared" si="22"/>
        <v>0</v>
      </c>
      <c r="AN52" s="2">
        <f t="shared" si="22"/>
        <v>0</v>
      </c>
      <c r="AO52" s="2">
        <f t="shared" si="22"/>
        <v>0</v>
      </c>
      <c r="AP52" s="2">
        <f t="shared" si="22"/>
        <v>0</v>
      </c>
      <c r="AQ52" s="2">
        <f t="shared" si="22"/>
        <v>0</v>
      </c>
      <c r="AR52" s="2">
        <f t="shared" si="22"/>
        <v>0</v>
      </c>
      <c r="AS52" s="2">
        <f t="shared" si="22"/>
        <v>0</v>
      </c>
      <c r="AT52" s="2">
        <f t="shared" si="22"/>
        <v>0</v>
      </c>
      <c r="AU52" s="2">
        <f t="shared" si="22"/>
        <v>0</v>
      </c>
    </row>
    <row r="53" spans="1:62" x14ac:dyDescent="0.3">
      <c r="AI53" s="2" t="s">
        <v>34</v>
      </c>
      <c r="AJ53" s="2">
        <f>AJ38/$AV$38</f>
        <v>0</v>
      </c>
      <c r="AK53" s="2">
        <f t="shared" ref="AK53:AU53" si="23">AK38/$AV$38</f>
        <v>4.7619047619047616E-2</v>
      </c>
      <c r="AL53" s="2">
        <f t="shared" si="23"/>
        <v>0.89880952380952384</v>
      </c>
      <c r="AM53" s="2">
        <f t="shared" si="23"/>
        <v>5.3571428571428568E-2</v>
      </c>
      <c r="AN53" s="2">
        <f t="shared" si="23"/>
        <v>0</v>
      </c>
      <c r="AO53" s="2">
        <f t="shared" si="23"/>
        <v>0</v>
      </c>
      <c r="AP53" s="2">
        <f t="shared" si="23"/>
        <v>0</v>
      </c>
      <c r="AQ53" s="2">
        <f t="shared" si="23"/>
        <v>0</v>
      </c>
      <c r="AR53" s="2">
        <f t="shared" si="23"/>
        <v>0</v>
      </c>
      <c r="AS53" s="2">
        <f t="shared" si="23"/>
        <v>0</v>
      </c>
      <c r="AT53" s="2">
        <f t="shared" si="23"/>
        <v>0</v>
      </c>
      <c r="AU53" s="2">
        <f t="shared" si="23"/>
        <v>0</v>
      </c>
    </row>
    <row r="54" spans="1:62" x14ac:dyDescent="0.3">
      <c r="AI54" s="2" t="s">
        <v>39</v>
      </c>
      <c r="AJ54" s="2">
        <f>AJ39/$AV$39</f>
        <v>0</v>
      </c>
      <c r="AK54" s="2">
        <f t="shared" ref="AK54:AU54" si="24">AK39/$AV$39</f>
        <v>0</v>
      </c>
      <c r="AL54" s="2">
        <f t="shared" si="24"/>
        <v>8.8235294117647065E-2</v>
      </c>
      <c r="AM54" s="2">
        <f t="shared" si="24"/>
        <v>0.87254901960784315</v>
      </c>
      <c r="AN54" s="2">
        <f t="shared" si="24"/>
        <v>3.9215686274509803E-2</v>
      </c>
      <c r="AO54" s="2">
        <f t="shared" si="24"/>
        <v>0</v>
      </c>
      <c r="AP54" s="2">
        <f t="shared" si="24"/>
        <v>0</v>
      </c>
      <c r="AQ54" s="2">
        <f t="shared" si="24"/>
        <v>0</v>
      </c>
      <c r="AR54" s="2">
        <f t="shared" si="24"/>
        <v>0</v>
      </c>
      <c r="AS54" s="2">
        <f t="shared" si="24"/>
        <v>0</v>
      </c>
      <c r="AT54" s="2">
        <f t="shared" si="24"/>
        <v>0</v>
      </c>
      <c r="AU54" s="2">
        <f t="shared" si="24"/>
        <v>0</v>
      </c>
    </row>
    <row r="55" spans="1:62" x14ac:dyDescent="0.3">
      <c r="AI55" s="2" t="s">
        <v>40</v>
      </c>
      <c r="AJ55" s="2">
        <f>AJ40/$AV$40</f>
        <v>0</v>
      </c>
      <c r="AK55" s="2">
        <f t="shared" ref="AK55:AU55" si="25">AK40/$AV$40</f>
        <v>0</v>
      </c>
      <c r="AL55" s="2">
        <f t="shared" si="25"/>
        <v>0</v>
      </c>
      <c r="AM55" s="2">
        <f t="shared" si="25"/>
        <v>1.090909090909091E-2</v>
      </c>
      <c r="AN55" s="2">
        <f t="shared" si="25"/>
        <v>0.93818181818181823</v>
      </c>
      <c r="AO55" s="2">
        <f t="shared" si="25"/>
        <v>5.0909090909090911E-2</v>
      </c>
      <c r="AP55" s="2">
        <f t="shared" si="25"/>
        <v>0</v>
      </c>
      <c r="AQ55" s="2">
        <f t="shared" si="25"/>
        <v>0</v>
      </c>
      <c r="AR55" s="2">
        <f t="shared" si="25"/>
        <v>0</v>
      </c>
      <c r="AS55" s="2">
        <f t="shared" si="25"/>
        <v>0</v>
      </c>
      <c r="AT55" s="2">
        <f t="shared" si="25"/>
        <v>0</v>
      </c>
      <c r="AU55" s="2">
        <f t="shared" si="25"/>
        <v>0</v>
      </c>
    </row>
    <row r="56" spans="1:62" x14ac:dyDescent="0.3">
      <c r="AI56" s="2" t="s">
        <v>41</v>
      </c>
      <c r="AJ56" s="2">
        <f>AJ41/$AV$41</f>
        <v>0</v>
      </c>
      <c r="AK56" s="2">
        <f t="shared" ref="AK56:AU56" si="26">AK41/$AV$41</f>
        <v>0</v>
      </c>
      <c r="AL56" s="2">
        <f t="shared" si="26"/>
        <v>0</v>
      </c>
      <c r="AM56" s="2">
        <f t="shared" si="26"/>
        <v>0</v>
      </c>
      <c r="AN56" s="2">
        <f t="shared" si="26"/>
        <v>1.7310252996005325E-2</v>
      </c>
      <c r="AO56" s="2">
        <f t="shared" si="26"/>
        <v>0.96804260985352863</v>
      </c>
      <c r="AP56" s="2">
        <f t="shared" si="26"/>
        <v>1.4647137150466045E-2</v>
      </c>
      <c r="AQ56" s="2">
        <f t="shared" si="26"/>
        <v>0</v>
      </c>
      <c r="AR56" s="2">
        <f t="shared" si="26"/>
        <v>0</v>
      </c>
      <c r="AS56" s="2">
        <f t="shared" si="26"/>
        <v>0</v>
      </c>
      <c r="AT56" s="2">
        <f t="shared" si="26"/>
        <v>0</v>
      </c>
      <c r="AU56" s="2">
        <f t="shared" si="26"/>
        <v>0</v>
      </c>
    </row>
    <row r="57" spans="1:62" x14ac:dyDescent="0.3">
      <c r="AI57" s="2" t="s">
        <v>42</v>
      </c>
      <c r="AJ57" s="2">
        <f>AJ42/$AV$42</f>
        <v>0</v>
      </c>
      <c r="AK57" s="2">
        <f t="shared" ref="AK57:AU57" si="27">AK42/$AV$42</f>
        <v>0</v>
      </c>
      <c r="AL57" s="2">
        <f t="shared" si="27"/>
        <v>0</v>
      </c>
      <c r="AM57" s="2">
        <f t="shared" si="27"/>
        <v>0</v>
      </c>
      <c r="AN57" s="2">
        <f t="shared" si="27"/>
        <v>0</v>
      </c>
      <c r="AO57" s="2">
        <f t="shared" si="27"/>
        <v>1.5649452269170579E-2</v>
      </c>
      <c r="AP57" s="2">
        <f t="shared" si="27"/>
        <v>0.93896713615023475</v>
      </c>
      <c r="AQ57" s="2">
        <f t="shared" si="27"/>
        <v>4.5383411580594682E-2</v>
      </c>
      <c r="AR57" s="2">
        <f t="shared" si="27"/>
        <v>0</v>
      </c>
      <c r="AS57" s="2">
        <f t="shared" si="27"/>
        <v>0</v>
      </c>
      <c r="AT57" s="2">
        <f t="shared" si="27"/>
        <v>0</v>
      </c>
      <c r="AU57" s="2">
        <f t="shared" si="27"/>
        <v>0</v>
      </c>
    </row>
    <row r="58" spans="1:62" x14ac:dyDescent="0.3">
      <c r="AI58" s="2" t="s">
        <v>35</v>
      </c>
      <c r="AJ58" s="2">
        <f>AJ43/$AV$43</f>
        <v>0</v>
      </c>
      <c r="AK58" s="2">
        <f t="shared" ref="AK58:AU58" si="28">AK43/$AV$43</f>
        <v>0</v>
      </c>
      <c r="AL58" s="2">
        <f t="shared" si="28"/>
        <v>0</v>
      </c>
      <c r="AM58" s="2">
        <f t="shared" si="28"/>
        <v>0</v>
      </c>
      <c r="AN58" s="2">
        <f t="shared" si="28"/>
        <v>0</v>
      </c>
      <c r="AO58" s="2">
        <f t="shared" si="28"/>
        <v>0</v>
      </c>
      <c r="AP58" s="2">
        <f t="shared" si="28"/>
        <v>4.0579710144927533E-2</v>
      </c>
      <c r="AQ58" s="2">
        <f t="shared" si="28"/>
        <v>0.94492753623188408</v>
      </c>
      <c r="AR58" s="2">
        <f t="shared" si="28"/>
        <v>1.4492753623188406E-2</v>
      </c>
      <c r="AS58" s="2">
        <f t="shared" si="28"/>
        <v>0</v>
      </c>
      <c r="AT58" s="2">
        <f t="shared" si="28"/>
        <v>0</v>
      </c>
      <c r="AU58" s="2">
        <f t="shared" si="28"/>
        <v>0</v>
      </c>
    </row>
    <row r="59" spans="1:62" x14ac:dyDescent="0.3">
      <c r="AI59" s="2" t="s">
        <v>43</v>
      </c>
      <c r="AJ59" s="2">
        <f>AJ44/$AV$44</f>
        <v>0</v>
      </c>
      <c r="AK59" s="2">
        <f t="shared" ref="AK59:AU59" si="29">AK44/$AV$44</f>
        <v>0</v>
      </c>
      <c r="AL59" s="2">
        <f t="shared" si="29"/>
        <v>0</v>
      </c>
      <c r="AM59" s="2">
        <f t="shared" si="29"/>
        <v>0</v>
      </c>
      <c r="AN59" s="2">
        <f t="shared" si="29"/>
        <v>0</v>
      </c>
      <c r="AO59" s="2">
        <f t="shared" si="29"/>
        <v>0</v>
      </c>
      <c r="AP59" s="2">
        <f t="shared" si="29"/>
        <v>0</v>
      </c>
      <c r="AQ59" s="2">
        <f t="shared" si="29"/>
        <v>5.6818181818181816E-2</v>
      </c>
      <c r="AR59" s="2">
        <f t="shared" si="29"/>
        <v>0.91477272727272729</v>
      </c>
      <c r="AS59" s="2">
        <f t="shared" si="29"/>
        <v>2.8409090909090908E-2</v>
      </c>
      <c r="AT59" s="2">
        <f t="shared" si="29"/>
        <v>0</v>
      </c>
      <c r="AU59" s="2">
        <f t="shared" si="29"/>
        <v>0</v>
      </c>
    </row>
    <row r="60" spans="1:62" x14ac:dyDescent="0.3">
      <c r="AI60" s="2" t="s">
        <v>44</v>
      </c>
      <c r="AJ60" s="2">
        <f>AJ45/$AV$45</f>
        <v>0</v>
      </c>
      <c r="AK60" s="2">
        <f t="shared" ref="AK60:AU60" si="30">AK45/$AV$45</f>
        <v>0</v>
      </c>
      <c r="AL60" s="2">
        <f t="shared" si="30"/>
        <v>0</v>
      </c>
      <c r="AM60" s="2">
        <f t="shared" si="30"/>
        <v>0</v>
      </c>
      <c r="AN60" s="2">
        <f t="shared" si="30"/>
        <v>0</v>
      </c>
      <c r="AO60" s="2">
        <f t="shared" si="30"/>
        <v>0</v>
      </c>
      <c r="AP60" s="2">
        <f t="shared" si="30"/>
        <v>0</v>
      </c>
      <c r="AQ60" s="2">
        <f t="shared" si="30"/>
        <v>0</v>
      </c>
      <c r="AR60" s="2">
        <f t="shared" si="30"/>
        <v>0.22727272727272727</v>
      </c>
      <c r="AS60" s="2">
        <f t="shared" si="30"/>
        <v>0.68181818181818177</v>
      </c>
      <c r="AT60" s="2">
        <f t="shared" si="30"/>
        <v>4.5454545454545456E-2</v>
      </c>
      <c r="AU60" s="2">
        <f t="shared" si="30"/>
        <v>4.5454545454545456E-2</v>
      </c>
    </row>
    <row r="61" spans="1:62" x14ac:dyDescent="0.3">
      <c r="AI61" s="2" t="s">
        <v>45</v>
      </c>
      <c r="AJ61" s="2">
        <f>AJ46/$AV$46</f>
        <v>0</v>
      </c>
      <c r="AK61" s="2">
        <f t="shared" ref="AK61:AU61" si="31">AK46/$AV$46</f>
        <v>0</v>
      </c>
      <c r="AL61" s="2">
        <f t="shared" si="31"/>
        <v>0</v>
      </c>
      <c r="AM61" s="2">
        <f t="shared" si="31"/>
        <v>0</v>
      </c>
      <c r="AN61" s="2">
        <f t="shared" si="31"/>
        <v>0</v>
      </c>
      <c r="AO61" s="2">
        <f t="shared" si="31"/>
        <v>0</v>
      </c>
      <c r="AP61" s="2">
        <f t="shared" si="31"/>
        <v>0</v>
      </c>
      <c r="AQ61" s="2">
        <f t="shared" si="31"/>
        <v>0</v>
      </c>
      <c r="AR61" s="2">
        <f t="shared" si="31"/>
        <v>0</v>
      </c>
      <c r="AS61" s="2">
        <f t="shared" si="31"/>
        <v>0.4</v>
      </c>
      <c r="AT61" s="2">
        <f t="shared" si="31"/>
        <v>0.4</v>
      </c>
      <c r="AU61" s="2">
        <f t="shared" si="31"/>
        <v>0.2</v>
      </c>
    </row>
    <row r="62" spans="1:62" x14ac:dyDescent="0.3">
      <c r="A62" t="s">
        <v>62</v>
      </c>
      <c r="AI62" s="2" t="s">
        <v>53</v>
      </c>
      <c r="AJ62" s="2">
        <f>AJ47/$AV$47</f>
        <v>0</v>
      </c>
      <c r="AK62" s="2">
        <f t="shared" ref="AK62:AU62" si="32">AK47/$AV$47</f>
        <v>0</v>
      </c>
      <c r="AL62" s="2">
        <f t="shared" si="32"/>
        <v>0</v>
      </c>
      <c r="AM62" s="2">
        <f t="shared" si="32"/>
        <v>0</v>
      </c>
      <c r="AN62" s="2">
        <f t="shared" si="32"/>
        <v>0</v>
      </c>
      <c r="AO62" s="2">
        <f t="shared" si="32"/>
        <v>0</v>
      </c>
      <c r="AP62" s="2">
        <f t="shared" si="32"/>
        <v>0</v>
      </c>
      <c r="AQ62" s="2">
        <f t="shared" si="32"/>
        <v>0</v>
      </c>
      <c r="AR62" s="2">
        <f t="shared" si="32"/>
        <v>0</v>
      </c>
      <c r="AS62" s="2">
        <f t="shared" si="32"/>
        <v>0</v>
      </c>
      <c r="AT62" s="2">
        <f t="shared" si="32"/>
        <v>0.1</v>
      </c>
      <c r="AU62" s="2">
        <f t="shared" si="32"/>
        <v>0.9</v>
      </c>
    </row>
    <row r="64" spans="1:62" x14ac:dyDescent="0.3">
      <c r="B64" s="14" t="s">
        <v>46</v>
      </c>
      <c r="C64" s="14" t="s">
        <v>47</v>
      </c>
      <c r="D64" s="14" t="s">
        <v>48</v>
      </c>
      <c r="F64" s="67" t="s">
        <v>2</v>
      </c>
      <c r="G64" s="67"/>
      <c r="I64" s="70" t="s">
        <v>7</v>
      </c>
      <c r="J64" s="71"/>
      <c r="L64" s="68" t="s">
        <v>0</v>
      </c>
      <c r="M64" s="68"/>
      <c r="N64" s="68"/>
      <c r="O64" s="6" t="s">
        <v>10</v>
      </c>
      <c r="Q64" s="68" t="s">
        <v>0</v>
      </c>
      <c r="R64" s="68"/>
      <c r="S64" s="68"/>
      <c r="T64" s="6" t="s">
        <v>33</v>
      </c>
      <c r="V64" s="67" t="s">
        <v>90</v>
      </c>
      <c r="W64" s="67"/>
      <c r="X64" s="67"/>
      <c r="Y64" s="2" t="s">
        <v>33</v>
      </c>
      <c r="AA64" s="67" t="s">
        <v>90</v>
      </c>
      <c r="AB64" s="67"/>
      <c r="AC64" s="67"/>
      <c r="AD64" s="2" t="s">
        <v>33</v>
      </c>
      <c r="AE64" s="67" t="s">
        <v>36</v>
      </c>
      <c r="AF64" s="67"/>
      <c r="AG64" s="67"/>
      <c r="AI64" s="67" t="s">
        <v>51</v>
      </c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W64" s="67" t="s">
        <v>54</v>
      </c>
      <c r="AX64" s="67"/>
      <c r="AZ64" s="67" t="s">
        <v>90</v>
      </c>
      <c r="BA64" s="67"/>
      <c r="BB64" s="67"/>
      <c r="BC64" s="2" t="s">
        <v>33</v>
      </c>
      <c r="BD64" s="3" t="s">
        <v>55</v>
      </c>
      <c r="BF64" s="67" t="s">
        <v>90</v>
      </c>
      <c r="BG64" s="67"/>
      <c r="BH64" s="67"/>
      <c r="BI64" s="2" t="s">
        <v>55</v>
      </c>
      <c r="BJ64" s="2" t="s">
        <v>157</v>
      </c>
    </row>
    <row r="65" spans="2:62" x14ac:dyDescent="0.3">
      <c r="B65" s="2">
        <v>1</v>
      </c>
      <c r="C65" s="52" t="s">
        <v>25</v>
      </c>
      <c r="D65" s="2">
        <v>12169</v>
      </c>
      <c r="F65" s="3" t="s">
        <v>3</v>
      </c>
      <c r="G65" s="4">
        <v>11215</v>
      </c>
      <c r="I65" s="3" t="s">
        <v>3</v>
      </c>
      <c r="J65" s="4">
        <v>11215</v>
      </c>
      <c r="L65" s="43">
        <v>11215</v>
      </c>
      <c r="M65" s="6" t="s">
        <v>1</v>
      </c>
      <c r="N65" s="43">
        <f>L65+$J$69</f>
        <v>11670</v>
      </c>
      <c r="O65" s="6" t="s">
        <v>11</v>
      </c>
      <c r="Q65" s="43">
        <v>11215</v>
      </c>
      <c r="R65" s="6" t="s">
        <v>1</v>
      </c>
      <c r="S65" s="43">
        <f>Q65+$J$69</f>
        <v>11670</v>
      </c>
      <c r="T65" s="6" t="s">
        <v>50</v>
      </c>
      <c r="V65" s="2">
        <v>1</v>
      </c>
      <c r="W65" s="2" t="s">
        <v>25</v>
      </c>
      <c r="X65" s="2">
        <v>12169</v>
      </c>
      <c r="Y65" s="2" t="s">
        <v>34</v>
      </c>
      <c r="AA65" s="2">
        <v>1</v>
      </c>
      <c r="AB65" s="2" t="s">
        <v>25</v>
      </c>
      <c r="AC65" s="2">
        <v>12169</v>
      </c>
      <c r="AD65" s="2" t="s">
        <v>34</v>
      </c>
      <c r="AE65" s="2" t="s">
        <v>34</v>
      </c>
      <c r="AF65" s="2" t="s">
        <v>38</v>
      </c>
      <c r="AG65" s="2" t="s">
        <v>34</v>
      </c>
      <c r="AI65" s="2" t="s">
        <v>33</v>
      </c>
      <c r="AJ65" s="2" t="s">
        <v>50</v>
      </c>
      <c r="AK65" s="2" t="s">
        <v>49</v>
      </c>
      <c r="AL65" s="2" t="s">
        <v>34</v>
      </c>
      <c r="AM65" s="2" t="s">
        <v>39</v>
      </c>
      <c r="AN65" s="2" t="s">
        <v>40</v>
      </c>
      <c r="AO65" s="2" t="s">
        <v>41</v>
      </c>
      <c r="AP65" s="2" t="s">
        <v>42</v>
      </c>
      <c r="AQ65" s="2" t="s">
        <v>35</v>
      </c>
      <c r="AR65" s="2" t="s">
        <v>43</v>
      </c>
      <c r="AS65" s="2" t="s">
        <v>44</v>
      </c>
      <c r="AT65" s="2" t="s">
        <v>45</v>
      </c>
      <c r="AU65" s="2" t="s">
        <v>53</v>
      </c>
      <c r="AW65" s="2" t="s">
        <v>50</v>
      </c>
      <c r="AX65" s="12">
        <v>11460.945</v>
      </c>
      <c r="AZ65" s="2">
        <v>1</v>
      </c>
      <c r="BA65" s="2" t="s">
        <v>25</v>
      </c>
      <c r="BB65" s="2">
        <v>12169</v>
      </c>
      <c r="BC65" s="2" t="s">
        <v>34</v>
      </c>
      <c r="BD65" s="37"/>
      <c r="BF65" s="2">
        <v>1</v>
      </c>
      <c r="BG65" s="2" t="s">
        <v>25</v>
      </c>
      <c r="BH65" s="2">
        <v>12169</v>
      </c>
      <c r="BI65" s="13" t="s">
        <v>1</v>
      </c>
      <c r="BJ65" s="2" t="s">
        <v>1</v>
      </c>
    </row>
    <row r="66" spans="2:62" x14ac:dyDescent="0.3">
      <c r="B66" s="2">
        <v>2</v>
      </c>
      <c r="C66" s="52" t="s">
        <v>26</v>
      </c>
      <c r="D66" s="2">
        <v>12201</v>
      </c>
      <c r="F66" s="3" t="s">
        <v>4</v>
      </c>
      <c r="G66" s="4">
        <v>16684</v>
      </c>
      <c r="I66" s="5" t="s">
        <v>4</v>
      </c>
      <c r="J66" s="4">
        <v>16684</v>
      </c>
      <c r="L66" s="43">
        <f>N65</f>
        <v>11670</v>
      </c>
      <c r="M66" s="6" t="s">
        <v>1</v>
      </c>
      <c r="N66" s="43">
        <f t="shared" ref="N66:N76" si="33">L66+$J$69</f>
        <v>12125</v>
      </c>
      <c r="O66" s="6" t="s">
        <v>12</v>
      </c>
      <c r="Q66" s="43">
        <f>S65</f>
        <v>11670</v>
      </c>
      <c r="R66" s="6" t="s">
        <v>1</v>
      </c>
      <c r="S66" s="43">
        <f t="shared" ref="S66:S76" si="34">Q66+$J$69</f>
        <v>12125</v>
      </c>
      <c r="T66" s="6" t="s">
        <v>49</v>
      </c>
      <c r="V66" s="2">
        <v>2</v>
      </c>
      <c r="W66" s="2" t="s">
        <v>26</v>
      </c>
      <c r="X66" s="2">
        <v>12201</v>
      </c>
      <c r="Y66" s="2" t="s">
        <v>34</v>
      </c>
      <c r="AA66" s="2">
        <v>2</v>
      </c>
      <c r="AB66" s="2" t="s">
        <v>26</v>
      </c>
      <c r="AC66" s="2">
        <v>12201</v>
      </c>
      <c r="AD66" s="2" t="s">
        <v>34</v>
      </c>
      <c r="AE66" s="2" t="s">
        <v>34</v>
      </c>
      <c r="AF66" s="2" t="s">
        <v>38</v>
      </c>
      <c r="AG66" s="2" t="s">
        <v>34</v>
      </c>
      <c r="AI66" s="2" t="s">
        <v>50</v>
      </c>
      <c r="AJ66" s="2">
        <v>142</v>
      </c>
      <c r="AK66" s="2">
        <v>6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>
        <f>SUM(AJ66:AU66)</f>
        <v>148</v>
      </c>
      <c r="AW66" s="2" t="s">
        <v>49</v>
      </c>
      <c r="AX66" s="12">
        <v>11897.5</v>
      </c>
      <c r="AZ66" s="2">
        <v>2</v>
      </c>
      <c r="BA66" s="2" t="s">
        <v>26</v>
      </c>
      <c r="BB66" s="2">
        <v>12201</v>
      </c>
      <c r="BC66" s="2" t="s">
        <v>34</v>
      </c>
      <c r="BD66" s="37">
        <v>12352.5</v>
      </c>
      <c r="BF66" s="2">
        <v>2</v>
      </c>
      <c r="BG66" s="2" t="s">
        <v>26</v>
      </c>
      <c r="BH66" s="2">
        <v>12201</v>
      </c>
      <c r="BI66" s="13">
        <v>11950.385964912281</v>
      </c>
      <c r="BJ66" s="48">
        <v>1.241701499877059</v>
      </c>
    </row>
    <row r="67" spans="2:62" x14ac:dyDescent="0.3">
      <c r="B67" s="2">
        <v>3</v>
      </c>
      <c r="C67" s="52" t="s">
        <v>27</v>
      </c>
      <c r="D67" s="2">
        <v>12168</v>
      </c>
      <c r="F67" s="3" t="s">
        <v>5</v>
      </c>
      <c r="G67" s="3" t="s">
        <v>97</v>
      </c>
      <c r="I67" s="5" t="s">
        <v>8</v>
      </c>
      <c r="J67" s="3">
        <v>12</v>
      </c>
      <c r="L67" s="43">
        <f>N66</f>
        <v>12125</v>
      </c>
      <c r="M67" s="6" t="s">
        <v>1</v>
      </c>
      <c r="N67" s="43">
        <f t="shared" si="33"/>
        <v>12580</v>
      </c>
      <c r="O67" s="6" t="s">
        <v>13</v>
      </c>
      <c r="Q67" s="43">
        <f>S66</f>
        <v>12125</v>
      </c>
      <c r="R67" s="6" t="s">
        <v>1</v>
      </c>
      <c r="S67" s="43">
        <f t="shared" si="34"/>
        <v>12580</v>
      </c>
      <c r="T67" s="6" t="s">
        <v>34</v>
      </c>
      <c r="V67" s="2">
        <v>3</v>
      </c>
      <c r="W67" s="2" t="s">
        <v>27</v>
      </c>
      <c r="X67" s="2">
        <v>12168</v>
      </c>
      <c r="Y67" s="2" t="s">
        <v>34</v>
      </c>
      <c r="AA67" s="2">
        <v>3</v>
      </c>
      <c r="AB67" s="2" t="s">
        <v>27</v>
      </c>
      <c r="AC67" s="2">
        <v>12168</v>
      </c>
      <c r="AD67" s="2" t="s">
        <v>34</v>
      </c>
      <c r="AE67" s="2" t="s">
        <v>34</v>
      </c>
      <c r="AF67" s="2" t="s">
        <v>38</v>
      </c>
      <c r="AG67" s="2" t="s">
        <v>34</v>
      </c>
      <c r="AI67" s="2" t="s">
        <v>49</v>
      </c>
      <c r="AJ67" s="2">
        <v>6</v>
      </c>
      <c r="AK67" s="2">
        <v>129</v>
      </c>
      <c r="AL67" s="2">
        <v>6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>
        <f t="shared" ref="AV67:AV77" si="35">SUM(AJ67:AU67)</f>
        <v>141</v>
      </c>
      <c r="AW67" s="2" t="s">
        <v>34</v>
      </c>
      <c r="AX67" s="12">
        <v>12352.5</v>
      </c>
      <c r="AZ67" s="2">
        <v>3</v>
      </c>
      <c r="BA67" s="2" t="s">
        <v>27</v>
      </c>
      <c r="BB67" s="2">
        <v>12168</v>
      </c>
      <c r="BC67" s="2" t="s">
        <v>34</v>
      </c>
      <c r="BD67" s="37">
        <v>12352.5</v>
      </c>
      <c r="BF67" s="2">
        <v>3</v>
      </c>
      <c r="BG67" s="2" t="s">
        <v>27</v>
      </c>
      <c r="BH67" s="2">
        <v>12168</v>
      </c>
      <c r="BI67" s="13">
        <v>11950.385964912281</v>
      </c>
      <c r="BJ67" s="48">
        <v>1.516272189349112</v>
      </c>
    </row>
    <row r="68" spans="2:62" x14ac:dyDescent="0.3">
      <c r="B68" s="2">
        <v>4</v>
      </c>
      <c r="C68" s="52" t="s">
        <v>28</v>
      </c>
      <c r="D68" s="2">
        <v>12202</v>
      </c>
      <c r="I68" s="3" t="s">
        <v>9</v>
      </c>
      <c r="J68" s="4">
        <v>5469</v>
      </c>
      <c r="L68" s="43">
        <f>N67</f>
        <v>12580</v>
      </c>
      <c r="M68" s="6" t="s">
        <v>1</v>
      </c>
      <c r="N68" s="43">
        <f t="shared" si="33"/>
        <v>13035</v>
      </c>
      <c r="O68" s="6" t="s">
        <v>14</v>
      </c>
      <c r="Q68" s="43">
        <f>S67</f>
        <v>12580</v>
      </c>
      <c r="R68" s="6" t="s">
        <v>1</v>
      </c>
      <c r="S68" s="43">
        <f t="shared" si="34"/>
        <v>13035</v>
      </c>
      <c r="T68" s="6" t="s">
        <v>39</v>
      </c>
      <c r="V68" s="2">
        <v>4</v>
      </c>
      <c r="W68" s="2" t="s">
        <v>28</v>
      </c>
      <c r="X68" s="2">
        <v>12202</v>
      </c>
      <c r="Y68" s="2" t="s">
        <v>34</v>
      </c>
      <c r="AA68" s="2">
        <v>4</v>
      </c>
      <c r="AB68" s="2" t="s">
        <v>28</v>
      </c>
      <c r="AC68" s="2">
        <v>12202</v>
      </c>
      <c r="AD68" s="2" t="s">
        <v>34</v>
      </c>
      <c r="AE68" s="2" t="s">
        <v>34</v>
      </c>
      <c r="AF68" s="2" t="s">
        <v>38</v>
      </c>
      <c r="AG68" s="2" t="s">
        <v>34</v>
      </c>
      <c r="AI68" s="2" t="s">
        <v>34</v>
      </c>
      <c r="AJ68" s="2">
        <v>0</v>
      </c>
      <c r="AK68" s="2">
        <v>6</v>
      </c>
      <c r="AL68" s="2">
        <v>90</v>
      </c>
      <c r="AM68" s="2">
        <v>6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>
        <f t="shared" si="35"/>
        <v>102</v>
      </c>
      <c r="AW68" s="2" t="s">
        <v>39</v>
      </c>
      <c r="AX68" s="12">
        <v>12832.168</v>
      </c>
      <c r="AZ68" s="2">
        <v>4</v>
      </c>
      <c r="BA68" s="2" t="s">
        <v>28</v>
      </c>
      <c r="BB68" s="2">
        <v>12202</v>
      </c>
      <c r="BC68" s="2" t="s">
        <v>34</v>
      </c>
      <c r="BD68" s="37">
        <v>12352.5</v>
      </c>
      <c r="BF68" s="2">
        <v>4</v>
      </c>
      <c r="BG68" s="2" t="s">
        <v>28</v>
      </c>
      <c r="BH68" s="2">
        <v>12202</v>
      </c>
      <c r="BI68" s="13">
        <v>11950.385964912281</v>
      </c>
      <c r="BJ68" s="48">
        <v>1.233404359940993</v>
      </c>
    </row>
    <row r="69" spans="2:62" x14ac:dyDescent="0.3">
      <c r="B69" s="2">
        <v>5</v>
      </c>
      <c r="C69" s="52" t="s">
        <v>29</v>
      </c>
      <c r="D69" s="2">
        <v>12136</v>
      </c>
      <c r="I69" s="3" t="s">
        <v>7</v>
      </c>
      <c r="J69" s="3">
        <v>455</v>
      </c>
      <c r="L69" s="43">
        <f t="shared" ref="L69:L76" si="36">N68</f>
        <v>13035</v>
      </c>
      <c r="M69" s="6" t="s">
        <v>1</v>
      </c>
      <c r="N69" s="43">
        <f t="shared" si="33"/>
        <v>13490</v>
      </c>
      <c r="O69" s="6" t="s">
        <v>15</v>
      </c>
      <c r="Q69" s="43">
        <f t="shared" ref="Q69:Q76" si="37">S68</f>
        <v>13035</v>
      </c>
      <c r="R69" s="6" t="s">
        <v>1</v>
      </c>
      <c r="S69" s="43">
        <f t="shared" si="34"/>
        <v>13490</v>
      </c>
      <c r="T69" s="6" t="s">
        <v>40</v>
      </c>
      <c r="V69" s="2">
        <v>5</v>
      </c>
      <c r="W69" s="2" t="s">
        <v>29</v>
      </c>
      <c r="X69" s="2">
        <v>12136</v>
      </c>
      <c r="Y69" s="2" t="s">
        <v>34</v>
      </c>
      <c r="AA69" s="2">
        <v>5</v>
      </c>
      <c r="AB69" s="2" t="s">
        <v>29</v>
      </c>
      <c r="AC69" s="2">
        <v>12136</v>
      </c>
      <c r="AD69" s="2" t="s">
        <v>34</v>
      </c>
      <c r="AE69" s="2" t="s">
        <v>34</v>
      </c>
      <c r="AF69" s="2" t="s">
        <v>38</v>
      </c>
      <c r="AG69" s="2" t="s">
        <v>34</v>
      </c>
      <c r="AI69" s="2" t="s">
        <v>39</v>
      </c>
      <c r="AJ69" s="2">
        <v>0</v>
      </c>
      <c r="AK69" s="2">
        <v>0</v>
      </c>
      <c r="AL69" s="2">
        <v>5</v>
      </c>
      <c r="AM69" s="2">
        <v>147</v>
      </c>
      <c r="AN69" s="2">
        <v>14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>
        <f t="shared" si="35"/>
        <v>166</v>
      </c>
      <c r="AW69" s="2" t="s">
        <v>40</v>
      </c>
      <c r="AX69" s="12">
        <v>13263.745999999999</v>
      </c>
      <c r="AZ69" s="2">
        <v>5</v>
      </c>
      <c r="BA69" s="2" t="s">
        <v>29</v>
      </c>
      <c r="BB69" s="2">
        <v>12136</v>
      </c>
      <c r="BC69" s="2" t="s">
        <v>34</v>
      </c>
      <c r="BD69" s="37">
        <v>12352.5</v>
      </c>
      <c r="BF69" s="2">
        <v>5</v>
      </c>
      <c r="BG69" s="2" t="s">
        <v>29</v>
      </c>
      <c r="BH69" s="2">
        <v>12136</v>
      </c>
      <c r="BI69" s="13">
        <v>11950.385964912281</v>
      </c>
      <c r="BJ69" s="48">
        <v>1.7839485827290711</v>
      </c>
    </row>
    <row r="70" spans="2:62" x14ac:dyDescent="0.3">
      <c r="B70" s="2">
        <v>6</v>
      </c>
      <c r="C70" s="53">
        <v>41944</v>
      </c>
      <c r="D70" s="2">
        <v>12136</v>
      </c>
      <c r="L70" s="43">
        <f t="shared" si="36"/>
        <v>13490</v>
      </c>
      <c r="M70" s="6" t="s">
        <v>1</v>
      </c>
      <c r="N70" s="43">
        <f t="shared" si="33"/>
        <v>13945</v>
      </c>
      <c r="O70" s="6" t="s">
        <v>16</v>
      </c>
      <c r="Q70" s="43">
        <f t="shared" si="37"/>
        <v>13490</v>
      </c>
      <c r="R70" s="6" t="s">
        <v>1</v>
      </c>
      <c r="S70" s="43">
        <f t="shared" si="34"/>
        <v>13945</v>
      </c>
      <c r="T70" s="6" t="s">
        <v>41</v>
      </c>
      <c r="V70" s="2">
        <v>6</v>
      </c>
      <c r="W70" s="9">
        <v>41944</v>
      </c>
      <c r="X70" s="2">
        <v>12136</v>
      </c>
      <c r="Y70" s="2" t="s">
        <v>34</v>
      </c>
      <c r="AA70" s="2">
        <v>6</v>
      </c>
      <c r="AB70" s="9">
        <v>41944</v>
      </c>
      <c r="AC70" s="2">
        <v>12136</v>
      </c>
      <c r="AD70" s="2" t="s">
        <v>34</v>
      </c>
      <c r="AE70" s="2" t="s">
        <v>34</v>
      </c>
      <c r="AF70" s="2" t="s">
        <v>38</v>
      </c>
      <c r="AG70" s="2" t="s">
        <v>34</v>
      </c>
      <c r="AI70" s="2" t="s">
        <v>40</v>
      </c>
      <c r="AJ70" s="2">
        <v>0</v>
      </c>
      <c r="AK70" s="2">
        <v>0</v>
      </c>
      <c r="AL70" s="2">
        <v>0</v>
      </c>
      <c r="AM70" s="2">
        <v>13</v>
      </c>
      <c r="AN70" s="2">
        <v>702</v>
      </c>
      <c r="AO70" s="2">
        <v>15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>
        <f t="shared" si="35"/>
        <v>730</v>
      </c>
      <c r="AW70" s="2" t="s">
        <v>41</v>
      </c>
      <c r="AX70" s="12">
        <v>13762.621999999999</v>
      </c>
      <c r="AZ70" s="2">
        <v>6</v>
      </c>
      <c r="BA70" s="9">
        <v>41944</v>
      </c>
      <c r="BB70" s="2">
        <v>12136</v>
      </c>
      <c r="BC70" s="2" t="s">
        <v>34</v>
      </c>
      <c r="BD70" s="37">
        <v>12352.5</v>
      </c>
      <c r="BF70" s="2">
        <v>6</v>
      </c>
      <c r="BG70" s="9">
        <v>41944</v>
      </c>
      <c r="BH70" s="2">
        <v>12136</v>
      </c>
      <c r="BI70" s="13">
        <v>11950.385964912281</v>
      </c>
      <c r="BJ70" s="48">
        <v>1.7839485827290711</v>
      </c>
    </row>
    <row r="71" spans="2:62" x14ac:dyDescent="0.3">
      <c r="B71" s="2">
        <v>7</v>
      </c>
      <c r="C71" s="53">
        <v>41974</v>
      </c>
      <c r="D71" s="2">
        <v>12136</v>
      </c>
      <c r="L71" s="43">
        <f t="shared" si="36"/>
        <v>13945</v>
      </c>
      <c r="M71" s="6" t="s">
        <v>1</v>
      </c>
      <c r="N71" s="43">
        <f t="shared" si="33"/>
        <v>14400</v>
      </c>
      <c r="O71" s="6" t="s">
        <v>17</v>
      </c>
      <c r="Q71" s="43">
        <f t="shared" si="37"/>
        <v>13945</v>
      </c>
      <c r="R71" s="6" t="s">
        <v>1</v>
      </c>
      <c r="S71" s="43">
        <f t="shared" si="34"/>
        <v>14400</v>
      </c>
      <c r="T71" s="6" t="s">
        <v>42</v>
      </c>
      <c r="V71" s="2">
        <v>7</v>
      </c>
      <c r="W71" s="9">
        <v>41974</v>
      </c>
      <c r="X71" s="2">
        <v>12136</v>
      </c>
      <c r="Y71" s="2" t="s">
        <v>34</v>
      </c>
      <c r="AA71" s="2">
        <v>7</v>
      </c>
      <c r="AB71" s="9">
        <v>41974</v>
      </c>
      <c r="AC71" s="2">
        <v>12136</v>
      </c>
      <c r="AD71" s="2" t="s">
        <v>34</v>
      </c>
      <c r="AE71" s="2" t="s">
        <v>34</v>
      </c>
      <c r="AF71" s="2" t="s">
        <v>38</v>
      </c>
      <c r="AG71" s="2" t="s">
        <v>49</v>
      </c>
      <c r="AI71" s="2" t="s">
        <v>41</v>
      </c>
      <c r="AJ71" s="2">
        <v>0</v>
      </c>
      <c r="AK71" s="2">
        <v>0</v>
      </c>
      <c r="AL71" s="2">
        <v>0</v>
      </c>
      <c r="AM71" s="2">
        <v>0</v>
      </c>
      <c r="AN71" s="2">
        <v>14</v>
      </c>
      <c r="AO71" s="2">
        <v>363</v>
      </c>
      <c r="AP71" s="2">
        <v>22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>
        <f t="shared" si="35"/>
        <v>399</v>
      </c>
      <c r="AW71" s="2" t="s">
        <v>42</v>
      </c>
      <c r="AX71" s="12">
        <v>14170.897000000001</v>
      </c>
      <c r="AZ71" s="2">
        <v>7</v>
      </c>
      <c r="BA71" s="9">
        <v>41974</v>
      </c>
      <c r="BB71" s="2">
        <v>12136</v>
      </c>
      <c r="BC71" s="2" t="s">
        <v>34</v>
      </c>
      <c r="BD71" s="37">
        <v>12352.5</v>
      </c>
      <c r="BF71" s="2">
        <v>7</v>
      </c>
      <c r="BG71" s="9">
        <v>41974</v>
      </c>
      <c r="BH71" s="2">
        <v>12136</v>
      </c>
      <c r="BI71" s="13">
        <v>11950.385964912281</v>
      </c>
      <c r="BJ71" s="48">
        <v>1.7839485827290711</v>
      </c>
    </row>
    <row r="72" spans="2:62" x14ac:dyDescent="0.3">
      <c r="B72" s="2">
        <v>8</v>
      </c>
      <c r="C72" s="52" t="s">
        <v>30</v>
      </c>
      <c r="D72" s="2">
        <v>11987</v>
      </c>
      <c r="L72" s="43">
        <f t="shared" si="36"/>
        <v>14400</v>
      </c>
      <c r="M72" s="6" t="s">
        <v>1</v>
      </c>
      <c r="N72" s="43">
        <f t="shared" si="33"/>
        <v>14855</v>
      </c>
      <c r="O72" s="6" t="s">
        <v>18</v>
      </c>
      <c r="Q72" s="43">
        <f t="shared" si="37"/>
        <v>14400</v>
      </c>
      <c r="R72" s="6" t="s">
        <v>1</v>
      </c>
      <c r="S72" s="43">
        <f t="shared" si="34"/>
        <v>14855</v>
      </c>
      <c r="T72" s="6" t="s">
        <v>35</v>
      </c>
      <c r="V72" s="2">
        <v>8</v>
      </c>
      <c r="W72" s="2" t="s">
        <v>30</v>
      </c>
      <c r="X72" s="2">
        <v>11987</v>
      </c>
      <c r="Y72" s="2" t="s">
        <v>49</v>
      </c>
      <c r="AA72" s="2">
        <v>8</v>
      </c>
      <c r="AB72" s="2" t="s">
        <v>30</v>
      </c>
      <c r="AC72" s="2">
        <v>11987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42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21</v>
      </c>
      <c r="AP72" s="2">
        <v>813</v>
      </c>
      <c r="AQ72" s="2">
        <v>18</v>
      </c>
      <c r="AR72" s="2">
        <v>0</v>
      </c>
      <c r="AS72" s="2">
        <v>0</v>
      </c>
      <c r="AT72" s="2">
        <v>0</v>
      </c>
      <c r="AU72" s="2">
        <v>0</v>
      </c>
      <c r="AV72">
        <f t="shared" si="35"/>
        <v>852</v>
      </c>
      <c r="AW72" s="2" t="s">
        <v>35</v>
      </c>
      <c r="AX72" s="12">
        <v>14611.152</v>
      </c>
      <c r="AZ72" s="2">
        <v>8</v>
      </c>
      <c r="BA72" s="2" t="s">
        <v>30</v>
      </c>
      <c r="BB72" s="2">
        <v>11987</v>
      </c>
      <c r="BC72" s="2" t="s">
        <v>49</v>
      </c>
      <c r="BD72" s="37">
        <v>12352.5</v>
      </c>
      <c r="BF72" s="2">
        <v>8</v>
      </c>
      <c r="BG72" s="2" t="s">
        <v>30</v>
      </c>
      <c r="BH72" s="2">
        <v>11987</v>
      </c>
      <c r="BI72" s="13">
        <v>11950.385964912281</v>
      </c>
      <c r="BJ72" s="48">
        <v>3.049136564611663</v>
      </c>
    </row>
    <row r="73" spans="2:62" x14ac:dyDescent="0.3">
      <c r="B73" s="2">
        <v>9</v>
      </c>
      <c r="C73" s="52" t="s">
        <v>31</v>
      </c>
      <c r="D73" s="2">
        <v>11987</v>
      </c>
      <c r="L73" s="43">
        <f t="shared" si="36"/>
        <v>14855</v>
      </c>
      <c r="M73" s="6" t="s">
        <v>1</v>
      </c>
      <c r="N73" s="43">
        <f t="shared" si="33"/>
        <v>15310</v>
      </c>
      <c r="O73" s="6" t="s">
        <v>19</v>
      </c>
      <c r="Q73" s="43">
        <f t="shared" si="37"/>
        <v>14855</v>
      </c>
      <c r="R73" s="6" t="s">
        <v>1</v>
      </c>
      <c r="S73" s="43">
        <f t="shared" si="34"/>
        <v>15310</v>
      </c>
      <c r="T73" s="6" t="s">
        <v>43</v>
      </c>
      <c r="V73" s="2">
        <v>9</v>
      </c>
      <c r="W73" s="2" t="s">
        <v>31</v>
      </c>
      <c r="X73" s="2">
        <v>11987</v>
      </c>
      <c r="Y73" s="2" t="s">
        <v>49</v>
      </c>
      <c r="AA73" s="2">
        <v>9</v>
      </c>
      <c r="AB73" s="2" t="s">
        <v>31</v>
      </c>
      <c r="AC73" s="2">
        <v>11987</v>
      </c>
      <c r="AD73" s="2" t="s">
        <v>49</v>
      </c>
      <c r="AE73" s="2" t="s">
        <v>49</v>
      </c>
      <c r="AF73" s="2" t="s">
        <v>38</v>
      </c>
      <c r="AG73" s="2" t="s">
        <v>49</v>
      </c>
      <c r="AI73" s="2" t="s">
        <v>35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18</v>
      </c>
      <c r="AQ73" s="2">
        <v>310</v>
      </c>
      <c r="AR73" s="2">
        <v>6</v>
      </c>
      <c r="AS73" s="2">
        <v>0</v>
      </c>
      <c r="AT73" s="2">
        <v>0</v>
      </c>
      <c r="AU73" s="2">
        <v>0</v>
      </c>
      <c r="AV73">
        <f t="shared" si="35"/>
        <v>334</v>
      </c>
      <c r="AW73" s="2" t="s">
        <v>43</v>
      </c>
      <c r="AX73" s="12">
        <v>15045.204</v>
      </c>
      <c r="AZ73" s="2">
        <v>9</v>
      </c>
      <c r="BA73" s="2" t="s">
        <v>31</v>
      </c>
      <c r="BB73" s="2">
        <v>11987</v>
      </c>
      <c r="BC73" s="2" t="s">
        <v>49</v>
      </c>
      <c r="BD73" s="37">
        <v>11897.5</v>
      </c>
      <c r="BF73" s="2">
        <v>9</v>
      </c>
      <c r="BG73" s="2" t="s">
        <v>31</v>
      </c>
      <c r="BH73" s="2">
        <v>11987</v>
      </c>
      <c r="BI73" s="13">
        <v>11950.385964912281</v>
      </c>
      <c r="BJ73" s="48">
        <v>0.74664219571202139</v>
      </c>
    </row>
    <row r="74" spans="2:62" x14ac:dyDescent="0.3">
      <c r="B74" s="2">
        <v>10</v>
      </c>
      <c r="C74" s="52" t="s">
        <v>32</v>
      </c>
      <c r="D74" s="2">
        <v>12017</v>
      </c>
      <c r="G74" s="19">
        <f>G66-27</f>
        <v>16657</v>
      </c>
      <c r="L74" s="43">
        <f t="shared" si="36"/>
        <v>15310</v>
      </c>
      <c r="M74" s="6" t="s">
        <v>1</v>
      </c>
      <c r="N74" s="43">
        <f t="shared" si="33"/>
        <v>15765</v>
      </c>
      <c r="O74" s="6" t="s">
        <v>20</v>
      </c>
      <c r="Q74" s="43">
        <f t="shared" si="37"/>
        <v>15310</v>
      </c>
      <c r="R74" s="6" t="s">
        <v>1</v>
      </c>
      <c r="S74" s="43">
        <f t="shared" si="34"/>
        <v>15765</v>
      </c>
      <c r="T74" s="6" t="s">
        <v>44</v>
      </c>
      <c r="V74" s="2">
        <v>10</v>
      </c>
      <c r="W74" s="2" t="s">
        <v>32</v>
      </c>
      <c r="X74" s="2">
        <v>12017</v>
      </c>
      <c r="Y74" s="2" t="s">
        <v>49</v>
      </c>
      <c r="AA74" s="2">
        <v>10</v>
      </c>
      <c r="AB74" s="2" t="s">
        <v>32</v>
      </c>
      <c r="AC74" s="2">
        <v>12017</v>
      </c>
      <c r="AD74" s="2" t="s">
        <v>49</v>
      </c>
      <c r="AE74" s="2" t="s">
        <v>49</v>
      </c>
      <c r="AF74" s="2" t="s">
        <v>38</v>
      </c>
      <c r="AG74" s="2" t="s">
        <v>49</v>
      </c>
      <c r="AI74" s="2" t="s">
        <v>43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6</v>
      </c>
      <c r="AR74" s="2">
        <v>54</v>
      </c>
      <c r="AS74" s="2">
        <v>1</v>
      </c>
      <c r="AT74" s="2">
        <v>0</v>
      </c>
      <c r="AU74" s="2">
        <v>0</v>
      </c>
      <c r="AV74">
        <f t="shared" si="35"/>
        <v>61</v>
      </c>
      <c r="AW74" s="2" t="s">
        <v>44</v>
      </c>
      <c r="AX74" s="12">
        <v>15327.499</v>
      </c>
      <c r="AZ74" s="2">
        <v>10</v>
      </c>
      <c r="BA74" s="2" t="s">
        <v>32</v>
      </c>
      <c r="BB74" s="2">
        <v>12017</v>
      </c>
      <c r="BC74" s="2" t="s">
        <v>49</v>
      </c>
      <c r="BD74" s="37">
        <v>11897.5</v>
      </c>
      <c r="BF74" s="2">
        <v>10</v>
      </c>
      <c r="BG74" s="2" t="s">
        <v>32</v>
      </c>
      <c r="BH74" s="2">
        <v>12017</v>
      </c>
      <c r="BI74" s="13">
        <v>11950.385964912281</v>
      </c>
      <c r="BJ74" s="48">
        <v>0.99442456519930089</v>
      </c>
    </row>
    <row r="75" spans="2:62" x14ac:dyDescent="0.3">
      <c r="B75" s="2" t="s">
        <v>24</v>
      </c>
      <c r="C75" s="2" t="s">
        <v>24</v>
      </c>
      <c r="D75" s="2" t="s">
        <v>24</v>
      </c>
      <c r="L75" s="43">
        <f t="shared" si="36"/>
        <v>15765</v>
      </c>
      <c r="M75" s="2"/>
      <c r="N75" s="43">
        <f t="shared" si="33"/>
        <v>16220</v>
      </c>
      <c r="O75" s="6" t="s">
        <v>21</v>
      </c>
      <c r="Q75" s="43">
        <f t="shared" si="37"/>
        <v>15765</v>
      </c>
      <c r="R75" s="2"/>
      <c r="S75" s="43">
        <f t="shared" si="34"/>
        <v>16220</v>
      </c>
      <c r="T75" s="6" t="s">
        <v>45</v>
      </c>
      <c r="V75" s="2" t="s">
        <v>24</v>
      </c>
      <c r="W75" s="2" t="s">
        <v>24</v>
      </c>
      <c r="X75" s="2" t="s">
        <v>24</v>
      </c>
      <c r="Y75" s="2" t="s">
        <v>24</v>
      </c>
      <c r="AA75" s="2" t="s">
        <v>24</v>
      </c>
      <c r="AB75" s="2" t="s">
        <v>24</v>
      </c>
      <c r="AC75" s="2" t="s">
        <v>24</v>
      </c>
      <c r="AD75" s="2" t="s">
        <v>24</v>
      </c>
      <c r="AE75" s="2" t="s">
        <v>24</v>
      </c>
      <c r="AF75" s="2" t="s">
        <v>24</v>
      </c>
      <c r="AG75" s="2" t="s">
        <v>24</v>
      </c>
      <c r="AI75" s="2" t="s">
        <v>44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16</v>
      </c>
      <c r="AT75" s="2">
        <v>1</v>
      </c>
      <c r="AU75" s="2">
        <v>0</v>
      </c>
      <c r="AV75">
        <f t="shared" si="35"/>
        <v>18</v>
      </c>
      <c r="AW75" s="2" t="s">
        <v>45</v>
      </c>
      <c r="AX75" s="12">
        <v>16033.862999999999</v>
      </c>
      <c r="AZ75" s="2" t="s">
        <v>24</v>
      </c>
      <c r="BA75" s="2" t="s">
        <v>24</v>
      </c>
      <c r="BB75" s="2" t="s">
        <v>24</v>
      </c>
      <c r="BC75" s="2" t="s">
        <v>24</v>
      </c>
      <c r="BD75" s="2" t="s">
        <v>24</v>
      </c>
      <c r="BF75" s="2" t="s">
        <v>24</v>
      </c>
      <c r="BG75" s="2" t="s">
        <v>24</v>
      </c>
      <c r="BH75" s="2" t="s">
        <v>24</v>
      </c>
      <c r="BI75" s="2" t="s">
        <v>24</v>
      </c>
      <c r="BJ75" s="2" t="s">
        <v>24</v>
      </c>
    </row>
    <row r="76" spans="2:62" x14ac:dyDescent="0.3">
      <c r="B76" s="2" t="s">
        <v>24</v>
      </c>
      <c r="C76" s="2" t="s">
        <v>24</v>
      </c>
      <c r="D76" s="2" t="s">
        <v>24</v>
      </c>
      <c r="L76" s="43">
        <f t="shared" si="36"/>
        <v>16220</v>
      </c>
      <c r="M76" s="2"/>
      <c r="N76" s="43">
        <f t="shared" si="33"/>
        <v>16675</v>
      </c>
      <c r="O76" s="6" t="s">
        <v>22</v>
      </c>
      <c r="Q76" s="43">
        <f t="shared" si="37"/>
        <v>16220</v>
      </c>
      <c r="R76" s="2"/>
      <c r="S76" s="43">
        <f t="shared" si="34"/>
        <v>16675</v>
      </c>
      <c r="T76" s="6" t="s">
        <v>53</v>
      </c>
      <c r="V76" s="2" t="s">
        <v>24</v>
      </c>
      <c r="W76" s="2" t="s">
        <v>24</v>
      </c>
      <c r="X76" s="2" t="s">
        <v>24</v>
      </c>
      <c r="Y76" s="2" t="s">
        <v>24</v>
      </c>
      <c r="AA76" s="2" t="s">
        <v>24</v>
      </c>
      <c r="AB76" s="2" t="s">
        <v>24</v>
      </c>
      <c r="AC76" s="2" t="s">
        <v>24</v>
      </c>
      <c r="AD76" s="2" t="s">
        <v>24</v>
      </c>
      <c r="AE76" s="2" t="s">
        <v>24</v>
      </c>
      <c r="AF76" s="2" t="s">
        <v>24</v>
      </c>
      <c r="AG76" s="2" t="s">
        <v>24</v>
      </c>
      <c r="AI76" s="2" t="s">
        <v>45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8</v>
      </c>
      <c r="AU76" s="2">
        <v>2</v>
      </c>
      <c r="AV76">
        <f t="shared" si="35"/>
        <v>11</v>
      </c>
      <c r="AW76" s="2" t="s">
        <v>53</v>
      </c>
      <c r="AX76" s="12">
        <v>16377.5</v>
      </c>
      <c r="AZ76" s="2" t="s">
        <v>24</v>
      </c>
      <c r="BA76" s="2" t="s">
        <v>24</v>
      </c>
      <c r="BB76" s="2" t="s">
        <v>24</v>
      </c>
      <c r="BC76" s="2" t="s">
        <v>24</v>
      </c>
      <c r="BD76" s="2" t="s">
        <v>24</v>
      </c>
      <c r="BF76" s="2" t="s">
        <v>24</v>
      </c>
      <c r="BG76" s="2" t="s">
        <v>24</v>
      </c>
      <c r="BH76" s="2" t="s">
        <v>24</v>
      </c>
      <c r="BI76" s="2" t="s">
        <v>24</v>
      </c>
      <c r="BJ76" s="2" t="s">
        <v>24</v>
      </c>
    </row>
    <row r="77" spans="2:62" x14ac:dyDescent="0.3">
      <c r="B77" s="2" t="s">
        <v>24</v>
      </c>
      <c r="C77" s="2" t="s">
        <v>24</v>
      </c>
      <c r="D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AA77" s="2" t="s">
        <v>24</v>
      </c>
      <c r="AB77" s="2" t="s">
        <v>24</v>
      </c>
      <c r="AC77" s="2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I77" s="2" t="s">
        <v>53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2</v>
      </c>
      <c r="AU77" s="2">
        <v>11</v>
      </c>
      <c r="AV77">
        <f t="shared" si="35"/>
        <v>13</v>
      </c>
      <c r="AZ77" s="2" t="s">
        <v>24</v>
      </c>
      <c r="BA77" s="2" t="s">
        <v>24</v>
      </c>
      <c r="BB77" s="2" t="s">
        <v>24</v>
      </c>
      <c r="BC77" s="2" t="s">
        <v>24</v>
      </c>
      <c r="BD77" s="2" t="s">
        <v>24</v>
      </c>
      <c r="BF77" s="2" t="s">
        <v>24</v>
      </c>
      <c r="BG77" s="2" t="s">
        <v>24</v>
      </c>
      <c r="BH77" s="2" t="s">
        <v>24</v>
      </c>
      <c r="BI77" s="2" t="s">
        <v>24</v>
      </c>
      <c r="BJ77" s="2" t="s">
        <v>24</v>
      </c>
    </row>
    <row r="78" spans="2:62" x14ac:dyDescent="0.3">
      <c r="B78" s="2" t="s">
        <v>24</v>
      </c>
      <c r="C78" s="2" t="s">
        <v>24</v>
      </c>
      <c r="D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AA78" s="2" t="s">
        <v>24</v>
      </c>
      <c r="AB78" s="2" t="s">
        <v>24</v>
      </c>
      <c r="AC78" s="2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V78">
        <f>SUM(AV66:AV77)</f>
        <v>2975</v>
      </c>
      <c r="AZ78" s="2" t="s">
        <v>24</v>
      </c>
      <c r="BA78" s="2" t="s">
        <v>24</v>
      </c>
      <c r="BB78" s="2" t="s">
        <v>24</v>
      </c>
      <c r="BC78" s="2" t="s">
        <v>24</v>
      </c>
      <c r="BD78" s="2" t="s">
        <v>24</v>
      </c>
      <c r="BF78" s="2" t="s">
        <v>24</v>
      </c>
      <c r="BG78" s="2" t="s">
        <v>24</v>
      </c>
      <c r="BH78" s="2" t="s">
        <v>24</v>
      </c>
      <c r="BI78" s="2" t="s">
        <v>24</v>
      </c>
      <c r="BJ78" s="2" t="s">
        <v>24</v>
      </c>
    </row>
    <row r="79" spans="2:62" x14ac:dyDescent="0.3">
      <c r="B79" s="2" t="s">
        <v>24</v>
      </c>
      <c r="C79" s="2" t="s">
        <v>24</v>
      </c>
      <c r="D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AA79" s="2" t="s">
        <v>24</v>
      </c>
      <c r="AB79" s="2" t="s">
        <v>24</v>
      </c>
      <c r="AC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I79" s="67" t="s">
        <v>51</v>
      </c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Z79" s="2" t="s">
        <v>24</v>
      </c>
      <c r="BA79" s="2" t="s">
        <v>24</v>
      </c>
      <c r="BB79" s="2" t="s">
        <v>24</v>
      </c>
      <c r="BC79" s="2" t="s">
        <v>24</v>
      </c>
      <c r="BD79" s="2" t="s">
        <v>24</v>
      </c>
      <c r="BF79" s="2" t="s">
        <v>24</v>
      </c>
      <c r="BG79" s="2" t="s">
        <v>24</v>
      </c>
      <c r="BH79" s="2" t="s">
        <v>24</v>
      </c>
      <c r="BI79" s="2" t="s">
        <v>24</v>
      </c>
      <c r="BJ79" s="2" t="s">
        <v>24</v>
      </c>
    </row>
    <row r="80" spans="2:62" x14ac:dyDescent="0.3">
      <c r="B80" s="2">
        <v>2976</v>
      </c>
      <c r="C80" s="36" t="s">
        <v>83</v>
      </c>
      <c r="D80" s="35">
        <v>14299.15</v>
      </c>
      <c r="V80" s="2">
        <v>2611</v>
      </c>
      <c r="W80" s="2" t="s">
        <v>150</v>
      </c>
      <c r="X80" s="2">
        <v>14157.86</v>
      </c>
      <c r="Y80" s="2" t="s">
        <v>42</v>
      </c>
      <c r="AA80" s="2">
        <v>2610</v>
      </c>
      <c r="AB80" s="2" t="s">
        <v>149</v>
      </c>
      <c r="AC80" s="2">
        <v>14157.86</v>
      </c>
      <c r="AD80" s="2" t="s">
        <v>42</v>
      </c>
      <c r="AE80" s="2" t="s">
        <v>42</v>
      </c>
      <c r="AF80" s="2" t="s">
        <v>38</v>
      </c>
      <c r="AG80" s="2" t="s">
        <v>42</v>
      </c>
      <c r="AI80" s="2" t="s">
        <v>33</v>
      </c>
      <c r="AJ80" s="2" t="s">
        <v>50</v>
      </c>
      <c r="AK80" s="2" t="s">
        <v>49</v>
      </c>
      <c r="AL80" s="2" t="s">
        <v>34</v>
      </c>
      <c r="AM80" s="2" t="s">
        <v>39</v>
      </c>
      <c r="AN80" s="2" t="s">
        <v>40</v>
      </c>
      <c r="AO80" s="2" t="s">
        <v>41</v>
      </c>
      <c r="AP80" s="2" t="s">
        <v>42</v>
      </c>
      <c r="AQ80" s="2" t="s">
        <v>35</v>
      </c>
      <c r="AR80" s="2" t="s">
        <v>43</v>
      </c>
      <c r="AS80" s="2" t="s">
        <v>44</v>
      </c>
      <c r="AT80" s="2" t="s">
        <v>45</v>
      </c>
      <c r="AU80" s="2" t="s">
        <v>53</v>
      </c>
      <c r="AZ80" s="2">
        <v>2610</v>
      </c>
      <c r="BA80" s="2" t="s">
        <v>149</v>
      </c>
      <c r="BB80" s="2">
        <v>14157.86</v>
      </c>
      <c r="BC80" s="2" t="s">
        <v>42</v>
      </c>
      <c r="BD80" s="12">
        <v>14170.897887323939</v>
      </c>
      <c r="BF80" s="2">
        <v>2610</v>
      </c>
      <c r="BG80" s="2" t="s">
        <v>149</v>
      </c>
      <c r="BH80" s="2">
        <v>14157.86</v>
      </c>
      <c r="BI80" s="13">
        <v>14170.897887323939</v>
      </c>
      <c r="BJ80" s="17">
        <v>9.208939291631936E-2</v>
      </c>
    </row>
    <row r="81" spans="1:62" x14ac:dyDescent="0.3">
      <c r="AA81" s="2">
        <v>2611</v>
      </c>
      <c r="AB81" s="2" t="s">
        <v>150</v>
      </c>
      <c r="AC81" s="2">
        <v>14157.86</v>
      </c>
      <c r="AD81" s="2" t="s">
        <v>42</v>
      </c>
      <c r="AE81" s="2" t="s">
        <v>42</v>
      </c>
      <c r="AF81" s="2" t="s">
        <v>38</v>
      </c>
      <c r="AG81" s="2"/>
      <c r="AI81" s="2" t="s">
        <v>50</v>
      </c>
      <c r="AJ81" s="2">
        <f>AJ66/$AV$66</f>
        <v>0.95945945945945943</v>
      </c>
      <c r="AK81" s="2">
        <f t="shared" ref="AK81:AU81" si="38">AK66/$AV$66</f>
        <v>4.0540540540540543E-2</v>
      </c>
      <c r="AL81" s="2">
        <f t="shared" si="38"/>
        <v>0</v>
      </c>
      <c r="AM81" s="2">
        <f t="shared" si="38"/>
        <v>0</v>
      </c>
      <c r="AN81" s="2">
        <f t="shared" si="38"/>
        <v>0</v>
      </c>
      <c r="AO81" s="2">
        <f t="shared" si="38"/>
        <v>0</v>
      </c>
      <c r="AP81" s="2">
        <f t="shared" si="38"/>
        <v>0</v>
      </c>
      <c r="AQ81" s="2">
        <f t="shared" si="38"/>
        <v>0</v>
      </c>
      <c r="AR81" s="2">
        <f t="shared" si="38"/>
        <v>0</v>
      </c>
      <c r="AS81" s="2">
        <f t="shared" si="38"/>
        <v>0</v>
      </c>
      <c r="AT81" s="2">
        <f t="shared" si="38"/>
        <v>0</v>
      </c>
      <c r="AU81" s="2">
        <f t="shared" si="38"/>
        <v>0</v>
      </c>
      <c r="AZ81" s="2">
        <v>2611</v>
      </c>
      <c r="BA81" s="2" t="s">
        <v>150</v>
      </c>
      <c r="BB81" s="2">
        <v>14157.86</v>
      </c>
      <c r="BC81" s="2" t="s">
        <v>42</v>
      </c>
      <c r="BD81" s="12">
        <v>14170.897887323939</v>
      </c>
      <c r="BF81" s="2">
        <v>2611</v>
      </c>
      <c r="BG81" s="2" t="s">
        <v>150</v>
      </c>
      <c r="BH81" s="2">
        <v>14157.86</v>
      </c>
      <c r="BI81" s="13">
        <v>14170.897887323939</v>
      </c>
      <c r="BJ81" s="17">
        <v>9.208939291631936E-2</v>
      </c>
    </row>
    <row r="82" spans="1:62" x14ac:dyDescent="0.3">
      <c r="AI82" s="2" t="s">
        <v>49</v>
      </c>
      <c r="AJ82" s="2">
        <f>AJ67/$AV$67</f>
        <v>4.2553191489361701E-2</v>
      </c>
      <c r="AK82" s="2">
        <f t="shared" ref="AK82:AU82" si="39">AK67/$AV$67</f>
        <v>0.91489361702127658</v>
      </c>
      <c r="AL82" s="2">
        <f t="shared" si="39"/>
        <v>4.2553191489361701E-2</v>
      </c>
      <c r="AM82" s="2">
        <f t="shared" si="39"/>
        <v>0</v>
      </c>
      <c r="AN82" s="2">
        <f t="shared" si="39"/>
        <v>0</v>
      </c>
      <c r="AO82" s="2">
        <f t="shared" si="39"/>
        <v>0</v>
      </c>
      <c r="AP82" s="2">
        <f t="shared" si="39"/>
        <v>0</v>
      </c>
      <c r="AQ82" s="2">
        <f t="shared" si="39"/>
        <v>0</v>
      </c>
      <c r="AR82" s="2">
        <f t="shared" si="39"/>
        <v>0</v>
      </c>
      <c r="AS82" s="2">
        <f t="shared" si="39"/>
        <v>0</v>
      </c>
      <c r="AT82" s="2">
        <f t="shared" si="39"/>
        <v>0</v>
      </c>
      <c r="AU82" s="2">
        <f t="shared" si="39"/>
        <v>0</v>
      </c>
    </row>
    <row r="83" spans="1:62" x14ac:dyDescent="0.3">
      <c r="AI83" s="2" t="s">
        <v>34</v>
      </c>
      <c r="AJ83" s="2">
        <f>AJ68/$AV$68</f>
        <v>0</v>
      </c>
      <c r="AK83" s="2">
        <f t="shared" ref="AK83:AU83" si="40">AK68/$AV$68</f>
        <v>5.8823529411764705E-2</v>
      </c>
      <c r="AL83" s="2">
        <f t="shared" si="40"/>
        <v>0.88235294117647056</v>
      </c>
      <c r="AM83" s="2">
        <f t="shared" si="40"/>
        <v>5.8823529411764705E-2</v>
      </c>
      <c r="AN83" s="2">
        <f t="shared" si="40"/>
        <v>0</v>
      </c>
      <c r="AO83" s="2">
        <f t="shared" si="40"/>
        <v>0</v>
      </c>
      <c r="AP83" s="2">
        <f t="shared" si="40"/>
        <v>0</v>
      </c>
      <c r="AQ83" s="2">
        <f t="shared" si="40"/>
        <v>0</v>
      </c>
      <c r="AR83" s="2">
        <f t="shared" si="40"/>
        <v>0</v>
      </c>
      <c r="AS83" s="2">
        <f t="shared" si="40"/>
        <v>0</v>
      </c>
      <c r="AT83" s="2">
        <f t="shared" si="40"/>
        <v>0</v>
      </c>
      <c r="AU83" s="2">
        <f t="shared" si="40"/>
        <v>0</v>
      </c>
    </row>
    <row r="84" spans="1:62" x14ac:dyDescent="0.3">
      <c r="AI84" s="2" t="s">
        <v>39</v>
      </c>
      <c r="AJ84" s="2">
        <f>AJ69/$AV$69</f>
        <v>0</v>
      </c>
      <c r="AK84" s="2">
        <f t="shared" ref="AK84:AU84" si="41">AK69/$AV$69</f>
        <v>0</v>
      </c>
      <c r="AL84" s="2">
        <f t="shared" si="41"/>
        <v>3.0120481927710843E-2</v>
      </c>
      <c r="AM84" s="2">
        <f t="shared" si="41"/>
        <v>0.88554216867469882</v>
      </c>
      <c r="AN84" s="2">
        <f t="shared" si="41"/>
        <v>8.4337349397590355E-2</v>
      </c>
      <c r="AO84" s="2">
        <f t="shared" si="41"/>
        <v>0</v>
      </c>
      <c r="AP84" s="2">
        <f t="shared" si="41"/>
        <v>0</v>
      </c>
      <c r="AQ84" s="2">
        <f t="shared" si="41"/>
        <v>0</v>
      </c>
      <c r="AR84" s="2">
        <f t="shared" si="41"/>
        <v>0</v>
      </c>
      <c r="AS84" s="2">
        <f t="shared" si="41"/>
        <v>0</v>
      </c>
      <c r="AT84" s="2">
        <f t="shared" si="41"/>
        <v>0</v>
      </c>
      <c r="AU84" s="2">
        <f t="shared" si="41"/>
        <v>0</v>
      </c>
    </row>
    <row r="85" spans="1:62" x14ac:dyDescent="0.3">
      <c r="AI85" s="2" t="s">
        <v>40</v>
      </c>
      <c r="AJ85" s="2">
        <f>AJ70/$AV$70</f>
        <v>0</v>
      </c>
      <c r="AK85" s="2">
        <f t="shared" ref="AK85:AU85" si="42">AK70/$AV$70</f>
        <v>0</v>
      </c>
      <c r="AL85" s="2">
        <f t="shared" si="42"/>
        <v>0</v>
      </c>
      <c r="AM85" s="2">
        <f t="shared" si="42"/>
        <v>1.7808219178082191E-2</v>
      </c>
      <c r="AN85" s="2">
        <f t="shared" si="42"/>
        <v>0.9616438356164384</v>
      </c>
      <c r="AO85" s="2">
        <f t="shared" si="42"/>
        <v>2.0547945205479451E-2</v>
      </c>
      <c r="AP85" s="2">
        <f t="shared" si="42"/>
        <v>0</v>
      </c>
      <c r="AQ85" s="2">
        <f t="shared" si="42"/>
        <v>0</v>
      </c>
      <c r="AR85" s="2">
        <f t="shared" si="42"/>
        <v>0</v>
      </c>
      <c r="AS85" s="2">
        <f t="shared" si="42"/>
        <v>0</v>
      </c>
      <c r="AT85" s="2">
        <f t="shared" si="42"/>
        <v>0</v>
      </c>
      <c r="AU85" s="2">
        <f t="shared" si="42"/>
        <v>0</v>
      </c>
    </row>
    <row r="86" spans="1:62" x14ac:dyDescent="0.3">
      <c r="AI86" s="2" t="s">
        <v>41</v>
      </c>
      <c r="AJ86" s="2">
        <f>AJ71/$AV$71</f>
        <v>0</v>
      </c>
      <c r="AK86" s="2">
        <f t="shared" ref="AK86:AU86" si="43">AK71/$AV$71</f>
        <v>0</v>
      </c>
      <c r="AL86" s="2">
        <f t="shared" si="43"/>
        <v>0</v>
      </c>
      <c r="AM86" s="2">
        <f t="shared" si="43"/>
        <v>0</v>
      </c>
      <c r="AN86" s="2">
        <f t="shared" si="43"/>
        <v>3.5087719298245612E-2</v>
      </c>
      <c r="AO86" s="2">
        <f t="shared" si="43"/>
        <v>0.90977443609022557</v>
      </c>
      <c r="AP86" s="2">
        <f t="shared" si="43"/>
        <v>5.5137844611528819E-2</v>
      </c>
      <c r="AQ86" s="2">
        <f t="shared" si="43"/>
        <v>0</v>
      </c>
      <c r="AR86" s="2">
        <f t="shared" si="43"/>
        <v>0</v>
      </c>
      <c r="AS86" s="2">
        <f t="shared" si="43"/>
        <v>0</v>
      </c>
      <c r="AT86" s="2">
        <f t="shared" si="43"/>
        <v>0</v>
      </c>
      <c r="AU86" s="2">
        <f t="shared" si="43"/>
        <v>0</v>
      </c>
    </row>
    <row r="87" spans="1:62" x14ac:dyDescent="0.3">
      <c r="AI87" s="2" t="s">
        <v>42</v>
      </c>
      <c r="AJ87" s="2">
        <f>AJ72/$AV$72</f>
        <v>0</v>
      </c>
      <c r="AK87" s="2">
        <f t="shared" ref="AK87:AU87" si="44">AK72/$AV$72</f>
        <v>0</v>
      </c>
      <c r="AL87" s="2">
        <f t="shared" si="44"/>
        <v>0</v>
      </c>
      <c r="AM87" s="2">
        <f t="shared" si="44"/>
        <v>0</v>
      </c>
      <c r="AN87" s="2">
        <f t="shared" si="44"/>
        <v>0</v>
      </c>
      <c r="AO87" s="2">
        <f t="shared" si="44"/>
        <v>2.464788732394366E-2</v>
      </c>
      <c r="AP87" s="2">
        <f t="shared" si="44"/>
        <v>0.95422535211267601</v>
      </c>
      <c r="AQ87" s="2">
        <f t="shared" si="44"/>
        <v>2.1126760563380281E-2</v>
      </c>
      <c r="AR87" s="2">
        <f t="shared" si="44"/>
        <v>0</v>
      </c>
      <c r="AS87" s="2">
        <f t="shared" si="44"/>
        <v>0</v>
      </c>
      <c r="AT87" s="2">
        <f t="shared" si="44"/>
        <v>0</v>
      </c>
      <c r="AU87" s="2">
        <f t="shared" si="44"/>
        <v>0</v>
      </c>
    </row>
    <row r="88" spans="1:62" x14ac:dyDescent="0.3">
      <c r="AI88" s="2" t="s">
        <v>35</v>
      </c>
      <c r="AJ88" s="2">
        <f>AJ73/$AV$73</f>
        <v>0</v>
      </c>
      <c r="AK88" s="2">
        <f t="shared" ref="AK88:AU88" si="45">AK73/$AV$73</f>
        <v>0</v>
      </c>
      <c r="AL88" s="2">
        <f t="shared" si="45"/>
        <v>0</v>
      </c>
      <c r="AM88" s="2">
        <f t="shared" si="45"/>
        <v>0</v>
      </c>
      <c r="AN88" s="2">
        <f t="shared" si="45"/>
        <v>0</v>
      </c>
      <c r="AO88" s="2">
        <f t="shared" si="45"/>
        <v>0</v>
      </c>
      <c r="AP88" s="2">
        <f t="shared" si="45"/>
        <v>5.3892215568862277E-2</v>
      </c>
      <c r="AQ88" s="2">
        <f t="shared" si="45"/>
        <v>0.92814371257485029</v>
      </c>
      <c r="AR88" s="2">
        <f t="shared" si="45"/>
        <v>1.7964071856287425E-2</v>
      </c>
      <c r="AS88" s="2">
        <f t="shared" si="45"/>
        <v>0</v>
      </c>
      <c r="AT88" s="2">
        <f t="shared" si="45"/>
        <v>0</v>
      </c>
      <c r="AU88" s="2">
        <f t="shared" si="45"/>
        <v>0</v>
      </c>
    </row>
    <row r="89" spans="1:62" x14ac:dyDescent="0.3">
      <c r="AI89" s="2" t="s">
        <v>43</v>
      </c>
      <c r="AJ89" s="2">
        <f>AJ74/$AV$74</f>
        <v>0</v>
      </c>
      <c r="AK89" s="2">
        <f t="shared" ref="AK89:AU89" si="46">AK74/$AV$74</f>
        <v>0</v>
      </c>
      <c r="AL89" s="2">
        <f t="shared" si="46"/>
        <v>0</v>
      </c>
      <c r="AM89" s="2">
        <f t="shared" si="46"/>
        <v>0</v>
      </c>
      <c r="AN89" s="2">
        <f t="shared" si="46"/>
        <v>0</v>
      </c>
      <c r="AO89" s="2">
        <f t="shared" si="46"/>
        <v>0</v>
      </c>
      <c r="AP89" s="2">
        <f t="shared" si="46"/>
        <v>0</v>
      </c>
      <c r="AQ89" s="2">
        <f t="shared" si="46"/>
        <v>9.8360655737704916E-2</v>
      </c>
      <c r="AR89" s="2">
        <f t="shared" si="46"/>
        <v>0.88524590163934425</v>
      </c>
      <c r="AS89" s="2">
        <f t="shared" si="46"/>
        <v>1.6393442622950821E-2</v>
      </c>
      <c r="AT89" s="2">
        <f t="shared" si="46"/>
        <v>0</v>
      </c>
      <c r="AU89" s="2">
        <f t="shared" si="46"/>
        <v>0</v>
      </c>
    </row>
    <row r="90" spans="1:62" x14ac:dyDescent="0.3">
      <c r="AI90" s="2" t="s">
        <v>44</v>
      </c>
      <c r="AJ90" s="2">
        <f>AJ75/$AV$75</f>
        <v>0</v>
      </c>
      <c r="AK90" s="2">
        <f t="shared" ref="AK90:AU90" si="47">AK75/$AV$75</f>
        <v>0</v>
      </c>
      <c r="AL90" s="2">
        <f t="shared" si="47"/>
        <v>0</v>
      </c>
      <c r="AM90" s="2">
        <f t="shared" si="47"/>
        <v>0</v>
      </c>
      <c r="AN90" s="2">
        <f t="shared" si="47"/>
        <v>0</v>
      </c>
      <c r="AO90" s="2">
        <f t="shared" si="47"/>
        <v>0</v>
      </c>
      <c r="AP90" s="2">
        <f t="shared" si="47"/>
        <v>0</v>
      </c>
      <c r="AQ90" s="2">
        <f t="shared" si="47"/>
        <v>0</v>
      </c>
      <c r="AR90" s="2">
        <f t="shared" si="47"/>
        <v>5.5555555555555552E-2</v>
      </c>
      <c r="AS90" s="2">
        <f t="shared" si="47"/>
        <v>0.88888888888888884</v>
      </c>
      <c r="AT90" s="2">
        <f t="shared" si="47"/>
        <v>5.5555555555555552E-2</v>
      </c>
      <c r="AU90" s="2">
        <f t="shared" si="47"/>
        <v>0</v>
      </c>
    </row>
    <row r="91" spans="1:62" x14ac:dyDescent="0.3">
      <c r="AI91" s="2" t="s">
        <v>45</v>
      </c>
      <c r="AJ91" s="2">
        <f>AJ76/$AV$76</f>
        <v>0</v>
      </c>
      <c r="AK91" s="2">
        <f t="shared" ref="AK91:AU91" si="48">AK76/$AV$76</f>
        <v>0</v>
      </c>
      <c r="AL91" s="2">
        <f t="shared" si="48"/>
        <v>0</v>
      </c>
      <c r="AM91" s="2">
        <f t="shared" si="48"/>
        <v>0</v>
      </c>
      <c r="AN91" s="2">
        <f t="shared" si="48"/>
        <v>0</v>
      </c>
      <c r="AO91" s="2">
        <f t="shared" si="48"/>
        <v>0</v>
      </c>
      <c r="AP91" s="2">
        <f t="shared" si="48"/>
        <v>0</v>
      </c>
      <c r="AQ91" s="2">
        <f t="shared" si="48"/>
        <v>0</v>
      </c>
      <c r="AR91" s="2">
        <f t="shared" si="48"/>
        <v>0</v>
      </c>
      <c r="AS91" s="2">
        <f t="shared" si="48"/>
        <v>9.0909090909090912E-2</v>
      </c>
      <c r="AT91" s="2">
        <f t="shared" si="48"/>
        <v>0.72727272727272729</v>
      </c>
      <c r="AU91" s="2">
        <f t="shared" si="48"/>
        <v>0.18181818181818182</v>
      </c>
    </row>
    <row r="92" spans="1:62" x14ac:dyDescent="0.3">
      <c r="AI92" s="2" t="s">
        <v>53</v>
      </c>
      <c r="AJ92" s="2">
        <f>AJ77/$AV$77</f>
        <v>0</v>
      </c>
      <c r="AK92" s="2">
        <f t="shared" ref="AK92:AU92" si="49">AK77/$AV$77</f>
        <v>0</v>
      </c>
      <c r="AL92" s="2">
        <f t="shared" si="49"/>
        <v>0</v>
      </c>
      <c r="AM92" s="2">
        <f t="shared" si="49"/>
        <v>0</v>
      </c>
      <c r="AN92" s="2">
        <f t="shared" si="49"/>
        <v>0</v>
      </c>
      <c r="AO92" s="2">
        <f t="shared" si="49"/>
        <v>0</v>
      </c>
      <c r="AP92" s="2">
        <f t="shared" si="49"/>
        <v>0</v>
      </c>
      <c r="AQ92" s="2">
        <f t="shared" si="49"/>
        <v>0</v>
      </c>
      <c r="AR92" s="2">
        <f t="shared" si="49"/>
        <v>0</v>
      </c>
      <c r="AS92" s="2">
        <f t="shared" si="49"/>
        <v>0</v>
      </c>
      <c r="AT92" s="2">
        <f t="shared" si="49"/>
        <v>0.15384615384615385</v>
      </c>
      <c r="AU92" s="2">
        <f t="shared" si="49"/>
        <v>0.84615384615384615</v>
      </c>
    </row>
    <row r="93" spans="1:62" x14ac:dyDescent="0.3">
      <c r="A93" t="s">
        <v>64</v>
      </c>
    </row>
    <row r="95" spans="1:62" x14ac:dyDescent="0.3">
      <c r="B95" s="14" t="s">
        <v>46</v>
      </c>
      <c r="C95" s="14" t="s">
        <v>47</v>
      </c>
      <c r="D95" s="14" t="s">
        <v>48</v>
      </c>
      <c r="F95" s="67" t="s">
        <v>2</v>
      </c>
      <c r="G95" s="67"/>
      <c r="I95" s="70" t="s">
        <v>7</v>
      </c>
      <c r="J95" s="71"/>
      <c r="L95" s="68" t="s">
        <v>0</v>
      </c>
      <c r="M95" s="68"/>
      <c r="N95" s="68"/>
      <c r="O95" s="6" t="s">
        <v>10</v>
      </c>
      <c r="Q95" s="68" t="s">
        <v>0</v>
      </c>
      <c r="R95" s="68"/>
      <c r="S95" s="68"/>
      <c r="T95" s="6" t="s">
        <v>33</v>
      </c>
      <c r="V95" s="67" t="s">
        <v>90</v>
      </c>
      <c r="W95" s="67"/>
      <c r="X95" s="67"/>
      <c r="Y95" s="2" t="s">
        <v>33</v>
      </c>
      <c r="AA95" s="67" t="s">
        <v>90</v>
      </c>
      <c r="AB95" s="67"/>
      <c r="AC95" s="67"/>
      <c r="AD95" s="2" t="s">
        <v>33</v>
      </c>
      <c r="AE95" s="67" t="s">
        <v>36</v>
      </c>
      <c r="AF95" s="67"/>
      <c r="AG95" s="67"/>
      <c r="AI95" s="67" t="s">
        <v>51</v>
      </c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W95" s="67" t="s">
        <v>54</v>
      </c>
      <c r="AX95" s="67"/>
      <c r="AZ95" s="67" t="s">
        <v>90</v>
      </c>
      <c r="BA95" s="67"/>
      <c r="BB95" s="67"/>
      <c r="BC95" s="2" t="s">
        <v>33</v>
      </c>
      <c r="BD95" s="2" t="s">
        <v>55</v>
      </c>
      <c r="BF95" s="67" t="s">
        <v>90</v>
      </c>
      <c r="BG95" s="67"/>
      <c r="BH95" s="67"/>
      <c r="BI95" s="2" t="s">
        <v>55</v>
      </c>
      <c r="BJ95" s="2" t="s">
        <v>157</v>
      </c>
    </row>
    <row r="96" spans="1:62" x14ac:dyDescent="0.3">
      <c r="B96" s="2">
        <v>1</v>
      </c>
      <c r="C96" s="52" t="s">
        <v>25</v>
      </c>
      <c r="D96" s="2">
        <v>12169</v>
      </c>
      <c r="F96" s="3" t="s">
        <v>3</v>
      </c>
      <c r="G96" s="4">
        <v>11188</v>
      </c>
      <c r="I96" s="3" t="s">
        <v>3</v>
      </c>
      <c r="J96" s="4">
        <v>11188</v>
      </c>
      <c r="L96" s="43">
        <v>11188</v>
      </c>
      <c r="M96" s="6" t="s">
        <v>1</v>
      </c>
      <c r="N96" s="43">
        <f>L96+$J$100</f>
        <v>11643</v>
      </c>
      <c r="O96" s="6" t="s">
        <v>11</v>
      </c>
      <c r="Q96" s="43">
        <v>11188</v>
      </c>
      <c r="R96" s="6" t="s">
        <v>1</v>
      </c>
      <c r="S96" s="43">
        <f>Q96+$J$100</f>
        <v>11643</v>
      </c>
      <c r="T96" s="6" t="s">
        <v>50</v>
      </c>
      <c r="V96" s="2">
        <v>1</v>
      </c>
      <c r="W96" s="2" t="s">
        <v>25</v>
      </c>
      <c r="X96" s="2">
        <v>12169</v>
      </c>
      <c r="Y96" s="2" t="s">
        <v>34</v>
      </c>
      <c r="AA96" s="2">
        <v>1</v>
      </c>
      <c r="AB96" s="2" t="s">
        <v>25</v>
      </c>
      <c r="AC96" s="2">
        <v>12169</v>
      </c>
      <c r="AD96" s="2" t="s">
        <v>34</v>
      </c>
      <c r="AE96" s="2" t="s">
        <v>34</v>
      </c>
      <c r="AF96" s="2" t="s">
        <v>38</v>
      </c>
      <c r="AG96" s="2" t="s">
        <v>34</v>
      </c>
      <c r="AI96" s="2" t="s">
        <v>33</v>
      </c>
      <c r="AJ96" s="2" t="s">
        <v>50</v>
      </c>
      <c r="AK96" s="2" t="s">
        <v>49</v>
      </c>
      <c r="AL96" s="2" t="s">
        <v>34</v>
      </c>
      <c r="AM96" s="2" t="s">
        <v>39</v>
      </c>
      <c r="AN96" s="2" t="s">
        <v>40</v>
      </c>
      <c r="AO96" s="2" t="s">
        <v>41</v>
      </c>
      <c r="AP96" s="2" t="s">
        <v>42</v>
      </c>
      <c r="AQ96" s="2" t="s">
        <v>35</v>
      </c>
      <c r="AR96" s="2" t="s">
        <v>43</v>
      </c>
      <c r="AS96" s="2" t="s">
        <v>44</v>
      </c>
      <c r="AT96" s="2" t="s">
        <v>45</v>
      </c>
      <c r="AU96" s="2" t="s">
        <v>53</v>
      </c>
      <c r="AW96" s="2" t="s">
        <v>50</v>
      </c>
      <c r="AX96" s="12">
        <v>11439.812</v>
      </c>
      <c r="AZ96" s="2">
        <v>1</v>
      </c>
      <c r="BA96" s="2" t="s">
        <v>25</v>
      </c>
      <c r="BB96" s="2">
        <v>12169</v>
      </c>
      <c r="BC96" s="2" t="s">
        <v>34</v>
      </c>
      <c r="BD96" s="13"/>
      <c r="BF96" s="2">
        <v>1</v>
      </c>
      <c r="BG96" s="2" t="s">
        <v>25</v>
      </c>
      <c r="BH96" s="2">
        <v>12169</v>
      </c>
      <c r="BI96" s="13" t="s">
        <v>1</v>
      </c>
      <c r="BJ96" s="2" t="s">
        <v>1</v>
      </c>
    </row>
    <row r="97" spans="2:62" x14ac:dyDescent="0.3">
      <c r="B97" s="2">
        <v>2</v>
      </c>
      <c r="C97" s="52" t="s">
        <v>26</v>
      </c>
      <c r="D97" s="2">
        <v>12201</v>
      </c>
      <c r="F97" s="3" t="s">
        <v>4</v>
      </c>
      <c r="G97" s="4">
        <v>16657</v>
      </c>
      <c r="I97" s="5" t="s">
        <v>4</v>
      </c>
      <c r="J97" s="4">
        <v>16657</v>
      </c>
      <c r="L97" s="43">
        <f>N96</f>
        <v>11643</v>
      </c>
      <c r="M97" s="6" t="s">
        <v>1</v>
      </c>
      <c r="N97" s="43">
        <f t="shared" ref="N97:N107" si="50">L97+$J$100</f>
        <v>12098</v>
      </c>
      <c r="O97" s="6" t="s">
        <v>12</v>
      </c>
      <c r="Q97" s="43">
        <f>S96</f>
        <v>11643</v>
      </c>
      <c r="R97" s="6" t="s">
        <v>1</v>
      </c>
      <c r="S97" s="43">
        <f t="shared" ref="S97:S107" si="51">Q97+$J$100</f>
        <v>12098</v>
      </c>
      <c r="T97" s="6" t="s">
        <v>49</v>
      </c>
      <c r="V97" s="2">
        <v>2</v>
      </c>
      <c r="W97" s="2" t="s">
        <v>26</v>
      </c>
      <c r="X97" s="2">
        <v>12201</v>
      </c>
      <c r="Y97" s="2" t="s">
        <v>34</v>
      </c>
      <c r="AA97" s="2">
        <v>2</v>
      </c>
      <c r="AB97" s="2" t="s">
        <v>26</v>
      </c>
      <c r="AC97" s="2">
        <v>12201</v>
      </c>
      <c r="AD97" s="2" t="s">
        <v>34</v>
      </c>
      <c r="AE97" s="2" t="s">
        <v>34</v>
      </c>
      <c r="AF97" s="2" t="s">
        <v>38</v>
      </c>
      <c r="AG97" s="2" t="s">
        <v>34</v>
      </c>
      <c r="AI97" s="2" t="s">
        <v>50</v>
      </c>
      <c r="AJ97" s="2">
        <v>124</v>
      </c>
      <c r="AK97" s="2">
        <v>7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>
        <f>SUM(AJ97:AU97)</f>
        <v>131</v>
      </c>
      <c r="AW97" s="2" t="s">
        <v>49</v>
      </c>
      <c r="AX97" s="12">
        <v>11880.463</v>
      </c>
      <c r="AZ97" s="2">
        <v>2</v>
      </c>
      <c r="BA97" s="2" t="s">
        <v>26</v>
      </c>
      <c r="BB97" s="2">
        <v>12201</v>
      </c>
      <c r="BC97" s="2" t="s">
        <v>34</v>
      </c>
      <c r="BD97" s="13">
        <v>12313.63043478261</v>
      </c>
      <c r="BF97" s="2">
        <v>2</v>
      </c>
      <c r="BG97" s="2" t="s">
        <v>26</v>
      </c>
      <c r="BH97" s="2">
        <v>12201</v>
      </c>
      <c r="BI97" s="13">
        <v>11950.385964912281</v>
      </c>
      <c r="BJ97" s="48">
        <v>0.92312461915095534</v>
      </c>
    </row>
    <row r="98" spans="2:62" x14ac:dyDescent="0.3">
      <c r="B98" s="2">
        <v>3</v>
      </c>
      <c r="C98" s="52" t="s">
        <v>27</v>
      </c>
      <c r="D98" s="2">
        <v>12168</v>
      </c>
      <c r="F98" s="3" t="s">
        <v>5</v>
      </c>
      <c r="G98" s="3" t="s">
        <v>98</v>
      </c>
      <c r="I98" s="5" t="s">
        <v>8</v>
      </c>
      <c r="J98" s="3">
        <v>12</v>
      </c>
      <c r="L98" s="43">
        <f t="shared" ref="L98:L107" si="52">N97</f>
        <v>12098</v>
      </c>
      <c r="M98" s="6" t="s">
        <v>1</v>
      </c>
      <c r="N98" s="43">
        <f t="shared" si="50"/>
        <v>12553</v>
      </c>
      <c r="O98" s="6" t="s">
        <v>13</v>
      </c>
      <c r="Q98" s="43">
        <f t="shared" ref="Q98:Q107" si="53">S97</f>
        <v>12098</v>
      </c>
      <c r="R98" s="6" t="s">
        <v>1</v>
      </c>
      <c r="S98" s="43">
        <f t="shared" si="51"/>
        <v>12553</v>
      </c>
      <c r="T98" s="6" t="s">
        <v>34</v>
      </c>
      <c r="V98" s="2">
        <v>3</v>
      </c>
      <c r="W98" s="2" t="s">
        <v>27</v>
      </c>
      <c r="X98" s="2">
        <v>12168</v>
      </c>
      <c r="Y98" s="2" t="s">
        <v>34</v>
      </c>
      <c r="AA98" s="2">
        <v>3</v>
      </c>
      <c r="AB98" s="2" t="s">
        <v>27</v>
      </c>
      <c r="AC98" s="2">
        <v>12168</v>
      </c>
      <c r="AD98" s="2" t="s">
        <v>34</v>
      </c>
      <c r="AE98" s="2" t="s">
        <v>34</v>
      </c>
      <c r="AF98" s="2" t="s">
        <v>38</v>
      </c>
      <c r="AG98" s="2" t="s">
        <v>34</v>
      </c>
      <c r="AI98" s="2" t="s">
        <v>49</v>
      </c>
      <c r="AJ98" s="2">
        <v>7</v>
      </c>
      <c r="AK98" s="2">
        <v>120</v>
      </c>
      <c r="AL98" s="2">
        <v>10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>
        <f t="shared" ref="AV98:AV108" si="54">SUM(AJ98:AU98)</f>
        <v>137</v>
      </c>
      <c r="AW98" s="2" t="s">
        <v>34</v>
      </c>
      <c r="AX98" s="12">
        <v>12313.63</v>
      </c>
      <c r="AZ98" s="2">
        <v>3</v>
      </c>
      <c r="BA98" s="2" t="s">
        <v>27</v>
      </c>
      <c r="BB98" s="2">
        <v>12168</v>
      </c>
      <c r="BC98" s="2" t="s">
        <v>34</v>
      </c>
      <c r="BD98" s="13">
        <v>12313.63043478261</v>
      </c>
      <c r="BF98" s="2">
        <v>3</v>
      </c>
      <c r="BG98" s="2" t="s">
        <v>27</v>
      </c>
      <c r="BH98" s="2">
        <v>12168</v>
      </c>
      <c r="BI98" s="13">
        <v>11950.385964912281</v>
      </c>
      <c r="BJ98" s="48">
        <v>1.1968313180687711</v>
      </c>
    </row>
    <row r="99" spans="2:62" x14ac:dyDescent="0.3">
      <c r="B99" s="2">
        <v>4</v>
      </c>
      <c r="C99" s="52" t="s">
        <v>28</v>
      </c>
      <c r="D99" s="2">
        <v>12202</v>
      </c>
      <c r="I99" s="3" t="s">
        <v>9</v>
      </c>
      <c r="J99" s="4">
        <v>5469</v>
      </c>
      <c r="L99" s="43">
        <f t="shared" si="52"/>
        <v>12553</v>
      </c>
      <c r="M99" s="6" t="s">
        <v>1</v>
      </c>
      <c r="N99" s="43">
        <f t="shared" si="50"/>
        <v>13008</v>
      </c>
      <c r="O99" s="6" t="s">
        <v>14</v>
      </c>
      <c r="Q99" s="43">
        <f t="shared" si="53"/>
        <v>12553</v>
      </c>
      <c r="R99" s="6" t="s">
        <v>1</v>
      </c>
      <c r="S99" s="43">
        <f t="shared" si="51"/>
        <v>13008</v>
      </c>
      <c r="T99" s="6" t="s">
        <v>39</v>
      </c>
      <c r="V99" s="2">
        <v>4</v>
      </c>
      <c r="W99" s="2" t="s">
        <v>28</v>
      </c>
      <c r="X99" s="2">
        <v>12202</v>
      </c>
      <c r="Y99" s="2" t="s">
        <v>34</v>
      </c>
      <c r="AA99" s="2">
        <v>4</v>
      </c>
      <c r="AB99" s="2" t="s">
        <v>28</v>
      </c>
      <c r="AC99" s="2">
        <v>12202</v>
      </c>
      <c r="AD99" s="2" t="s">
        <v>34</v>
      </c>
      <c r="AE99" s="2" t="s">
        <v>34</v>
      </c>
      <c r="AF99" s="2" t="s">
        <v>38</v>
      </c>
      <c r="AG99" s="2" t="s">
        <v>34</v>
      </c>
      <c r="AI99" s="2" t="s">
        <v>34</v>
      </c>
      <c r="AJ99" s="2">
        <v>0</v>
      </c>
      <c r="AK99" s="2">
        <v>10</v>
      </c>
      <c r="AL99" s="2">
        <v>98</v>
      </c>
      <c r="AM99" s="2">
        <v>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>
        <f t="shared" si="54"/>
        <v>115</v>
      </c>
      <c r="AW99" s="2" t="s">
        <v>39</v>
      </c>
      <c r="AX99" s="12">
        <v>12787.342000000001</v>
      </c>
      <c r="AZ99" s="2">
        <v>4</v>
      </c>
      <c r="BA99" s="2" t="s">
        <v>28</v>
      </c>
      <c r="BB99" s="2">
        <v>12202</v>
      </c>
      <c r="BC99" s="2" t="s">
        <v>34</v>
      </c>
      <c r="BD99" s="13">
        <v>12313.63043478261</v>
      </c>
      <c r="BF99" s="2">
        <v>4</v>
      </c>
      <c r="BG99" s="2" t="s">
        <v>28</v>
      </c>
      <c r="BH99" s="2">
        <v>12202</v>
      </c>
      <c r="BI99" s="13">
        <v>11950.385964912281</v>
      </c>
      <c r="BJ99" s="48">
        <v>0.91485358779387038</v>
      </c>
    </row>
    <row r="100" spans="2:62" x14ac:dyDescent="0.3">
      <c r="B100" s="2">
        <v>5</v>
      </c>
      <c r="C100" s="52" t="s">
        <v>29</v>
      </c>
      <c r="D100" s="2">
        <v>12136</v>
      </c>
      <c r="I100" s="3" t="s">
        <v>7</v>
      </c>
      <c r="J100" s="3">
        <v>455</v>
      </c>
      <c r="L100" s="43">
        <f t="shared" si="52"/>
        <v>13008</v>
      </c>
      <c r="M100" s="6" t="s">
        <v>1</v>
      </c>
      <c r="N100" s="43">
        <f t="shared" si="50"/>
        <v>13463</v>
      </c>
      <c r="O100" s="6" t="s">
        <v>15</v>
      </c>
      <c r="Q100" s="43">
        <f t="shared" si="53"/>
        <v>13008</v>
      </c>
      <c r="R100" s="6" t="s">
        <v>1</v>
      </c>
      <c r="S100" s="43">
        <f t="shared" si="51"/>
        <v>13463</v>
      </c>
      <c r="T100" s="6" t="s">
        <v>40</v>
      </c>
      <c r="V100" s="2">
        <v>5</v>
      </c>
      <c r="W100" s="2" t="s">
        <v>29</v>
      </c>
      <c r="X100" s="2">
        <v>12136</v>
      </c>
      <c r="Y100" s="2" t="s">
        <v>34</v>
      </c>
      <c r="AA100" s="2">
        <v>5</v>
      </c>
      <c r="AB100" s="2" t="s">
        <v>29</v>
      </c>
      <c r="AC100" s="2">
        <v>12136</v>
      </c>
      <c r="AD100" s="2" t="s">
        <v>34</v>
      </c>
      <c r="AE100" s="2" t="s">
        <v>34</v>
      </c>
      <c r="AF100" s="2" t="s">
        <v>38</v>
      </c>
      <c r="AG100" s="2" t="s">
        <v>34</v>
      </c>
      <c r="AI100" s="2" t="s">
        <v>39</v>
      </c>
      <c r="AJ100" s="2">
        <v>0</v>
      </c>
      <c r="AK100" s="2">
        <v>0</v>
      </c>
      <c r="AL100" s="2">
        <v>6</v>
      </c>
      <c r="AM100" s="2">
        <v>119</v>
      </c>
      <c r="AN100" s="2">
        <v>8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>
        <f t="shared" si="54"/>
        <v>133</v>
      </c>
      <c r="AW100" s="2" t="s">
        <v>40</v>
      </c>
      <c r="AX100" s="12">
        <v>13241.132</v>
      </c>
      <c r="AZ100" s="2">
        <v>5</v>
      </c>
      <c r="BA100" s="2" t="s">
        <v>29</v>
      </c>
      <c r="BB100" s="2">
        <v>12136</v>
      </c>
      <c r="BC100" s="2" t="s">
        <v>34</v>
      </c>
      <c r="BD100" s="13">
        <v>12313.63043478261</v>
      </c>
      <c r="BF100" s="2">
        <v>5</v>
      </c>
      <c r="BG100" s="2" t="s">
        <v>29</v>
      </c>
      <c r="BH100" s="2">
        <v>12136</v>
      </c>
      <c r="BI100" s="13">
        <v>11950.385964912281</v>
      </c>
      <c r="BJ100" s="48">
        <v>1.463665415150033</v>
      </c>
    </row>
    <row r="101" spans="2:62" x14ac:dyDescent="0.3">
      <c r="B101" s="2">
        <v>6</v>
      </c>
      <c r="C101" s="53">
        <v>41944</v>
      </c>
      <c r="D101" s="2">
        <v>12136</v>
      </c>
      <c r="L101" s="43">
        <f t="shared" si="52"/>
        <v>13463</v>
      </c>
      <c r="M101" s="6" t="s">
        <v>1</v>
      </c>
      <c r="N101" s="43">
        <f t="shared" si="50"/>
        <v>13918</v>
      </c>
      <c r="O101" s="6" t="s">
        <v>16</v>
      </c>
      <c r="Q101" s="43">
        <f t="shared" si="53"/>
        <v>13463</v>
      </c>
      <c r="R101" s="6" t="s">
        <v>1</v>
      </c>
      <c r="S101" s="43">
        <f t="shared" si="51"/>
        <v>13918</v>
      </c>
      <c r="T101" s="6" t="s">
        <v>41</v>
      </c>
      <c r="V101" s="2">
        <v>6</v>
      </c>
      <c r="W101" s="9">
        <v>41944</v>
      </c>
      <c r="X101" s="2">
        <v>12136</v>
      </c>
      <c r="Y101" s="2" t="s">
        <v>34</v>
      </c>
      <c r="AA101" s="2">
        <v>6</v>
      </c>
      <c r="AB101" s="9">
        <v>41944</v>
      </c>
      <c r="AC101" s="2">
        <v>12136</v>
      </c>
      <c r="AD101" s="2" t="s">
        <v>34</v>
      </c>
      <c r="AE101" s="2" t="s">
        <v>34</v>
      </c>
      <c r="AF101" s="2" t="s">
        <v>38</v>
      </c>
      <c r="AG101" s="2" t="s">
        <v>34</v>
      </c>
      <c r="AI101" s="2" t="s">
        <v>40</v>
      </c>
      <c r="AJ101" s="2">
        <v>0</v>
      </c>
      <c r="AK101" s="2">
        <v>0</v>
      </c>
      <c r="AL101" s="2">
        <v>0</v>
      </c>
      <c r="AM101" s="2">
        <v>7</v>
      </c>
      <c r="AN101" s="2">
        <v>704</v>
      </c>
      <c r="AO101" s="2">
        <v>16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>
        <f t="shared" si="54"/>
        <v>727</v>
      </c>
      <c r="AW101" s="2" t="s">
        <v>41</v>
      </c>
      <c r="AX101" s="12">
        <v>13690.5</v>
      </c>
      <c r="AZ101" s="2">
        <v>6</v>
      </c>
      <c r="BA101" s="9">
        <v>41944</v>
      </c>
      <c r="BB101" s="2">
        <v>12136</v>
      </c>
      <c r="BC101" s="2" t="s">
        <v>34</v>
      </c>
      <c r="BD101" s="13">
        <v>12313.63043478261</v>
      </c>
      <c r="BF101" s="2">
        <v>6</v>
      </c>
      <c r="BG101" s="9">
        <v>41944</v>
      </c>
      <c r="BH101" s="2">
        <v>12136</v>
      </c>
      <c r="BI101" s="13">
        <v>11950.385964912281</v>
      </c>
      <c r="BJ101" s="48">
        <v>1.463665415150033</v>
      </c>
    </row>
    <row r="102" spans="2:62" x14ac:dyDescent="0.3">
      <c r="B102" s="2">
        <v>7</v>
      </c>
      <c r="C102" s="53">
        <v>41974</v>
      </c>
      <c r="D102" s="2">
        <v>12136</v>
      </c>
      <c r="L102" s="43">
        <f t="shared" si="52"/>
        <v>13918</v>
      </c>
      <c r="M102" s="6" t="s">
        <v>1</v>
      </c>
      <c r="N102" s="43">
        <f t="shared" si="50"/>
        <v>14373</v>
      </c>
      <c r="O102" s="6" t="s">
        <v>17</v>
      </c>
      <c r="Q102" s="43">
        <f t="shared" si="53"/>
        <v>13918</v>
      </c>
      <c r="R102" s="6" t="s">
        <v>1</v>
      </c>
      <c r="S102" s="43">
        <f t="shared" si="51"/>
        <v>14373</v>
      </c>
      <c r="T102" s="6" t="s">
        <v>42</v>
      </c>
      <c r="V102" s="2">
        <v>7</v>
      </c>
      <c r="W102" s="9">
        <v>41974</v>
      </c>
      <c r="X102" s="2">
        <v>12136</v>
      </c>
      <c r="Y102" s="2" t="s">
        <v>34</v>
      </c>
      <c r="AA102" s="2">
        <v>7</v>
      </c>
      <c r="AB102" s="9">
        <v>41974</v>
      </c>
      <c r="AC102" s="2">
        <v>12136</v>
      </c>
      <c r="AD102" s="2" t="s">
        <v>34</v>
      </c>
      <c r="AE102" s="2" t="s">
        <v>34</v>
      </c>
      <c r="AF102" s="2" t="s">
        <v>38</v>
      </c>
      <c r="AG102" s="2" t="s">
        <v>49</v>
      </c>
      <c r="AI102" s="2" t="s">
        <v>41</v>
      </c>
      <c r="AJ102" s="2">
        <v>0</v>
      </c>
      <c r="AK102" s="2">
        <v>0</v>
      </c>
      <c r="AL102" s="2">
        <v>0</v>
      </c>
      <c r="AM102" s="2">
        <v>0</v>
      </c>
      <c r="AN102" s="2">
        <v>15</v>
      </c>
      <c r="AO102" s="2">
        <v>378</v>
      </c>
      <c r="AP102" s="2">
        <v>15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>
        <f t="shared" si="54"/>
        <v>408</v>
      </c>
      <c r="AW102" s="2" t="s">
        <v>42</v>
      </c>
      <c r="AX102" s="12">
        <v>14147.657999999999</v>
      </c>
      <c r="AZ102" s="2">
        <v>7</v>
      </c>
      <c r="BA102" s="9">
        <v>41974</v>
      </c>
      <c r="BB102" s="2">
        <v>12136</v>
      </c>
      <c r="BC102" s="2" t="s">
        <v>34</v>
      </c>
      <c r="BD102" s="13">
        <v>12313.63043478261</v>
      </c>
      <c r="BF102" s="2">
        <v>7</v>
      </c>
      <c r="BG102" s="9">
        <v>41974</v>
      </c>
      <c r="BH102" s="2">
        <v>12136</v>
      </c>
      <c r="BI102" s="13">
        <v>11950.385964912281</v>
      </c>
      <c r="BJ102" s="48">
        <v>1.463665415150033</v>
      </c>
    </row>
    <row r="103" spans="2:62" x14ac:dyDescent="0.3">
      <c r="B103" s="2">
        <v>8</v>
      </c>
      <c r="C103" s="52" t="s">
        <v>30</v>
      </c>
      <c r="D103" s="2">
        <v>11987</v>
      </c>
      <c r="L103" s="43">
        <f t="shared" si="52"/>
        <v>14373</v>
      </c>
      <c r="M103" s="6" t="s">
        <v>1</v>
      </c>
      <c r="N103" s="43">
        <f t="shared" si="50"/>
        <v>14828</v>
      </c>
      <c r="O103" s="6" t="s">
        <v>18</v>
      </c>
      <c r="Q103" s="43">
        <f t="shared" si="53"/>
        <v>14373</v>
      </c>
      <c r="R103" s="6" t="s">
        <v>1</v>
      </c>
      <c r="S103" s="43">
        <f t="shared" si="51"/>
        <v>14828</v>
      </c>
      <c r="T103" s="6" t="s">
        <v>35</v>
      </c>
      <c r="V103" s="2">
        <v>8</v>
      </c>
      <c r="W103" s="2" t="s">
        <v>30</v>
      </c>
      <c r="X103" s="2">
        <v>11987</v>
      </c>
      <c r="Y103" s="2" t="s">
        <v>49</v>
      </c>
      <c r="AA103" s="2">
        <v>8</v>
      </c>
      <c r="AB103" s="2" t="s">
        <v>30</v>
      </c>
      <c r="AC103" s="2">
        <v>11987</v>
      </c>
      <c r="AD103" s="2" t="s">
        <v>49</v>
      </c>
      <c r="AE103" s="2" t="s">
        <v>49</v>
      </c>
      <c r="AF103" s="2" t="s">
        <v>38</v>
      </c>
      <c r="AG103" s="2" t="s">
        <v>49</v>
      </c>
      <c r="AI103" s="2" t="s">
        <v>42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14</v>
      </c>
      <c r="AP103" s="2">
        <v>811</v>
      </c>
      <c r="AQ103" s="2">
        <v>18</v>
      </c>
      <c r="AR103" s="2">
        <v>0</v>
      </c>
      <c r="AS103" s="2">
        <v>0</v>
      </c>
      <c r="AT103" s="2">
        <v>0</v>
      </c>
      <c r="AU103" s="2">
        <v>0</v>
      </c>
      <c r="AV103">
        <f t="shared" si="54"/>
        <v>843</v>
      </c>
      <c r="AW103" s="2" t="s">
        <v>35</v>
      </c>
      <c r="AX103" s="12">
        <v>14587.896000000001</v>
      </c>
      <c r="AZ103" s="2">
        <v>8</v>
      </c>
      <c r="BA103" s="2" t="s">
        <v>30</v>
      </c>
      <c r="BB103" s="2">
        <v>11987</v>
      </c>
      <c r="BC103" s="2" t="s">
        <v>49</v>
      </c>
      <c r="BD103" s="13">
        <v>12313.63043478261</v>
      </c>
      <c r="BF103" s="2">
        <v>8</v>
      </c>
      <c r="BG103" s="2" t="s">
        <v>30</v>
      </c>
      <c r="BH103" s="2">
        <v>11987</v>
      </c>
      <c r="BI103" s="13">
        <v>11950.385964912281</v>
      </c>
      <c r="BJ103" s="48">
        <v>2.724872234776075</v>
      </c>
    </row>
    <row r="104" spans="2:62" x14ac:dyDescent="0.3">
      <c r="B104" s="2">
        <v>9</v>
      </c>
      <c r="C104" s="52" t="s">
        <v>31</v>
      </c>
      <c r="D104" s="2">
        <v>11987</v>
      </c>
      <c r="L104" s="43">
        <f t="shared" si="52"/>
        <v>14828</v>
      </c>
      <c r="M104" s="6" t="s">
        <v>1</v>
      </c>
      <c r="N104" s="43">
        <f t="shared" si="50"/>
        <v>15283</v>
      </c>
      <c r="O104" s="6" t="s">
        <v>19</v>
      </c>
      <c r="Q104" s="43">
        <f t="shared" si="53"/>
        <v>14828</v>
      </c>
      <c r="R104" s="6" t="s">
        <v>1</v>
      </c>
      <c r="S104" s="43">
        <f t="shared" si="51"/>
        <v>15283</v>
      </c>
      <c r="T104" s="6" t="s">
        <v>43</v>
      </c>
      <c r="V104" s="2">
        <v>9</v>
      </c>
      <c r="W104" s="2" t="s">
        <v>31</v>
      </c>
      <c r="X104" s="2">
        <v>11987</v>
      </c>
      <c r="Y104" s="2" t="s">
        <v>49</v>
      </c>
      <c r="AA104" s="2">
        <v>9</v>
      </c>
      <c r="AB104" s="2" t="s">
        <v>31</v>
      </c>
      <c r="AC104" s="2">
        <v>11987</v>
      </c>
      <c r="AD104" s="2" t="s">
        <v>49</v>
      </c>
      <c r="AE104" s="2" t="s">
        <v>49</v>
      </c>
      <c r="AF104" s="2" t="s">
        <v>38</v>
      </c>
      <c r="AG104" s="2" t="s">
        <v>49</v>
      </c>
      <c r="AI104" s="2" t="s">
        <v>35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18</v>
      </c>
      <c r="AQ104" s="2">
        <v>335</v>
      </c>
      <c r="AR104" s="2">
        <v>8</v>
      </c>
      <c r="AS104" s="2">
        <v>0</v>
      </c>
      <c r="AT104" s="2">
        <v>0</v>
      </c>
      <c r="AU104" s="2">
        <v>0</v>
      </c>
      <c r="AV104">
        <f t="shared" si="54"/>
        <v>361</v>
      </c>
      <c r="AW104" s="2" t="s">
        <v>43</v>
      </c>
      <c r="AX104" s="12">
        <v>15014.665999999999</v>
      </c>
      <c r="AZ104" s="2">
        <v>9</v>
      </c>
      <c r="BA104" s="2" t="s">
        <v>31</v>
      </c>
      <c r="BB104" s="2">
        <v>11987</v>
      </c>
      <c r="BC104" s="2" t="s">
        <v>49</v>
      </c>
      <c r="BD104" s="13">
        <v>11880.46350364964</v>
      </c>
      <c r="BF104" s="2">
        <v>9</v>
      </c>
      <c r="BG104" s="2" t="s">
        <v>31</v>
      </c>
      <c r="BH104" s="2">
        <v>11987</v>
      </c>
      <c r="BI104" s="13">
        <v>11950.385964912281</v>
      </c>
      <c r="BJ104" s="48">
        <v>0.88876696713409076</v>
      </c>
    </row>
    <row r="105" spans="2:62" x14ac:dyDescent="0.3">
      <c r="B105" s="2">
        <v>10</v>
      </c>
      <c r="C105" s="52" t="s">
        <v>32</v>
      </c>
      <c r="D105" s="2">
        <v>12017</v>
      </c>
      <c r="L105" s="43">
        <f t="shared" si="52"/>
        <v>15283</v>
      </c>
      <c r="M105" s="6" t="s">
        <v>1</v>
      </c>
      <c r="N105" s="43">
        <f t="shared" si="50"/>
        <v>15738</v>
      </c>
      <c r="O105" s="6" t="s">
        <v>20</v>
      </c>
      <c r="Q105" s="43">
        <f t="shared" si="53"/>
        <v>15283</v>
      </c>
      <c r="R105" s="6" t="s">
        <v>1</v>
      </c>
      <c r="S105" s="43">
        <f t="shared" si="51"/>
        <v>15738</v>
      </c>
      <c r="T105" s="6" t="s">
        <v>44</v>
      </c>
      <c r="V105" s="2">
        <v>10</v>
      </c>
      <c r="W105" s="2" t="s">
        <v>32</v>
      </c>
      <c r="X105" s="2">
        <v>12017</v>
      </c>
      <c r="Y105" s="2" t="s">
        <v>49</v>
      </c>
      <c r="AA105" s="2">
        <v>10</v>
      </c>
      <c r="AB105" s="2" t="s">
        <v>32</v>
      </c>
      <c r="AC105" s="2">
        <v>12017</v>
      </c>
      <c r="AD105" s="2" t="s">
        <v>49</v>
      </c>
      <c r="AE105" s="2" t="s">
        <v>49</v>
      </c>
      <c r="AF105" s="2" t="s">
        <v>38</v>
      </c>
      <c r="AG105" s="2" t="s">
        <v>49</v>
      </c>
      <c r="AI105" s="2" t="s">
        <v>43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8</v>
      </c>
      <c r="AR105" s="2">
        <v>69</v>
      </c>
      <c r="AS105" s="2">
        <v>1</v>
      </c>
      <c r="AT105" s="2">
        <v>0</v>
      </c>
      <c r="AU105" s="2">
        <v>0</v>
      </c>
      <c r="AV105">
        <f t="shared" si="54"/>
        <v>78</v>
      </c>
      <c r="AW105" s="2" t="s">
        <v>44</v>
      </c>
      <c r="AX105" s="12">
        <v>15510.5</v>
      </c>
      <c r="AZ105" s="2">
        <v>10</v>
      </c>
      <c r="BA105" s="2" t="s">
        <v>32</v>
      </c>
      <c r="BB105" s="2">
        <v>12017</v>
      </c>
      <c r="BC105" s="2" t="s">
        <v>49</v>
      </c>
      <c r="BD105" s="13">
        <v>11880.46350364964</v>
      </c>
      <c r="BF105" s="2">
        <v>10</v>
      </c>
      <c r="BG105" s="2" t="s">
        <v>32</v>
      </c>
      <c r="BH105" s="2">
        <v>12017</v>
      </c>
      <c r="BI105" s="13">
        <v>11950.385964912281</v>
      </c>
      <c r="BJ105" s="48">
        <v>1.1361945273392979</v>
      </c>
    </row>
    <row r="106" spans="2:62" x14ac:dyDescent="0.3">
      <c r="B106" s="2" t="s">
        <v>24</v>
      </c>
      <c r="C106" s="2" t="s">
        <v>24</v>
      </c>
      <c r="D106" s="2" t="s">
        <v>24</v>
      </c>
      <c r="L106" s="43">
        <f t="shared" si="52"/>
        <v>15738</v>
      </c>
      <c r="M106" s="6" t="s">
        <v>1</v>
      </c>
      <c r="N106" s="43">
        <f t="shared" si="50"/>
        <v>16193</v>
      </c>
      <c r="O106" s="6" t="s">
        <v>21</v>
      </c>
      <c r="Q106" s="43">
        <f t="shared" si="53"/>
        <v>15738</v>
      </c>
      <c r="R106" s="6" t="s">
        <v>1</v>
      </c>
      <c r="S106" s="43">
        <f t="shared" si="51"/>
        <v>16193</v>
      </c>
      <c r="T106" s="6" t="s">
        <v>45</v>
      </c>
      <c r="V106" s="2" t="s">
        <v>24</v>
      </c>
      <c r="W106" s="2" t="s">
        <v>24</v>
      </c>
      <c r="X106" s="2" t="s">
        <v>24</v>
      </c>
      <c r="Y106" s="2" t="s">
        <v>24</v>
      </c>
      <c r="AA106" s="2" t="s">
        <v>24</v>
      </c>
      <c r="AB106" s="2" t="s">
        <v>24</v>
      </c>
      <c r="AC106" s="2" t="s">
        <v>24</v>
      </c>
      <c r="AD106" s="2" t="s">
        <v>24</v>
      </c>
      <c r="AE106" s="2" t="s">
        <v>24</v>
      </c>
      <c r="AF106" s="2" t="s">
        <v>24</v>
      </c>
      <c r="AG106" s="2" t="s">
        <v>24</v>
      </c>
      <c r="AI106" s="2" t="s">
        <v>44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1</v>
      </c>
      <c r="AS106" s="2">
        <v>15</v>
      </c>
      <c r="AT106" s="2">
        <v>1</v>
      </c>
      <c r="AU106" s="2">
        <v>0</v>
      </c>
      <c r="AV106">
        <f t="shared" si="54"/>
        <v>17</v>
      </c>
      <c r="AW106" s="2" t="s">
        <v>45</v>
      </c>
      <c r="AX106" s="12">
        <v>16003.415999999999</v>
      </c>
      <c r="AZ106" s="2" t="s">
        <v>24</v>
      </c>
      <c r="BA106" s="2" t="s">
        <v>24</v>
      </c>
      <c r="BB106" s="2" t="s">
        <v>24</v>
      </c>
      <c r="BC106" s="2" t="s">
        <v>24</v>
      </c>
      <c r="BD106" s="2" t="s">
        <v>24</v>
      </c>
      <c r="BF106" s="2" t="s">
        <v>24</v>
      </c>
      <c r="BG106" s="2" t="s">
        <v>24</v>
      </c>
      <c r="BH106" s="2" t="s">
        <v>24</v>
      </c>
      <c r="BI106" s="2" t="s">
        <v>24</v>
      </c>
      <c r="BJ106" s="2" t="s">
        <v>24</v>
      </c>
    </row>
    <row r="107" spans="2:62" x14ac:dyDescent="0.3">
      <c r="B107" s="2" t="s">
        <v>24</v>
      </c>
      <c r="C107" s="2" t="s">
        <v>24</v>
      </c>
      <c r="D107" s="2" t="s">
        <v>24</v>
      </c>
      <c r="L107" s="43">
        <f t="shared" si="52"/>
        <v>16193</v>
      </c>
      <c r="M107" s="6" t="s">
        <v>1</v>
      </c>
      <c r="N107" s="43">
        <f t="shared" si="50"/>
        <v>16648</v>
      </c>
      <c r="O107" s="6" t="s">
        <v>22</v>
      </c>
      <c r="Q107" s="43">
        <f t="shared" si="53"/>
        <v>16193</v>
      </c>
      <c r="R107" s="6" t="s">
        <v>1</v>
      </c>
      <c r="S107" s="43">
        <f t="shared" si="51"/>
        <v>16648</v>
      </c>
      <c r="T107" s="6" t="s">
        <v>53</v>
      </c>
      <c r="V107" s="2" t="s">
        <v>24</v>
      </c>
      <c r="W107" s="2" t="s">
        <v>24</v>
      </c>
      <c r="X107" s="2" t="s">
        <v>24</v>
      </c>
      <c r="Y107" s="2" t="s">
        <v>24</v>
      </c>
      <c r="AA107" s="2" t="s">
        <v>24</v>
      </c>
      <c r="AB107" s="2" t="s">
        <v>24</v>
      </c>
      <c r="AC107" s="2" t="s">
        <v>24</v>
      </c>
      <c r="AD107" s="2" t="s">
        <v>24</v>
      </c>
      <c r="AE107" s="2" t="s">
        <v>24</v>
      </c>
      <c r="AF107" s="2" t="s">
        <v>24</v>
      </c>
      <c r="AG107" s="2" t="s">
        <v>24</v>
      </c>
      <c r="AI107" s="2" t="s">
        <v>45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</v>
      </c>
      <c r="AT107" s="2">
        <v>9</v>
      </c>
      <c r="AU107" s="2">
        <v>2</v>
      </c>
      <c r="AV107">
        <f t="shared" si="54"/>
        <v>12</v>
      </c>
      <c r="AW107" s="2" t="s">
        <v>53</v>
      </c>
      <c r="AX107" s="12">
        <v>16344.665999999999</v>
      </c>
      <c r="AZ107" s="2" t="s">
        <v>24</v>
      </c>
      <c r="BA107" s="2" t="s">
        <v>24</v>
      </c>
      <c r="BB107" s="2" t="s">
        <v>24</v>
      </c>
      <c r="BC107" s="2" t="s">
        <v>24</v>
      </c>
      <c r="BD107" s="2" t="s">
        <v>24</v>
      </c>
      <c r="BF107" s="2" t="s">
        <v>24</v>
      </c>
      <c r="BG107" s="2" t="s">
        <v>24</v>
      </c>
      <c r="BH107" s="2" t="s">
        <v>24</v>
      </c>
      <c r="BI107" s="2" t="s">
        <v>24</v>
      </c>
      <c r="BJ107" s="2" t="s">
        <v>24</v>
      </c>
    </row>
    <row r="108" spans="2:62" x14ac:dyDescent="0.3">
      <c r="B108" s="2" t="s">
        <v>24</v>
      </c>
      <c r="C108" s="2" t="s">
        <v>24</v>
      </c>
      <c r="D108" s="2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AA108" s="2" t="s">
        <v>24</v>
      </c>
      <c r="AB108" s="2" t="s">
        <v>24</v>
      </c>
      <c r="AC108" s="2" t="s">
        <v>24</v>
      </c>
      <c r="AD108" s="2" t="s">
        <v>24</v>
      </c>
      <c r="AE108" s="2" t="s">
        <v>24</v>
      </c>
      <c r="AF108" s="2" t="s">
        <v>24</v>
      </c>
      <c r="AG108" s="2" t="s">
        <v>24</v>
      </c>
      <c r="AI108" s="2" t="s">
        <v>53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2</v>
      </c>
      <c r="AU108" s="2">
        <v>10</v>
      </c>
      <c r="AV108">
        <f t="shared" si="54"/>
        <v>12</v>
      </c>
      <c r="AZ108" s="2" t="s">
        <v>24</v>
      </c>
      <c r="BA108" s="2" t="s">
        <v>24</v>
      </c>
      <c r="BB108" s="2" t="s">
        <v>24</v>
      </c>
      <c r="BC108" s="2" t="s">
        <v>24</v>
      </c>
      <c r="BD108" s="2" t="s">
        <v>24</v>
      </c>
      <c r="BF108" s="2" t="s">
        <v>24</v>
      </c>
      <c r="BG108" s="2" t="s">
        <v>24</v>
      </c>
      <c r="BH108" s="2" t="s">
        <v>24</v>
      </c>
      <c r="BI108" s="2" t="s">
        <v>24</v>
      </c>
      <c r="BJ108" s="2" t="s">
        <v>24</v>
      </c>
    </row>
    <row r="109" spans="2:62" x14ac:dyDescent="0.3">
      <c r="B109" s="2" t="s">
        <v>24</v>
      </c>
      <c r="C109" s="2" t="s">
        <v>24</v>
      </c>
      <c r="D109" s="2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AA109" s="2" t="s">
        <v>24</v>
      </c>
      <c r="AB109" s="2" t="s">
        <v>24</v>
      </c>
      <c r="AC109" s="2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V109">
        <f>SUM(AV97:AV108)</f>
        <v>2974</v>
      </c>
      <c r="AZ109" s="2" t="s">
        <v>24</v>
      </c>
      <c r="BA109" s="2" t="s">
        <v>24</v>
      </c>
      <c r="BB109" s="2" t="s">
        <v>24</v>
      </c>
      <c r="BC109" s="2" t="s">
        <v>24</v>
      </c>
      <c r="BD109" s="2" t="s">
        <v>24</v>
      </c>
      <c r="BF109" s="2" t="s">
        <v>24</v>
      </c>
      <c r="BG109" s="2" t="s">
        <v>24</v>
      </c>
      <c r="BH109" s="2" t="s">
        <v>24</v>
      </c>
      <c r="BI109" s="2" t="s">
        <v>24</v>
      </c>
      <c r="BJ109" s="2" t="s">
        <v>24</v>
      </c>
    </row>
    <row r="110" spans="2:62" x14ac:dyDescent="0.3">
      <c r="B110" s="2" t="s">
        <v>24</v>
      </c>
      <c r="C110" s="2" t="s">
        <v>24</v>
      </c>
      <c r="D110" s="2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24</v>
      </c>
      <c r="AF110" s="2" t="s">
        <v>24</v>
      </c>
      <c r="AG110" s="2" t="s">
        <v>24</v>
      </c>
      <c r="AI110" s="67" t="s">
        <v>51</v>
      </c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Z110" s="2" t="s">
        <v>24</v>
      </c>
      <c r="BA110" s="2" t="s">
        <v>24</v>
      </c>
      <c r="BB110" s="2" t="s">
        <v>24</v>
      </c>
      <c r="BC110" s="2" t="s">
        <v>24</v>
      </c>
      <c r="BD110" s="2" t="s">
        <v>24</v>
      </c>
      <c r="BF110" s="2" t="s">
        <v>24</v>
      </c>
      <c r="BG110" s="2" t="s">
        <v>24</v>
      </c>
      <c r="BH110" s="2" t="s">
        <v>24</v>
      </c>
      <c r="BI110" s="2" t="s">
        <v>24</v>
      </c>
      <c r="BJ110" s="2" t="s">
        <v>24</v>
      </c>
    </row>
    <row r="111" spans="2:62" x14ac:dyDescent="0.3">
      <c r="B111" s="2">
        <v>2976</v>
      </c>
      <c r="C111" s="36" t="s">
        <v>83</v>
      </c>
      <c r="D111" s="30">
        <v>14299.15</v>
      </c>
      <c r="V111" s="2">
        <v>2611</v>
      </c>
      <c r="W111" s="2" t="s">
        <v>150</v>
      </c>
      <c r="X111" s="2">
        <v>14228.5</v>
      </c>
      <c r="Y111" s="2" t="s">
        <v>42</v>
      </c>
      <c r="AA111" s="2">
        <v>2610</v>
      </c>
      <c r="AB111" s="2" t="s">
        <v>149</v>
      </c>
      <c r="AC111" s="2">
        <v>14157.86</v>
      </c>
      <c r="AD111" s="2" t="s">
        <v>42</v>
      </c>
      <c r="AE111" s="2" t="s">
        <v>42</v>
      </c>
      <c r="AF111" s="2" t="s">
        <v>38</v>
      </c>
      <c r="AG111" s="2" t="s">
        <v>42</v>
      </c>
      <c r="AI111" s="2" t="s">
        <v>33</v>
      </c>
      <c r="AJ111" s="2" t="s">
        <v>50</v>
      </c>
      <c r="AK111" s="2" t="s">
        <v>49</v>
      </c>
      <c r="AL111" s="2" t="s">
        <v>34</v>
      </c>
      <c r="AM111" s="2" t="s">
        <v>39</v>
      </c>
      <c r="AN111" s="2" t="s">
        <v>40</v>
      </c>
      <c r="AO111" s="2" t="s">
        <v>41</v>
      </c>
      <c r="AP111" s="2" t="s">
        <v>42</v>
      </c>
      <c r="AQ111" s="2" t="s">
        <v>35</v>
      </c>
      <c r="AR111" s="2" t="s">
        <v>43</v>
      </c>
      <c r="AS111" s="2" t="s">
        <v>44</v>
      </c>
      <c r="AT111" s="2" t="s">
        <v>45</v>
      </c>
      <c r="AU111" s="2" t="s">
        <v>53</v>
      </c>
      <c r="AZ111" s="2">
        <v>2610</v>
      </c>
      <c r="BA111" s="2" t="s">
        <v>149</v>
      </c>
      <c r="BB111" s="2">
        <v>14157.86</v>
      </c>
      <c r="BC111" s="2" t="s">
        <v>42</v>
      </c>
      <c r="BD111" s="13">
        <v>14147.65895610913</v>
      </c>
      <c r="BF111" s="2">
        <v>2610</v>
      </c>
      <c r="BG111" s="2" t="s">
        <v>149</v>
      </c>
      <c r="BH111" s="2">
        <v>14157.86</v>
      </c>
      <c r="BI111" s="13">
        <v>14147.65895610913</v>
      </c>
      <c r="BJ111" s="17">
        <v>7.2052159654547837E-2</v>
      </c>
    </row>
    <row r="112" spans="2:62" x14ac:dyDescent="0.3">
      <c r="AA112" s="2">
        <v>2611</v>
      </c>
      <c r="AB112" s="2" t="s">
        <v>150</v>
      </c>
      <c r="AC112" s="2">
        <v>14228.5</v>
      </c>
      <c r="AD112" s="2" t="s">
        <v>42</v>
      </c>
      <c r="AE112" s="2" t="s">
        <v>42</v>
      </c>
      <c r="AF112" s="2" t="s">
        <v>38</v>
      </c>
      <c r="AG112" s="2"/>
      <c r="AI112" s="2" t="s">
        <v>50</v>
      </c>
      <c r="AJ112" s="2">
        <f>AJ97/$AV$97</f>
        <v>0.94656488549618323</v>
      </c>
      <c r="AK112" s="2">
        <f t="shared" ref="AK112:AU112" si="55">AK97/$AV$97</f>
        <v>5.3435114503816793E-2</v>
      </c>
      <c r="AL112" s="2">
        <f t="shared" si="55"/>
        <v>0</v>
      </c>
      <c r="AM112" s="2">
        <f t="shared" si="55"/>
        <v>0</v>
      </c>
      <c r="AN112" s="2">
        <f t="shared" si="55"/>
        <v>0</v>
      </c>
      <c r="AO112" s="2">
        <f t="shared" si="55"/>
        <v>0</v>
      </c>
      <c r="AP112" s="2">
        <f t="shared" si="55"/>
        <v>0</v>
      </c>
      <c r="AQ112" s="2">
        <f t="shared" si="55"/>
        <v>0</v>
      </c>
      <c r="AR112" s="2">
        <f t="shared" si="55"/>
        <v>0</v>
      </c>
      <c r="AS112" s="2">
        <f t="shared" si="55"/>
        <v>0</v>
      </c>
      <c r="AT112" s="2">
        <f t="shared" si="55"/>
        <v>0</v>
      </c>
      <c r="AU112" s="2">
        <f t="shared" si="55"/>
        <v>0</v>
      </c>
      <c r="AZ112" s="2">
        <v>2611</v>
      </c>
      <c r="BA112" s="2" t="s">
        <v>150</v>
      </c>
      <c r="BB112" s="2">
        <v>14228.5</v>
      </c>
      <c r="BC112" s="2" t="s">
        <v>42</v>
      </c>
      <c r="BD112" s="13">
        <v>14147.65895610913</v>
      </c>
      <c r="BF112" s="2">
        <v>2611</v>
      </c>
      <c r="BG112" s="2" t="s">
        <v>150</v>
      </c>
      <c r="BH112" s="2">
        <v>14228.5</v>
      </c>
      <c r="BI112" s="13">
        <v>14147.65895610913</v>
      </c>
      <c r="BJ112" s="17">
        <v>0.56816279924705193</v>
      </c>
    </row>
    <row r="113" spans="1:62" x14ac:dyDescent="0.3">
      <c r="AI113" s="2" t="s">
        <v>49</v>
      </c>
      <c r="AJ113" s="2">
        <f>AJ98/$AV$98</f>
        <v>5.1094890510948905E-2</v>
      </c>
      <c r="AK113" s="2">
        <f t="shared" ref="AK113:AU113" si="56">AK98/$AV$98</f>
        <v>0.87591240875912413</v>
      </c>
      <c r="AL113" s="2">
        <f t="shared" si="56"/>
        <v>7.2992700729927001E-2</v>
      </c>
      <c r="AM113" s="2">
        <f t="shared" si="56"/>
        <v>0</v>
      </c>
      <c r="AN113" s="2">
        <f t="shared" si="56"/>
        <v>0</v>
      </c>
      <c r="AO113" s="2">
        <f t="shared" si="56"/>
        <v>0</v>
      </c>
      <c r="AP113" s="2">
        <f t="shared" si="56"/>
        <v>0</v>
      </c>
      <c r="AQ113" s="2">
        <f t="shared" si="56"/>
        <v>0</v>
      </c>
      <c r="AR113" s="2">
        <f t="shared" si="56"/>
        <v>0</v>
      </c>
      <c r="AS113" s="2">
        <f t="shared" si="56"/>
        <v>0</v>
      </c>
      <c r="AT113" s="2">
        <f t="shared" si="56"/>
        <v>0</v>
      </c>
      <c r="AU113" s="2">
        <f t="shared" si="56"/>
        <v>0</v>
      </c>
    </row>
    <row r="114" spans="1:62" x14ac:dyDescent="0.3">
      <c r="AI114" s="2" t="s">
        <v>34</v>
      </c>
      <c r="AJ114" s="2">
        <f>AJ99/$AV$99</f>
        <v>0</v>
      </c>
      <c r="AK114" s="2">
        <f t="shared" ref="AK114:AU114" si="57">AK99/$AV$99</f>
        <v>8.6956521739130432E-2</v>
      </c>
      <c r="AL114" s="2">
        <f t="shared" si="57"/>
        <v>0.85217391304347823</v>
      </c>
      <c r="AM114" s="2">
        <f t="shared" si="57"/>
        <v>6.0869565217391307E-2</v>
      </c>
      <c r="AN114" s="2">
        <f t="shared" si="57"/>
        <v>0</v>
      </c>
      <c r="AO114" s="2">
        <f t="shared" si="57"/>
        <v>0</v>
      </c>
      <c r="AP114" s="2">
        <f t="shared" si="57"/>
        <v>0</v>
      </c>
      <c r="AQ114" s="2">
        <f t="shared" si="57"/>
        <v>0</v>
      </c>
      <c r="AR114" s="2">
        <f t="shared" si="57"/>
        <v>0</v>
      </c>
      <c r="AS114" s="2">
        <f t="shared" si="57"/>
        <v>0</v>
      </c>
      <c r="AT114" s="2">
        <f t="shared" si="57"/>
        <v>0</v>
      </c>
      <c r="AU114" s="2">
        <f t="shared" si="57"/>
        <v>0</v>
      </c>
    </row>
    <row r="115" spans="1:62" x14ac:dyDescent="0.3">
      <c r="AI115" s="2" t="s">
        <v>39</v>
      </c>
      <c r="AJ115" s="2">
        <f>AJ100/$AV$100</f>
        <v>0</v>
      </c>
      <c r="AK115" s="2">
        <f t="shared" ref="AK115:AU115" si="58">AK100/$AV$100</f>
        <v>0</v>
      </c>
      <c r="AL115" s="2">
        <f t="shared" si="58"/>
        <v>4.5112781954887216E-2</v>
      </c>
      <c r="AM115" s="2">
        <f t="shared" si="58"/>
        <v>0.89473684210526316</v>
      </c>
      <c r="AN115" s="2">
        <f t="shared" si="58"/>
        <v>6.0150375939849621E-2</v>
      </c>
      <c r="AO115" s="2">
        <f t="shared" si="58"/>
        <v>0</v>
      </c>
      <c r="AP115" s="2">
        <f t="shared" si="58"/>
        <v>0</v>
      </c>
      <c r="AQ115" s="2">
        <f t="shared" si="58"/>
        <v>0</v>
      </c>
      <c r="AR115" s="2">
        <f t="shared" si="58"/>
        <v>0</v>
      </c>
      <c r="AS115" s="2">
        <f t="shared" si="58"/>
        <v>0</v>
      </c>
      <c r="AT115" s="2">
        <f t="shared" si="58"/>
        <v>0</v>
      </c>
      <c r="AU115" s="2">
        <f t="shared" si="58"/>
        <v>0</v>
      </c>
    </row>
    <row r="116" spans="1:62" x14ac:dyDescent="0.3">
      <c r="AI116" s="2" t="s">
        <v>40</v>
      </c>
      <c r="AJ116" s="2">
        <f>AJ101/$AV$101</f>
        <v>0</v>
      </c>
      <c r="AK116" s="2">
        <f t="shared" ref="AK116:AU116" si="59">AK101/$AV$101</f>
        <v>0</v>
      </c>
      <c r="AL116" s="2">
        <f t="shared" si="59"/>
        <v>0</v>
      </c>
      <c r="AM116" s="2">
        <f t="shared" si="59"/>
        <v>9.6286107290233843E-3</v>
      </c>
      <c r="AN116" s="2">
        <f t="shared" si="59"/>
        <v>0.96836313617606606</v>
      </c>
      <c r="AO116" s="2">
        <f t="shared" si="59"/>
        <v>2.2008253094910592E-2</v>
      </c>
      <c r="AP116" s="2">
        <f t="shared" si="59"/>
        <v>0</v>
      </c>
      <c r="AQ116" s="2">
        <f t="shared" si="59"/>
        <v>0</v>
      </c>
      <c r="AR116" s="2">
        <f t="shared" si="59"/>
        <v>0</v>
      </c>
      <c r="AS116" s="2">
        <f t="shared" si="59"/>
        <v>0</v>
      </c>
      <c r="AT116" s="2">
        <f t="shared" si="59"/>
        <v>0</v>
      </c>
      <c r="AU116" s="2">
        <f t="shared" si="59"/>
        <v>0</v>
      </c>
    </row>
    <row r="117" spans="1:62" x14ac:dyDescent="0.3">
      <c r="AI117" s="2" t="s">
        <v>41</v>
      </c>
      <c r="AJ117" s="2">
        <f>AJ102/$AV$102</f>
        <v>0</v>
      </c>
      <c r="AK117" s="2">
        <f t="shared" ref="AK117:AU117" si="60">AK102/$AV$102</f>
        <v>0</v>
      </c>
      <c r="AL117" s="2">
        <f t="shared" si="60"/>
        <v>0</v>
      </c>
      <c r="AM117" s="2">
        <f t="shared" si="60"/>
        <v>0</v>
      </c>
      <c r="AN117" s="2">
        <f t="shared" si="60"/>
        <v>3.6764705882352942E-2</v>
      </c>
      <c r="AO117" s="2">
        <f t="shared" si="60"/>
        <v>0.92647058823529416</v>
      </c>
      <c r="AP117" s="2">
        <f t="shared" si="60"/>
        <v>3.6764705882352942E-2</v>
      </c>
      <c r="AQ117" s="2">
        <f t="shared" si="60"/>
        <v>0</v>
      </c>
      <c r="AR117" s="2">
        <f t="shared" si="60"/>
        <v>0</v>
      </c>
      <c r="AS117" s="2">
        <f t="shared" si="60"/>
        <v>0</v>
      </c>
      <c r="AT117" s="2">
        <f t="shared" si="60"/>
        <v>0</v>
      </c>
      <c r="AU117" s="2">
        <f t="shared" si="60"/>
        <v>0</v>
      </c>
    </row>
    <row r="118" spans="1:62" x14ac:dyDescent="0.3">
      <c r="AI118" s="2" t="s">
        <v>42</v>
      </c>
      <c r="AJ118" s="2">
        <f>AJ103/$AV$103</f>
        <v>0</v>
      </c>
      <c r="AK118" s="2">
        <f t="shared" ref="AK118:AU118" si="61">AK103/$AV$103</f>
        <v>0</v>
      </c>
      <c r="AL118" s="2">
        <f t="shared" si="61"/>
        <v>0</v>
      </c>
      <c r="AM118" s="2">
        <f t="shared" si="61"/>
        <v>0</v>
      </c>
      <c r="AN118" s="2">
        <f t="shared" si="61"/>
        <v>0</v>
      </c>
      <c r="AO118" s="2">
        <f t="shared" si="61"/>
        <v>1.6607354685646499E-2</v>
      </c>
      <c r="AP118" s="2">
        <f t="shared" si="61"/>
        <v>0.96204033214709372</v>
      </c>
      <c r="AQ118" s="2">
        <f t="shared" si="61"/>
        <v>2.1352313167259787E-2</v>
      </c>
      <c r="AR118" s="2">
        <f t="shared" si="61"/>
        <v>0</v>
      </c>
      <c r="AS118" s="2">
        <f t="shared" si="61"/>
        <v>0</v>
      </c>
      <c r="AT118" s="2">
        <f t="shared" si="61"/>
        <v>0</v>
      </c>
      <c r="AU118" s="2">
        <f t="shared" si="61"/>
        <v>0</v>
      </c>
    </row>
    <row r="119" spans="1:62" x14ac:dyDescent="0.3">
      <c r="AI119" s="2" t="s">
        <v>35</v>
      </c>
      <c r="AJ119" s="2">
        <f>AJ104/$AV$104</f>
        <v>0</v>
      </c>
      <c r="AK119" s="2">
        <f t="shared" ref="AK119:AU119" si="62">AK104/$AV$104</f>
        <v>0</v>
      </c>
      <c r="AL119" s="2">
        <f t="shared" si="62"/>
        <v>0</v>
      </c>
      <c r="AM119" s="2">
        <f t="shared" si="62"/>
        <v>0</v>
      </c>
      <c r="AN119" s="2">
        <f t="shared" si="62"/>
        <v>0</v>
      </c>
      <c r="AO119" s="2">
        <f t="shared" si="62"/>
        <v>0</v>
      </c>
      <c r="AP119" s="2">
        <f t="shared" si="62"/>
        <v>4.9861495844875349E-2</v>
      </c>
      <c r="AQ119" s="2">
        <f t="shared" si="62"/>
        <v>0.92797783933518008</v>
      </c>
      <c r="AR119" s="2">
        <f t="shared" si="62"/>
        <v>2.2160664819944598E-2</v>
      </c>
      <c r="AS119" s="2">
        <f t="shared" si="62"/>
        <v>0</v>
      </c>
      <c r="AT119" s="2">
        <f t="shared" si="62"/>
        <v>0</v>
      </c>
      <c r="AU119" s="2">
        <f t="shared" si="62"/>
        <v>0</v>
      </c>
    </row>
    <row r="120" spans="1:62" x14ac:dyDescent="0.3">
      <c r="AI120" s="2" t="s">
        <v>43</v>
      </c>
      <c r="AJ120" s="2">
        <f>AJ105/$AV$105</f>
        <v>0</v>
      </c>
      <c r="AK120" s="2">
        <f t="shared" ref="AK120:AU120" si="63">AK105/$AV$105</f>
        <v>0</v>
      </c>
      <c r="AL120" s="2">
        <f t="shared" si="63"/>
        <v>0</v>
      </c>
      <c r="AM120" s="2">
        <f t="shared" si="63"/>
        <v>0</v>
      </c>
      <c r="AN120" s="2">
        <f t="shared" si="63"/>
        <v>0</v>
      </c>
      <c r="AO120" s="2">
        <f t="shared" si="63"/>
        <v>0</v>
      </c>
      <c r="AP120" s="2">
        <f t="shared" si="63"/>
        <v>0</v>
      </c>
      <c r="AQ120" s="2">
        <f t="shared" si="63"/>
        <v>0.10256410256410256</v>
      </c>
      <c r="AR120" s="2">
        <f t="shared" si="63"/>
        <v>0.88461538461538458</v>
      </c>
      <c r="AS120" s="2">
        <f t="shared" si="63"/>
        <v>1.282051282051282E-2</v>
      </c>
      <c r="AT120" s="2">
        <f t="shared" si="63"/>
        <v>0</v>
      </c>
      <c r="AU120" s="2">
        <f t="shared" si="63"/>
        <v>0</v>
      </c>
    </row>
    <row r="121" spans="1:62" x14ac:dyDescent="0.3">
      <c r="AI121" s="2" t="s">
        <v>44</v>
      </c>
      <c r="AJ121" s="2">
        <f>AJ106/$AV$106</f>
        <v>0</v>
      </c>
      <c r="AK121" s="2">
        <f t="shared" ref="AK121:AU121" si="64">AK106/$AV$106</f>
        <v>0</v>
      </c>
      <c r="AL121" s="2">
        <f t="shared" si="64"/>
        <v>0</v>
      </c>
      <c r="AM121" s="2">
        <f t="shared" si="64"/>
        <v>0</v>
      </c>
      <c r="AN121" s="2">
        <f t="shared" si="64"/>
        <v>0</v>
      </c>
      <c r="AO121" s="2">
        <f t="shared" si="64"/>
        <v>0</v>
      </c>
      <c r="AP121" s="2">
        <f t="shared" si="64"/>
        <v>0</v>
      </c>
      <c r="AQ121" s="2">
        <f t="shared" si="64"/>
        <v>0</v>
      </c>
      <c r="AR121" s="2">
        <f t="shared" si="64"/>
        <v>5.8823529411764705E-2</v>
      </c>
      <c r="AS121" s="2">
        <f t="shared" si="64"/>
        <v>0.88235294117647056</v>
      </c>
      <c r="AT121" s="2">
        <f t="shared" si="64"/>
        <v>5.8823529411764705E-2</v>
      </c>
      <c r="AU121" s="2">
        <f t="shared" si="64"/>
        <v>0</v>
      </c>
    </row>
    <row r="122" spans="1:62" x14ac:dyDescent="0.3">
      <c r="AI122" s="2" t="s">
        <v>45</v>
      </c>
      <c r="AJ122" s="2">
        <f>AJ107/$AV$107</f>
        <v>0</v>
      </c>
      <c r="AK122" s="2">
        <f t="shared" ref="AK122:AU122" si="65">AK107/$AV$107</f>
        <v>0</v>
      </c>
      <c r="AL122" s="2">
        <f t="shared" si="65"/>
        <v>0</v>
      </c>
      <c r="AM122" s="2">
        <f t="shared" si="65"/>
        <v>0</v>
      </c>
      <c r="AN122" s="2">
        <f t="shared" si="65"/>
        <v>0</v>
      </c>
      <c r="AO122" s="2">
        <f t="shared" si="65"/>
        <v>0</v>
      </c>
      <c r="AP122" s="2">
        <f t="shared" si="65"/>
        <v>0</v>
      </c>
      <c r="AQ122" s="2">
        <f t="shared" si="65"/>
        <v>0</v>
      </c>
      <c r="AR122" s="2">
        <f t="shared" si="65"/>
        <v>0</v>
      </c>
      <c r="AS122" s="2">
        <f t="shared" si="65"/>
        <v>8.3333333333333329E-2</v>
      </c>
      <c r="AT122" s="2">
        <f t="shared" si="65"/>
        <v>0.75</v>
      </c>
      <c r="AU122" s="2">
        <f t="shared" si="65"/>
        <v>0.16666666666666666</v>
      </c>
    </row>
    <row r="123" spans="1:62" x14ac:dyDescent="0.3">
      <c r="AI123" s="2" t="s">
        <v>53</v>
      </c>
      <c r="AJ123" s="2">
        <f>AJ108/$AV$108</f>
        <v>0</v>
      </c>
      <c r="AK123" s="2">
        <f t="shared" ref="AK123:AU123" si="66">AK108/$AV$108</f>
        <v>0</v>
      </c>
      <c r="AL123" s="2">
        <f t="shared" si="66"/>
        <v>0</v>
      </c>
      <c r="AM123" s="2">
        <f t="shared" si="66"/>
        <v>0</v>
      </c>
      <c r="AN123" s="2">
        <f t="shared" si="66"/>
        <v>0</v>
      </c>
      <c r="AO123" s="2">
        <f t="shared" si="66"/>
        <v>0</v>
      </c>
      <c r="AP123" s="2">
        <f t="shared" si="66"/>
        <v>0</v>
      </c>
      <c r="AQ123" s="2">
        <f t="shared" si="66"/>
        <v>0</v>
      </c>
      <c r="AR123" s="2">
        <f t="shared" si="66"/>
        <v>0</v>
      </c>
      <c r="AS123" s="2">
        <f t="shared" si="66"/>
        <v>0</v>
      </c>
      <c r="AT123" s="2">
        <f t="shared" si="66"/>
        <v>0.16666666666666666</v>
      </c>
      <c r="AU123" s="2">
        <f t="shared" si="66"/>
        <v>0.83333333333333337</v>
      </c>
    </row>
    <row r="124" spans="1:62" x14ac:dyDescent="0.3">
      <c r="A124" t="s">
        <v>66</v>
      </c>
    </row>
    <row r="126" spans="1:62" x14ac:dyDescent="0.3">
      <c r="B126" s="14" t="s">
        <v>46</v>
      </c>
      <c r="C126" s="14" t="s">
        <v>47</v>
      </c>
      <c r="D126" s="14" t="s">
        <v>48</v>
      </c>
      <c r="F126" s="67" t="s">
        <v>2</v>
      </c>
      <c r="G126" s="67"/>
      <c r="I126" s="70" t="s">
        <v>7</v>
      </c>
      <c r="J126" s="71"/>
      <c r="L126" s="68" t="s">
        <v>0</v>
      </c>
      <c r="M126" s="68"/>
      <c r="N126" s="68"/>
      <c r="O126" s="6" t="s">
        <v>10</v>
      </c>
      <c r="Q126" s="68" t="s">
        <v>0</v>
      </c>
      <c r="R126" s="68"/>
      <c r="S126" s="68"/>
      <c r="T126" s="6" t="s">
        <v>33</v>
      </c>
      <c r="V126" s="67" t="s">
        <v>90</v>
      </c>
      <c r="W126" s="67"/>
      <c r="X126" s="67"/>
      <c r="Y126" s="2" t="s">
        <v>33</v>
      </c>
      <c r="AA126" s="67" t="s">
        <v>90</v>
      </c>
      <c r="AB126" s="67"/>
      <c r="AC126" s="67"/>
      <c r="AD126" s="2" t="s">
        <v>33</v>
      </c>
      <c r="AE126" s="67" t="s">
        <v>36</v>
      </c>
      <c r="AF126" s="67"/>
      <c r="AG126" s="67"/>
      <c r="AI126" s="67" t="s">
        <v>51</v>
      </c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W126" s="67" t="s">
        <v>54</v>
      </c>
      <c r="AX126" s="67"/>
      <c r="AZ126" s="67" t="s">
        <v>90</v>
      </c>
      <c r="BA126" s="67"/>
      <c r="BB126" s="67"/>
      <c r="BC126" s="2" t="s">
        <v>33</v>
      </c>
      <c r="BD126" s="2" t="s">
        <v>55</v>
      </c>
      <c r="BF126" s="67" t="s">
        <v>90</v>
      </c>
      <c r="BG126" s="67"/>
      <c r="BH126" s="67"/>
      <c r="BI126" s="2" t="s">
        <v>55</v>
      </c>
      <c r="BJ126" s="2" t="s">
        <v>157</v>
      </c>
    </row>
    <row r="127" spans="1:62" x14ac:dyDescent="0.3">
      <c r="B127" s="2">
        <v>1</v>
      </c>
      <c r="C127" s="52" t="s">
        <v>25</v>
      </c>
      <c r="D127" s="2">
        <v>12169</v>
      </c>
      <c r="F127" s="3" t="s">
        <v>3</v>
      </c>
      <c r="G127" s="4">
        <v>10657</v>
      </c>
      <c r="I127" s="3" t="s">
        <v>3</v>
      </c>
      <c r="J127" s="4">
        <v>10657</v>
      </c>
      <c r="L127" s="43">
        <v>10657</v>
      </c>
      <c r="M127" s="6" t="s">
        <v>1</v>
      </c>
      <c r="N127" s="43">
        <f>L127+$J$131</f>
        <v>11159</v>
      </c>
      <c r="O127" s="6" t="s">
        <v>11</v>
      </c>
      <c r="Q127" s="43">
        <v>10657</v>
      </c>
      <c r="R127" s="6" t="s">
        <v>1</v>
      </c>
      <c r="S127" s="43">
        <f>Q127+$J$131</f>
        <v>11159</v>
      </c>
      <c r="T127" s="6" t="s">
        <v>50</v>
      </c>
      <c r="V127" s="2">
        <v>1</v>
      </c>
      <c r="W127" s="2" t="s">
        <v>25</v>
      </c>
      <c r="X127" s="2">
        <v>12169</v>
      </c>
      <c r="Y127" s="2" t="s">
        <v>39</v>
      </c>
      <c r="AA127" s="2">
        <v>1</v>
      </c>
      <c r="AB127" s="2" t="s">
        <v>25</v>
      </c>
      <c r="AC127" s="2">
        <v>12169</v>
      </c>
      <c r="AD127" s="2" t="s">
        <v>39</v>
      </c>
      <c r="AE127" s="2" t="s">
        <v>39</v>
      </c>
      <c r="AF127" s="2" t="s">
        <v>38</v>
      </c>
      <c r="AG127" s="2" t="s">
        <v>39</v>
      </c>
      <c r="AI127" s="2" t="s">
        <v>33</v>
      </c>
      <c r="AJ127" s="2" t="s">
        <v>50</v>
      </c>
      <c r="AK127" s="2" t="s">
        <v>49</v>
      </c>
      <c r="AL127" s="2" t="s">
        <v>34</v>
      </c>
      <c r="AM127" s="2" t="s">
        <v>39</v>
      </c>
      <c r="AN127" s="2" t="s">
        <v>40</v>
      </c>
      <c r="AO127" s="2" t="s">
        <v>41</v>
      </c>
      <c r="AP127" s="2" t="s">
        <v>42</v>
      </c>
      <c r="AQ127" s="2" t="s">
        <v>35</v>
      </c>
      <c r="AR127" s="2" t="s">
        <v>43</v>
      </c>
      <c r="AS127" s="2" t="s">
        <v>44</v>
      </c>
      <c r="AT127" s="2" t="s">
        <v>45</v>
      </c>
      <c r="AU127" s="2" t="s">
        <v>53</v>
      </c>
      <c r="AW127" s="2" t="s">
        <v>50</v>
      </c>
      <c r="AX127" s="12">
        <v>0</v>
      </c>
      <c r="AZ127" s="2">
        <v>1</v>
      </c>
      <c r="BA127" s="2" t="s">
        <v>25</v>
      </c>
      <c r="BB127" s="2">
        <v>12169</v>
      </c>
      <c r="BC127" s="2" t="s">
        <v>39</v>
      </c>
      <c r="BD127" s="13"/>
      <c r="BF127" s="2">
        <v>1</v>
      </c>
      <c r="BG127" s="2" t="s">
        <v>25</v>
      </c>
      <c r="BH127" s="2">
        <v>12169</v>
      </c>
      <c r="BI127" s="13" t="s">
        <v>1</v>
      </c>
      <c r="BJ127" s="2" t="s">
        <v>1</v>
      </c>
    </row>
    <row r="128" spans="1:62" x14ac:dyDescent="0.3">
      <c r="B128" s="2">
        <v>2</v>
      </c>
      <c r="C128" s="52" t="s">
        <v>26</v>
      </c>
      <c r="D128" s="2">
        <v>12201</v>
      </c>
      <c r="F128" s="3" t="s">
        <v>4</v>
      </c>
      <c r="G128" s="4">
        <v>16684</v>
      </c>
      <c r="I128" s="5" t="s">
        <v>4</v>
      </c>
      <c r="J128" s="4">
        <v>16684</v>
      </c>
      <c r="L128" s="43">
        <f>N127</f>
        <v>11159</v>
      </c>
      <c r="M128" s="6" t="s">
        <v>1</v>
      </c>
      <c r="N128" s="43">
        <f t="shared" ref="N128:N138" si="67">L128+$J$131</f>
        <v>11661</v>
      </c>
      <c r="O128" s="6" t="s">
        <v>12</v>
      </c>
      <c r="Q128" s="43">
        <f>S127</f>
        <v>11159</v>
      </c>
      <c r="R128" s="6" t="s">
        <v>1</v>
      </c>
      <c r="S128" s="43">
        <f t="shared" ref="S128:S138" si="68">Q128+$J$131</f>
        <v>11661</v>
      </c>
      <c r="T128" s="6" t="s">
        <v>49</v>
      </c>
      <c r="V128" s="2">
        <v>2</v>
      </c>
      <c r="W128" s="2" t="s">
        <v>26</v>
      </c>
      <c r="X128" s="2">
        <v>12201</v>
      </c>
      <c r="Y128" s="2" t="s">
        <v>39</v>
      </c>
      <c r="AA128" s="2">
        <v>2</v>
      </c>
      <c r="AB128" s="2" t="s">
        <v>26</v>
      </c>
      <c r="AC128" s="2">
        <v>12201</v>
      </c>
      <c r="AD128" s="2" t="s">
        <v>39</v>
      </c>
      <c r="AE128" s="2" t="s">
        <v>39</v>
      </c>
      <c r="AF128" s="2" t="s">
        <v>38</v>
      </c>
      <c r="AG128" s="2" t="s">
        <v>39</v>
      </c>
      <c r="AI128" s="2" t="s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>
        <f>SUM(AJ128:AU128)</f>
        <v>0</v>
      </c>
      <c r="AW128" s="2" t="s">
        <v>49</v>
      </c>
      <c r="AX128" s="12">
        <v>11427</v>
      </c>
      <c r="AZ128" s="2">
        <v>2</v>
      </c>
      <c r="BA128" s="2" t="s">
        <v>26</v>
      </c>
      <c r="BB128" s="2">
        <v>12201</v>
      </c>
      <c r="BC128" s="2" t="s">
        <v>39</v>
      </c>
      <c r="BD128" s="13">
        <v>12401.903614457829</v>
      </c>
      <c r="BF128" s="2">
        <v>2</v>
      </c>
      <c r="BG128" s="2" t="s">
        <v>26</v>
      </c>
      <c r="BH128" s="2">
        <v>12201</v>
      </c>
      <c r="BI128" s="13">
        <v>11950.385964912281</v>
      </c>
      <c r="BJ128" s="48">
        <v>1.6466159696568421</v>
      </c>
    </row>
    <row r="129" spans="2:62" x14ac:dyDescent="0.3">
      <c r="B129" s="2">
        <v>3</v>
      </c>
      <c r="C129" s="52" t="s">
        <v>27</v>
      </c>
      <c r="D129" s="2">
        <v>12168</v>
      </c>
      <c r="F129" s="3" t="s">
        <v>5</v>
      </c>
      <c r="G129" s="3" t="s">
        <v>99</v>
      </c>
      <c r="I129" s="5" t="s">
        <v>8</v>
      </c>
      <c r="J129" s="3">
        <v>12</v>
      </c>
      <c r="L129" s="43">
        <f>N128</f>
        <v>11661</v>
      </c>
      <c r="M129" s="6" t="s">
        <v>1</v>
      </c>
      <c r="N129" s="43">
        <f t="shared" si="67"/>
        <v>12163</v>
      </c>
      <c r="O129" s="6" t="s">
        <v>13</v>
      </c>
      <c r="Q129" s="43">
        <f>S128</f>
        <v>11661</v>
      </c>
      <c r="R129" s="6" t="s">
        <v>1</v>
      </c>
      <c r="S129" s="43">
        <f t="shared" si="68"/>
        <v>12163</v>
      </c>
      <c r="T129" s="6" t="s">
        <v>34</v>
      </c>
      <c r="V129" s="2">
        <v>3</v>
      </c>
      <c r="W129" s="2" t="s">
        <v>27</v>
      </c>
      <c r="X129" s="2">
        <v>12168</v>
      </c>
      <c r="Y129" s="2" t="s">
        <v>39</v>
      </c>
      <c r="AA129" s="2">
        <v>3</v>
      </c>
      <c r="AB129" s="2" t="s">
        <v>27</v>
      </c>
      <c r="AC129" s="2">
        <v>12168</v>
      </c>
      <c r="AD129" s="2" t="s">
        <v>39</v>
      </c>
      <c r="AE129" s="2" t="s">
        <v>39</v>
      </c>
      <c r="AF129" s="2" t="s">
        <v>38</v>
      </c>
      <c r="AG129" s="2" t="s">
        <v>39</v>
      </c>
      <c r="AI129" s="2" t="s">
        <v>49</v>
      </c>
      <c r="AJ129" s="2">
        <v>0</v>
      </c>
      <c r="AK129" s="2">
        <v>140</v>
      </c>
      <c r="AL129" s="2">
        <v>5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>
        <f t="shared" ref="AV129:AV139" si="69">SUM(AJ129:AU129)</f>
        <v>145</v>
      </c>
      <c r="AW129" s="2" t="s">
        <v>34</v>
      </c>
      <c r="AX129" s="12">
        <v>11912</v>
      </c>
      <c r="AZ129" s="2">
        <v>3</v>
      </c>
      <c r="BA129" s="2" t="s">
        <v>27</v>
      </c>
      <c r="BB129" s="2">
        <v>12168</v>
      </c>
      <c r="BC129" s="2" t="s">
        <v>39</v>
      </c>
      <c r="BD129" s="13">
        <v>12401.903614457829</v>
      </c>
      <c r="BF129" s="2">
        <v>3</v>
      </c>
      <c r="BG129" s="2" t="s">
        <v>27</v>
      </c>
      <c r="BH129" s="2">
        <v>12168</v>
      </c>
      <c r="BI129" s="13">
        <v>11950.385964912281</v>
      </c>
      <c r="BJ129" s="48">
        <v>1.922284799949304</v>
      </c>
    </row>
    <row r="130" spans="2:62" x14ac:dyDescent="0.3">
      <c r="B130" s="2">
        <v>4</v>
      </c>
      <c r="C130" s="52" t="s">
        <v>28</v>
      </c>
      <c r="D130" s="2">
        <v>12202</v>
      </c>
      <c r="I130" s="3" t="s">
        <v>9</v>
      </c>
      <c r="J130" s="4">
        <v>6027</v>
      </c>
      <c r="L130" s="43">
        <f>N129</f>
        <v>12163</v>
      </c>
      <c r="M130" s="6" t="s">
        <v>1</v>
      </c>
      <c r="N130" s="43">
        <f t="shared" si="67"/>
        <v>12665</v>
      </c>
      <c r="O130" s="6" t="s">
        <v>14</v>
      </c>
      <c r="Q130" s="43">
        <f>S129</f>
        <v>12163</v>
      </c>
      <c r="R130" s="6" t="s">
        <v>1</v>
      </c>
      <c r="S130" s="43">
        <f t="shared" si="68"/>
        <v>12665</v>
      </c>
      <c r="T130" s="6" t="s">
        <v>39</v>
      </c>
      <c r="V130" s="2">
        <v>4</v>
      </c>
      <c r="W130" s="2" t="s">
        <v>28</v>
      </c>
      <c r="X130" s="2">
        <v>12202</v>
      </c>
      <c r="Y130" s="2" t="s">
        <v>39</v>
      </c>
      <c r="AA130" s="2">
        <v>4</v>
      </c>
      <c r="AB130" s="2" t="s">
        <v>28</v>
      </c>
      <c r="AC130" s="2">
        <v>12202</v>
      </c>
      <c r="AD130" s="2" t="s">
        <v>39</v>
      </c>
      <c r="AE130" s="2" t="s">
        <v>39</v>
      </c>
      <c r="AF130" s="2" t="s">
        <v>38</v>
      </c>
      <c r="AG130" s="2" t="s">
        <v>34</v>
      </c>
      <c r="AI130" s="2" t="s">
        <v>34</v>
      </c>
      <c r="AJ130" s="2">
        <v>0</v>
      </c>
      <c r="AK130" s="2">
        <v>5</v>
      </c>
      <c r="AL130" s="2">
        <v>161</v>
      </c>
      <c r="AM130" s="2">
        <v>5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>
        <f t="shared" si="69"/>
        <v>171</v>
      </c>
      <c r="AW130" s="2" t="s">
        <v>39</v>
      </c>
      <c r="AX130" s="12">
        <v>12401.903</v>
      </c>
      <c r="AZ130" s="2">
        <v>4</v>
      </c>
      <c r="BA130" s="2" t="s">
        <v>28</v>
      </c>
      <c r="BB130" s="2">
        <v>12202</v>
      </c>
      <c r="BC130" s="2" t="s">
        <v>39</v>
      </c>
      <c r="BD130" s="13">
        <v>12401.903614457829</v>
      </c>
      <c r="BF130" s="2">
        <v>4</v>
      </c>
      <c r="BG130" s="2" t="s">
        <v>28</v>
      </c>
      <c r="BH130" s="2">
        <v>12202</v>
      </c>
      <c r="BI130" s="13">
        <v>11950.385964912281</v>
      </c>
      <c r="BJ130" s="48">
        <v>1.6382856454501831</v>
      </c>
    </row>
    <row r="131" spans="2:62" x14ac:dyDescent="0.3">
      <c r="B131" s="2">
        <v>5</v>
      </c>
      <c r="C131" s="52" t="s">
        <v>29</v>
      </c>
      <c r="D131" s="2">
        <v>12136</v>
      </c>
      <c r="I131" s="3" t="s">
        <v>7</v>
      </c>
      <c r="J131" s="3">
        <v>502</v>
      </c>
      <c r="L131" s="43">
        <f t="shared" ref="L131:L138" si="70">N130</f>
        <v>12665</v>
      </c>
      <c r="M131" s="6" t="s">
        <v>1</v>
      </c>
      <c r="N131" s="43">
        <f t="shared" si="67"/>
        <v>13167</v>
      </c>
      <c r="O131" s="6" t="s">
        <v>15</v>
      </c>
      <c r="Q131" s="43">
        <f t="shared" ref="Q131:Q138" si="71">S130</f>
        <v>12665</v>
      </c>
      <c r="R131" s="6" t="s">
        <v>1</v>
      </c>
      <c r="S131" s="43">
        <f t="shared" si="68"/>
        <v>13167</v>
      </c>
      <c r="T131" s="6" t="s">
        <v>40</v>
      </c>
      <c r="V131" s="2">
        <v>5</v>
      </c>
      <c r="W131" s="2" t="s">
        <v>29</v>
      </c>
      <c r="X131" s="2">
        <v>12136</v>
      </c>
      <c r="Y131" s="2" t="s">
        <v>34</v>
      </c>
      <c r="AA131" s="2">
        <v>5</v>
      </c>
      <c r="AB131" s="2" t="s">
        <v>29</v>
      </c>
      <c r="AC131" s="2">
        <v>12136</v>
      </c>
      <c r="AD131" s="2" t="s">
        <v>34</v>
      </c>
      <c r="AE131" s="2" t="s">
        <v>34</v>
      </c>
      <c r="AF131" s="2" t="s">
        <v>38</v>
      </c>
      <c r="AG131" s="2" t="s">
        <v>34</v>
      </c>
      <c r="AI131" s="2" t="s">
        <v>39</v>
      </c>
      <c r="AJ131" s="2">
        <v>0</v>
      </c>
      <c r="AK131" s="2">
        <v>0</v>
      </c>
      <c r="AL131" s="2">
        <v>5</v>
      </c>
      <c r="AM131" s="2">
        <v>75</v>
      </c>
      <c r="AN131" s="2">
        <v>3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>
        <f t="shared" si="69"/>
        <v>83</v>
      </c>
      <c r="AW131" s="2" t="s">
        <v>40</v>
      </c>
      <c r="AX131" s="12">
        <v>12929.753000000001</v>
      </c>
      <c r="AZ131" s="2">
        <v>5</v>
      </c>
      <c r="BA131" s="2" t="s">
        <v>29</v>
      </c>
      <c r="BB131" s="2">
        <v>12136</v>
      </c>
      <c r="BC131" s="2" t="s">
        <v>34</v>
      </c>
      <c r="BD131" s="13">
        <v>12401.903614457829</v>
      </c>
      <c r="BF131" s="2">
        <v>5</v>
      </c>
      <c r="BG131" s="2" t="s">
        <v>29</v>
      </c>
      <c r="BH131" s="2">
        <v>12136</v>
      </c>
      <c r="BI131" s="13">
        <v>11950.385964912281</v>
      </c>
      <c r="BJ131" s="48">
        <v>2.191031760529262</v>
      </c>
    </row>
    <row r="132" spans="2:62" x14ac:dyDescent="0.3">
      <c r="B132" s="2">
        <v>6</v>
      </c>
      <c r="C132" s="53">
        <v>41944</v>
      </c>
      <c r="D132" s="2">
        <v>12136</v>
      </c>
      <c r="L132" s="43">
        <f t="shared" si="70"/>
        <v>13167</v>
      </c>
      <c r="M132" s="6" t="s">
        <v>1</v>
      </c>
      <c r="N132" s="43">
        <f t="shared" si="67"/>
        <v>13669</v>
      </c>
      <c r="O132" s="6" t="s">
        <v>16</v>
      </c>
      <c r="Q132" s="43">
        <f t="shared" si="71"/>
        <v>13167</v>
      </c>
      <c r="R132" s="6" t="s">
        <v>1</v>
      </c>
      <c r="S132" s="43">
        <f t="shared" si="68"/>
        <v>13669</v>
      </c>
      <c r="T132" s="6" t="s">
        <v>41</v>
      </c>
      <c r="V132" s="2">
        <v>6</v>
      </c>
      <c r="W132" s="9">
        <v>41944</v>
      </c>
      <c r="X132" s="2">
        <v>12136</v>
      </c>
      <c r="Y132" s="2" t="s">
        <v>34</v>
      </c>
      <c r="AA132" s="2">
        <v>6</v>
      </c>
      <c r="AB132" s="9">
        <v>41944</v>
      </c>
      <c r="AC132" s="2">
        <v>12136</v>
      </c>
      <c r="AD132" s="2" t="s">
        <v>34</v>
      </c>
      <c r="AE132" s="2" t="s">
        <v>34</v>
      </c>
      <c r="AF132" s="2" t="s">
        <v>38</v>
      </c>
      <c r="AG132" s="2" t="s">
        <v>34</v>
      </c>
      <c r="AI132" s="2" t="s">
        <v>40</v>
      </c>
      <c r="AJ132" s="2">
        <v>0</v>
      </c>
      <c r="AK132" s="2">
        <v>0</v>
      </c>
      <c r="AL132" s="2">
        <v>0</v>
      </c>
      <c r="AM132" s="2">
        <v>2</v>
      </c>
      <c r="AN132" s="2">
        <v>280</v>
      </c>
      <c r="AO132" s="2">
        <v>10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>
        <f t="shared" si="69"/>
        <v>292</v>
      </c>
      <c r="AW132" s="2" t="s">
        <v>41</v>
      </c>
      <c r="AX132" s="12">
        <v>13418.675999999999</v>
      </c>
      <c r="AZ132" s="2">
        <v>6</v>
      </c>
      <c r="BA132" s="9">
        <v>41944</v>
      </c>
      <c r="BB132" s="2">
        <v>12136</v>
      </c>
      <c r="BC132" s="2" t="s">
        <v>34</v>
      </c>
      <c r="BD132" s="13">
        <v>11912</v>
      </c>
      <c r="BF132" s="2">
        <v>6</v>
      </c>
      <c r="BG132" s="9">
        <v>41944</v>
      </c>
      <c r="BH132" s="2">
        <v>12136</v>
      </c>
      <c r="BI132" s="13">
        <v>11950.385964912281</v>
      </c>
      <c r="BJ132" s="48">
        <v>1.8457481872116019</v>
      </c>
    </row>
    <row r="133" spans="2:62" x14ac:dyDescent="0.3">
      <c r="B133" s="2">
        <v>7</v>
      </c>
      <c r="C133" s="53">
        <v>41974</v>
      </c>
      <c r="D133" s="2">
        <v>12136</v>
      </c>
      <c r="L133" s="43">
        <f t="shared" si="70"/>
        <v>13669</v>
      </c>
      <c r="M133" s="6" t="s">
        <v>1</v>
      </c>
      <c r="N133" s="43">
        <f t="shared" si="67"/>
        <v>14171</v>
      </c>
      <c r="O133" s="6" t="s">
        <v>17</v>
      </c>
      <c r="Q133" s="43">
        <f t="shared" si="71"/>
        <v>13669</v>
      </c>
      <c r="R133" s="6" t="s">
        <v>1</v>
      </c>
      <c r="S133" s="43">
        <f t="shared" si="68"/>
        <v>14171</v>
      </c>
      <c r="T133" s="6" t="s">
        <v>42</v>
      </c>
      <c r="V133" s="2">
        <v>7</v>
      </c>
      <c r="W133" s="9">
        <v>41974</v>
      </c>
      <c r="X133" s="2">
        <v>12136</v>
      </c>
      <c r="Y133" s="2" t="s">
        <v>34</v>
      </c>
      <c r="AA133" s="2">
        <v>7</v>
      </c>
      <c r="AB133" s="9">
        <v>41974</v>
      </c>
      <c r="AC133" s="2">
        <v>12136</v>
      </c>
      <c r="AD133" s="2" t="s">
        <v>34</v>
      </c>
      <c r="AE133" s="2" t="s">
        <v>34</v>
      </c>
      <c r="AF133" s="2" t="s">
        <v>38</v>
      </c>
      <c r="AG133" s="2" t="s">
        <v>34</v>
      </c>
      <c r="AI133" s="2" t="s">
        <v>41</v>
      </c>
      <c r="AJ133" s="2">
        <v>0</v>
      </c>
      <c r="AK133" s="2">
        <v>0</v>
      </c>
      <c r="AL133" s="2">
        <v>0</v>
      </c>
      <c r="AM133" s="2">
        <v>0</v>
      </c>
      <c r="AN133" s="2">
        <v>9</v>
      </c>
      <c r="AO133" s="2">
        <v>723</v>
      </c>
      <c r="AP133" s="2">
        <v>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>
        <f t="shared" si="69"/>
        <v>742</v>
      </c>
      <c r="AW133" s="2" t="s">
        <v>42</v>
      </c>
      <c r="AX133" s="12">
        <v>13934.953</v>
      </c>
      <c r="AZ133" s="2">
        <v>7</v>
      </c>
      <c r="BA133" s="9">
        <v>41974</v>
      </c>
      <c r="BB133" s="2">
        <v>12136</v>
      </c>
      <c r="BC133" s="2" t="s">
        <v>34</v>
      </c>
      <c r="BD133" s="13">
        <v>11912</v>
      </c>
      <c r="BF133" s="2">
        <v>7</v>
      </c>
      <c r="BG133" s="9">
        <v>41974</v>
      </c>
      <c r="BH133" s="2">
        <v>12136</v>
      </c>
      <c r="BI133" s="13">
        <v>11950.385964912281</v>
      </c>
      <c r="BJ133" s="48">
        <v>1.8457481872116019</v>
      </c>
    </row>
    <row r="134" spans="2:62" x14ac:dyDescent="0.3">
      <c r="B134" s="2">
        <v>8</v>
      </c>
      <c r="C134" s="52" t="s">
        <v>30</v>
      </c>
      <c r="D134" s="2">
        <v>11987</v>
      </c>
      <c r="L134" s="43">
        <f t="shared" si="70"/>
        <v>14171</v>
      </c>
      <c r="M134" s="6" t="s">
        <v>1</v>
      </c>
      <c r="N134" s="43">
        <f t="shared" si="67"/>
        <v>14673</v>
      </c>
      <c r="O134" s="6" t="s">
        <v>18</v>
      </c>
      <c r="Q134" s="43">
        <f t="shared" si="71"/>
        <v>14171</v>
      </c>
      <c r="R134" s="6" t="s">
        <v>1</v>
      </c>
      <c r="S134" s="43">
        <f t="shared" si="68"/>
        <v>14673</v>
      </c>
      <c r="T134" s="6" t="s">
        <v>35</v>
      </c>
      <c r="V134" s="2">
        <v>8</v>
      </c>
      <c r="W134" s="2" t="s">
        <v>30</v>
      </c>
      <c r="X134" s="2">
        <v>11987</v>
      </c>
      <c r="Y134" s="2" t="s">
        <v>34</v>
      </c>
      <c r="AA134" s="2">
        <v>8</v>
      </c>
      <c r="AB134" s="2" t="s">
        <v>30</v>
      </c>
      <c r="AC134" s="2">
        <v>11987</v>
      </c>
      <c r="AD134" s="2" t="s">
        <v>34</v>
      </c>
      <c r="AE134" s="2" t="s">
        <v>34</v>
      </c>
      <c r="AF134" s="2" t="s">
        <v>38</v>
      </c>
      <c r="AG134" s="2" t="s">
        <v>34</v>
      </c>
      <c r="AI134" s="2" t="s">
        <v>42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9</v>
      </c>
      <c r="AP134" s="2">
        <v>666</v>
      </c>
      <c r="AQ134" s="2">
        <v>30</v>
      </c>
      <c r="AR134" s="2">
        <v>0</v>
      </c>
      <c r="AS134" s="2">
        <v>0</v>
      </c>
      <c r="AT134" s="2">
        <v>0</v>
      </c>
      <c r="AU134" s="2">
        <v>0</v>
      </c>
      <c r="AV134">
        <f t="shared" si="69"/>
        <v>705</v>
      </c>
      <c r="AW134" s="2" t="s">
        <v>35</v>
      </c>
      <c r="AX134" s="12">
        <v>14406.884</v>
      </c>
      <c r="AZ134" s="2">
        <v>8</v>
      </c>
      <c r="BA134" s="2" t="s">
        <v>30</v>
      </c>
      <c r="BB134" s="2">
        <v>11987</v>
      </c>
      <c r="BC134" s="2" t="s">
        <v>34</v>
      </c>
      <c r="BD134" s="13">
        <v>11912</v>
      </c>
      <c r="BF134" s="2">
        <v>8</v>
      </c>
      <c r="BG134" s="2" t="s">
        <v>30</v>
      </c>
      <c r="BH134" s="2">
        <v>11987</v>
      </c>
      <c r="BI134" s="13">
        <v>11950.385964912281</v>
      </c>
      <c r="BJ134" s="48">
        <v>0.62567781763577213</v>
      </c>
    </row>
    <row r="135" spans="2:62" x14ac:dyDescent="0.3">
      <c r="B135" s="2">
        <v>9</v>
      </c>
      <c r="C135" s="52" t="s">
        <v>31</v>
      </c>
      <c r="D135" s="2">
        <v>11987</v>
      </c>
      <c r="L135" s="43">
        <f t="shared" si="70"/>
        <v>14673</v>
      </c>
      <c r="M135" s="6" t="s">
        <v>1</v>
      </c>
      <c r="N135" s="43">
        <f t="shared" si="67"/>
        <v>15175</v>
      </c>
      <c r="O135" s="6" t="s">
        <v>19</v>
      </c>
      <c r="Q135" s="43">
        <f t="shared" si="71"/>
        <v>14673</v>
      </c>
      <c r="R135" s="6" t="s">
        <v>1</v>
      </c>
      <c r="S135" s="43">
        <f t="shared" si="68"/>
        <v>15175</v>
      </c>
      <c r="T135" s="6" t="s">
        <v>43</v>
      </c>
      <c r="V135" s="2">
        <v>9</v>
      </c>
      <c r="W135" s="2" t="s">
        <v>31</v>
      </c>
      <c r="X135" s="2">
        <v>11987</v>
      </c>
      <c r="Y135" s="2" t="s">
        <v>34</v>
      </c>
      <c r="AA135" s="2">
        <v>9</v>
      </c>
      <c r="AB135" s="2" t="s">
        <v>31</v>
      </c>
      <c r="AC135" s="2">
        <v>11987</v>
      </c>
      <c r="AD135" s="2" t="s">
        <v>34</v>
      </c>
      <c r="AE135" s="2" t="s">
        <v>34</v>
      </c>
      <c r="AF135" s="2" t="s">
        <v>38</v>
      </c>
      <c r="AG135" s="2" t="s">
        <v>34</v>
      </c>
      <c r="AI135" s="2" t="s">
        <v>35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29</v>
      </c>
      <c r="AQ135" s="2">
        <v>592</v>
      </c>
      <c r="AR135" s="2">
        <v>10</v>
      </c>
      <c r="AS135" s="2">
        <v>0</v>
      </c>
      <c r="AT135" s="2">
        <v>0</v>
      </c>
      <c r="AU135" s="2">
        <v>0</v>
      </c>
      <c r="AV135">
        <f t="shared" si="69"/>
        <v>631</v>
      </c>
      <c r="AW135" s="2" t="s">
        <v>43</v>
      </c>
      <c r="AX135" s="12">
        <v>14899.361000000001</v>
      </c>
      <c r="AZ135" s="2">
        <v>9</v>
      </c>
      <c r="BA135" s="2" t="s">
        <v>31</v>
      </c>
      <c r="BB135" s="2">
        <v>11987</v>
      </c>
      <c r="BC135" s="2" t="s">
        <v>34</v>
      </c>
      <c r="BD135" s="13">
        <v>11912</v>
      </c>
      <c r="BF135" s="2">
        <v>9</v>
      </c>
      <c r="BG135" s="2" t="s">
        <v>31</v>
      </c>
      <c r="BH135" s="2">
        <v>11987</v>
      </c>
      <c r="BI135" s="13">
        <v>11950.385964912281</v>
      </c>
      <c r="BJ135" s="48">
        <v>0.62567781763577213</v>
      </c>
    </row>
    <row r="136" spans="2:62" x14ac:dyDescent="0.3">
      <c r="B136" s="2">
        <v>10</v>
      </c>
      <c r="C136" s="52" t="s">
        <v>32</v>
      </c>
      <c r="D136" s="2">
        <v>12017</v>
      </c>
      <c r="G136" s="19">
        <f>G127+558</f>
        <v>11215</v>
      </c>
      <c r="L136" s="43">
        <f t="shared" si="70"/>
        <v>15175</v>
      </c>
      <c r="M136" s="6" t="s">
        <v>1</v>
      </c>
      <c r="N136" s="43">
        <f t="shared" si="67"/>
        <v>15677</v>
      </c>
      <c r="O136" s="6" t="s">
        <v>20</v>
      </c>
      <c r="Q136" s="43">
        <f t="shared" si="71"/>
        <v>15175</v>
      </c>
      <c r="R136" s="6" t="s">
        <v>1</v>
      </c>
      <c r="S136" s="43">
        <f t="shared" si="68"/>
        <v>15677</v>
      </c>
      <c r="T136" s="6" t="s">
        <v>44</v>
      </c>
      <c r="V136" s="2">
        <v>10</v>
      </c>
      <c r="W136" s="2" t="s">
        <v>32</v>
      </c>
      <c r="X136" s="2">
        <v>12017</v>
      </c>
      <c r="Y136" s="2" t="s">
        <v>34</v>
      </c>
      <c r="AA136" s="2">
        <v>10</v>
      </c>
      <c r="AB136" s="2" t="s">
        <v>32</v>
      </c>
      <c r="AC136" s="2">
        <v>12017</v>
      </c>
      <c r="AD136" s="2" t="s">
        <v>34</v>
      </c>
      <c r="AE136" s="2" t="s">
        <v>34</v>
      </c>
      <c r="AF136" s="2" t="s">
        <v>38</v>
      </c>
      <c r="AG136" s="2" t="s">
        <v>34</v>
      </c>
      <c r="AI136" s="2" t="s">
        <v>43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10</v>
      </c>
      <c r="AR136" s="2">
        <v>151</v>
      </c>
      <c r="AS136" s="2">
        <v>2</v>
      </c>
      <c r="AT136" s="2">
        <v>0</v>
      </c>
      <c r="AU136" s="2">
        <v>0</v>
      </c>
      <c r="AV136">
        <f t="shared" si="69"/>
        <v>163</v>
      </c>
      <c r="AW136" s="2" t="s">
        <v>44</v>
      </c>
      <c r="AX136" s="12">
        <v>15455.529</v>
      </c>
      <c r="AZ136" s="2">
        <v>10</v>
      </c>
      <c r="BA136" s="2" t="s">
        <v>32</v>
      </c>
      <c r="BB136" s="2">
        <v>12017</v>
      </c>
      <c r="BC136" s="2" t="s">
        <v>34</v>
      </c>
      <c r="BD136" s="13">
        <v>11912</v>
      </c>
      <c r="BF136" s="2">
        <v>10</v>
      </c>
      <c r="BG136" s="2" t="s">
        <v>32</v>
      </c>
      <c r="BH136" s="2">
        <v>12017</v>
      </c>
      <c r="BI136" s="13">
        <v>11950.385964912281</v>
      </c>
      <c r="BJ136" s="48">
        <v>0.8737621702588001</v>
      </c>
    </row>
    <row r="137" spans="2:62" x14ac:dyDescent="0.3">
      <c r="B137" s="2" t="s">
        <v>24</v>
      </c>
      <c r="C137" s="2" t="s">
        <v>24</v>
      </c>
      <c r="D137" s="2" t="s">
        <v>24</v>
      </c>
      <c r="G137" s="19">
        <f>G128-27</f>
        <v>16657</v>
      </c>
      <c r="L137" s="43">
        <f t="shared" si="70"/>
        <v>15677</v>
      </c>
      <c r="M137" s="2"/>
      <c r="N137" s="43">
        <f t="shared" si="67"/>
        <v>16179</v>
      </c>
      <c r="O137" s="6" t="s">
        <v>21</v>
      </c>
      <c r="Q137" s="43">
        <f t="shared" si="71"/>
        <v>15677</v>
      </c>
      <c r="R137" s="2"/>
      <c r="S137" s="43">
        <f t="shared" si="68"/>
        <v>16179</v>
      </c>
      <c r="T137" s="6" t="s">
        <v>45</v>
      </c>
      <c r="V137" s="2" t="s">
        <v>24</v>
      </c>
      <c r="W137" s="2" t="s">
        <v>24</v>
      </c>
      <c r="X137" s="2" t="s">
        <v>24</v>
      </c>
      <c r="Y137" s="2" t="s">
        <v>24</v>
      </c>
      <c r="AA137" s="2" t="s">
        <v>24</v>
      </c>
      <c r="AB137" s="2" t="s">
        <v>24</v>
      </c>
      <c r="AC137" s="2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I137" s="2" t="s">
        <v>44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</v>
      </c>
      <c r="AS137" s="2">
        <v>13</v>
      </c>
      <c r="AT137" s="2">
        <v>1</v>
      </c>
      <c r="AU137" s="2">
        <v>1</v>
      </c>
      <c r="AV137">
        <f t="shared" si="69"/>
        <v>17</v>
      </c>
      <c r="AW137" s="2" t="s">
        <v>45</v>
      </c>
      <c r="AX137" s="12">
        <v>15877.8</v>
      </c>
      <c r="AZ137" s="2" t="s">
        <v>24</v>
      </c>
      <c r="BA137" s="2" t="s">
        <v>24</v>
      </c>
      <c r="BB137" s="2" t="s">
        <v>24</v>
      </c>
      <c r="BC137" s="2" t="s">
        <v>24</v>
      </c>
      <c r="BD137" s="2" t="s">
        <v>24</v>
      </c>
      <c r="BF137" s="2" t="s">
        <v>24</v>
      </c>
      <c r="BG137" s="2" t="s">
        <v>24</v>
      </c>
      <c r="BH137" s="2" t="s">
        <v>24</v>
      </c>
      <c r="BI137" s="2" t="s">
        <v>24</v>
      </c>
      <c r="BJ137" s="2" t="s">
        <v>24</v>
      </c>
    </row>
    <row r="138" spans="2:62" x14ac:dyDescent="0.3">
      <c r="B138" s="2" t="s">
        <v>24</v>
      </c>
      <c r="C138" s="2" t="s">
        <v>24</v>
      </c>
      <c r="D138" s="2" t="s">
        <v>24</v>
      </c>
      <c r="L138" s="43">
        <f t="shared" si="70"/>
        <v>16179</v>
      </c>
      <c r="M138" s="2"/>
      <c r="N138" s="43">
        <f t="shared" si="67"/>
        <v>16681</v>
      </c>
      <c r="O138" s="6" t="s">
        <v>22</v>
      </c>
      <c r="Q138" s="43">
        <f t="shared" si="71"/>
        <v>16179</v>
      </c>
      <c r="R138" s="2"/>
      <c r="S138" s="43">
        <f t="shared" si="68"/>
        <v>16681</v>
      </c>
      <c r="T138" s="6" t="s">
        <v>53</v>
      </c>
      <c r="V138" s="2" t="s">
        <v>24</v>
      </c>
      <c r="W138" s="2" t="s">
        <v>24</v>
      </c>
      <c r="X138" s="2" t="s">
        <v>24</v>
      </c>
      <c r="Y138" s="2" t="s">
        <v>24</v>
      </c>
      <c r="AA138" s="2" t="s">
        <v>24</v>
      </c>
      <c r="AB138" s="2" t="s">
        <v>24</v>
      </c>
      <c r="AC138" s="2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I138" s="2" t="s">
        <v>45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2</v>
      </c>
      <c r="AT138" s="2">
        <v>7</v>
      </c>
      <c r="AU138" s="2">
        <v>1</v>
      </c>
      <c r="AV138">
        <f t="shared" si="69"/>
        <v>10</v>
      </c>
      <c r="AW138" s="2" t="s">
        <v>53</v>
      </c>
      <c r="AX138" s="12">
        <v>16367.25</v>
      </c>
      <c r="AZ138" s="2" t="s">
        <v>24</v>
      </c>
      <c r="BA138" s="2" t="s">
        <v>24</v>
      </c>
      <c r="BB138" s="2" t="s">
        <v>24</v>
      </c>
      <c r="BC138" s="2" t="s">
        <v>24</v>
      </c>
      <c r="BD138" s="2" t="s">
        <v>24</v>
      </c>
      <c r="BF138" s="2" t="s">
        <v>24</v>
      </c>
      <c r="BG138" s="2" t="s">
        <v>24</v>
      </c>
      <c r="BH138" s="2" t="s">
        <v>24</v>
      </c>
      <c r="BI138" s="2" t="s">
        <v>24</v>
      </c>
      <c r="BJ138" s="2" t="s">
        <v>24</v>
      </c>
    </row>
    <row r="139" spans="2:62" x14ac:dyDescent="0.3">
      <c r="B139" s="2" t="s">
        <v>24</v>
      </c>
      <c r="C139" s="2" t="s">
        <v>24</v>
      </c>
      <c r="D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A139" s="2" t="s">
        <v>24</v>
      </c>
      <c r="AB139" s="2" t="s">
        <v>24</v>
      </c>
      <c r="AC139" s="2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I139" s="2" t="s">
        <v>53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2</v>
      </c>
      <c r="AU139" s="2">
        <v>14</v>
      </c>
      <c r="AV139">
        <f t="shared" si="69"/>
        <v>16</v>
      </c>
      <c r="AZ139" s="2" t="s">
        <v>24</v>
      </c>
      <c r="BA139" s="2" t="s">
        <v>24</v>
      </c>
      <c r="BB139" s="2" t="s">
        <v>24</v>
      </c>
      <c r="BC139" s="2" t="s">
        <v>24</v>
      </c>
      <c r="BD139" s="2" t="s">
        <v>24</v>
      </c>
      <c r="BF139" s="2" t="s">
        <v>24</v>
      </c>
      <c r="BG139" s="2" t="s">
        <v>24</v>
      </c>
      <c r="BH139" s="2" t="s">
        <v>24</v>
      </c>
      <c r="BI139" s="2" t="s">
        <v>24</v>
      </c>
      <c r="BJ139" s="2" t="s">
        <v>24</v>
      </c>
    </row>
    <row r="140" spans="2:62" x14ac:dyDescent="0.3">
      <c r="B140" s="2" t="s">
        <v>24</v>
      </c>
      <c r="C140" s="2" t="s">
        <v>24</v>
      </c>
      <c r="D140" s="2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AA140" s="2" t="s">
        <v>24</v>
      </c>
      <c r="AB140" s="2" t="s">
        <v>24</v>
      </c>
      <c r="AC140" s="2" t="s">
        <v>24</v>
      </c>
      <c r="AD140" s="2" t="s">
        <v>24</v>
      </c>
      <c r="AE140" s="2" t="s">
        <v>24</v>
      </c>
      <c r="AF140" s="2" t="s">
        <v>24</v>
      </c>
      <c r="AG140" s="2" t="s">
        <v>24</v>
      </c>
      <c r="AV140">
        <f>SUM(AV128:AV139)</f>
        <v>2975</v>
      </c>
      <c r="AZ140" s="2" t="s">
        <v>24</v>
      </c>
      <c r="BA140" s="2" t="s">
        <v>24</v>
      </c>
      <c r="BB140" s="2" t="s">
        <v>24</v>
      </c>
      <c r="BC140" s="2" t="s">
        <v>24</v>
      </c>
      <c r="BD140" s="2" t="s">
        <v>24</v>
      </c>
      <c r="BF140" s="2" t="s">
        <v>24</v>
      </c>
      <c r="BG140" s="2" t="s">
        <v>24</v>
      </c>
      <c r="BH140" s="2" t="s">
        <v>24</v>
      </c>
      <c r="BI140" s="2" t="s">
        <v>24</v>
      </c>
      <c r="BJ140" s="2" t="s">
        <v>24</v>
      </c>
    </row>
    <row r="141" spans="2:62" x14ac:dyDescent="0.3">
      <c r="B141" s="2" t="s">
        <v>24</v>
      </c>
      <c r="C141" s="2" t="s">
        <v>24</v>
      </c>
      <c r="D141" s="2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AA141" s="2" t="s">
        <v>24</v>
      </c>
      <c r="AB141" s="2" t="s">
        <v>24</v>
      </c>
      <c r="AC141" s="2" t="s">
        <v>24</v>
      </c>
      <c r="AD141" s="2" t="s">
        <v>24</v>
      </c>
      <c r="AE141" s="2" t="s">
        <v>24</v>
      </c>
      <c r="AF141" s="2" t="s">
        <v>24</v>
      </c>
      <c r="AG141" s="2" t="s">
        <v>24</v>
      </c>
      <c r="AI141" s="67" t="s">
        <v>51</v>
      </c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Z141" s="2" t="s">
        <v>24</v>
      </c>
      <c r="BA141" s="2" t="s">
        <v>24</v>
      </c>
      <c r="BB141" s="2" t="s">
        <v>24</v>
      </c>
      <c r="BC141" s="2" t="s">
        <v>24</v>
      </c>
      <c r="BD141" s="2" t="s">
        <v>24</v>
      </c>
      <c r="BF141" s="2" t="s">
        <v>24</v>
      </c>
      <c r="BG141" s="2" t="s">
        <v>24</v>
      </c>
      <c r="BH141" s="2" t="s">
        <v>24</v>
      </c>
      <c r="BI141" s="2" t="s">
        <v>24</v>
      </c>
      <c r="BJ141" s="2" t="s">
        <v>24</v>
      </c>
    </row>
    <row r="142" spans="2:62" x14ac:dyDescent="0.3">
      <c r="B142" s="2">
        <v>2976</v>
      </c>
      <c r="C142" s="30" t="s">
        <v>83</v>
      </c>
      <c r="D142" s="30">
        <v>14299.15</v>
      </c>
      <c r="V142" s="2">
        <v>2611</v>
      </c>
      <c r="W142" s="2" t="s">
        <v>150</v>
      </c>
      <c r="X142" s="2">
        <v>14157.86</v>
      </c>
      <c r="Y142" s="2" t="s">
        <v>42</v>
      </c>
      <c r="AA142" s="2">
        <v>2610</v>
      </c>
      <c r="AB142" s="2" t="s">
        <v>149</v>
      </c>
      <c r="AC142" s="2">
        <v>14157.86</v>
      </c>
      <c r="AD142" s="2" t="s">
        <v>42</v>
      </c>
      <c r="AE142" s="2" t="s">
        <v>42</v>
      </c>
      <c r="AF142" s="2" t="s">
        <v>38</v>
      </c>
      <c r="AG142" s="2" t="s">
        <v>42</v>
      </c>
      <c r="AI142" s="2" t="s">
        <v>33</v>
      </c>
      <c r="AJ142" s="2" t="s">
        <v>50</v>
      </c>
      <c r="AK142" s="2" t="s">
        <v>49</v>
      </c>
      <c r="AL142" s="2" t="s">
        <v>34</v>
      </c>
      <c r="AM142" s="2" t="s">
        <v>39</v>
      </c>
      <c r="AN142" s="2" t="s">
        <v>40</v>
      </c>
      <c r="AO142" s="2" t="s">
        <v>41</v>
      </c>
      <c r="AP142" s="2" t="s">
        <v>42</v>
      </c>
      <c r="AQ142" s="2" t="s">
        <v>35</v>
      </c>
      <c r="AR142" s="2" t="s">
        <v>43</v>
      </c>
      <c r="AS142" s="2" t="s">
        <v>44</v>
      </c>
      <c r="AT142" s="2" t="s">
        <v>45</v>
      </c>
      <c r="AU142" s="2" t="s">
        <v>53</v>
      </c>
      <c r="AZ142" s="2">
        <v>2610</v>
      </c>
      <c r="BA142" s="2" t="s">
        <v>149</v>
      </c>
      <c r="BB142" s="2">
        <v>14157.86</v>
      </c>
      <c r="BC142" s="2" t="s">
        <v>42</v>
      </c>
      <c r="BD142" s="13">
        <v>13934.95319148936</v>
      </c>
      <c r="BF142" s="2">
        <v>2610</v>
      </c>
      <c r="BG142" s="2" t="s">
        <v>149</v>
      </c>
      <c r="BH142" s="2">
        <v>14157.86</v>
      </c>
      <c r="BI142" s="13">
        <v>13934.95319148936</v>
      </c>
      <c r="BJ142" s="17">
        <v>1.5744385698872509</v>
      </c>
    </row>
    <row r="143" spans="2:62" x14ac:dyDescent="0.3">
      <c r="AA143" s="2">
        <v>2611</v>
      </c>
      <c r="AB143" s="2" t="s">
        <v>150</v>
      </c>
      <c r="AC143" s="2">
        <v>14157.86</v>
      </c>
      <c r="AD143" s="2" t="s">
        <v>42</v>
      </c>
      <c r="AE143" s="2" t="s">
        <v>42</v>
      </c>
      <c r="AF143" s="2" t="s">
        <v>38</v>
      </c>
      <c r="AG143" s="2"/>
      <c r="AI143" s="2" t="s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Z143" s="2">
        <v>2611</v>
      </c>
      <c r="BA143" s="2" t="s">
        <v>150</v>
      </c>
      <c r="BB143" s="2">
        <v>14157.86</v>
      </c>
      <c r="BC143" s="2" t="s">
        <v>42</v>
      </c>
      <c r="BD143" s="13">
        <v>13934.95319148936</v>
      </c>
      <c r="BF143" s="2">
        <v>2611</v>
      </c>
      <c r="BG143" s="2" t="s">
        <v>150</v>
      </c>
      <c r="BH143" s="2">
        <v>14157.86</v>
      </c>
      <c r="BI143" s="13">
        <v>13934.95319148936</v>
      </c>
      <c r="BJ143" s="17">
        <v>1.5744385698872509</v>
      </c>
    </row>
    <row r="144" spans="2:62" x14ac:dyDescent="0.3">
      <c r="AI144" s="2" t="s">
        <v>49</v>
      </c>
      <c r="AJ144" s="2">
        <f>AJ129/$AV$129</f>
        <v>0</v>
      </c>
      <c r="AK144" s="2">
        <f t="shared" ref="AK144:AU144" si="72">AK129/$AV$129</f>
        <v>0.96551724137931039</v>
      </c>
      <c r="AL144" s="2">
        <f t="shared" si="72"/>
        <v>3.4482758620689655E-2</v>
      </c>
      <c r="AM144" s="2">
        <f t="shared" si="72"/>
        <v>0</v>
      </c>
      <c r="AN144" s="2">
        <f t="shared" si="72"/>
        <v>0</v>
      </c>
      <c r="AO144" s="2">
        <f t="shared" si="72"/>
        <v>0</v>
      </c>
      <c r="AP144" s="2">
        <f t="shared" si="72"/>
        <v>0</v>
      </c>
      <c r="AQ144" s="2">
        <f t="shared" si="72"/>
        <v>0</v>
      </c>
      <c r="AR144" s="2">
        <f t="shared" si="72"/>
        <v>0</v>
      </c>
      <c r="AS144" s="2">
        <f t="shared" si="72"/>
        <v>0</v>
      </c>
      <c r="AT144" s="2">
        <f t="shared" si="72"/>
        <v>0</v>
      </c>
      <c r="AU144" s="2">
        <f t="shared" si="72"/>
        <v>0</v>
      </c>
    </row>
    <row r="145" spans="1:62" x14ac:dyDescent="0.3">
      <c r="AI145" s="2" t="s">
        <v>34</v>
      </c>
      <c r="AJ145" s="2">
        <f>AJ130/$AV$130</f>
        <v>0</v>
      </c>
      <c r="AK145" s="2">
        <f t="shared" ref="AK145:AU145" si="73">AK130/$AV$130</f>
        <v>2.9239766081871343E-2</v>
      </c>
      <c r="AL145" s="2">
        <f t="shared" si="73"/>
        <v>0.94152046783625731</v>
      </c>
      <c r="AM145" s="2">
        <f t="shared" si="73"/>
        <v>2.9239766081871343E-2</v>
      </c>
      <c r="AN145" s="2">
        <f t="shared" si="73"/>
        <v>0</v>
      </c>
      <c r="AO145" s="2">
        <f t="shared" si="73"/>
        <v>0</v>
      </c>
      <c r="AP145" s="2">
        <f t="shared" si="73"/>
        <v>0</v>
      </c>
      <c r="AQ145" s="2">
        <f t="shared" si="73"/>
        <v>0</v>
      </c>
      <c r="AR145" s="2">
        <f t="shared" si="73"/>
        <v>0</v>
      </c>
      <c r="AS145" s="2">
        <f t="shared" si="73"/>
        <v>0</v>
      </c>
      <c r="AT145" s="2">
        <f t="shared" si="73"/>
        <v>0</v>
      </c>
      <c r="AU145" s="2">
        <f t="shared" si="73"/>
        <v>0</v>
      </c>
    </row>
    <row r="146" spans="1:62" x14ac:dyDescent="0.3">
      <c r="AI146" s="2" t="s">
        <v>39</v>
      </c>
      <c r="AJ146" s="2">
        <f>AJ131/$AV$131</f>
        <v>0</v>
      </c>
      <c r="AK146" s="2">
        <f t="shared" ref="AK146:AU146" si="74">AK131/$AV$131</f>
        <v>0</v>
      </c>
      <c r="AL146" s="2">
        <f t="shared" si="74"/>
        <v>6.0240963855421686E-2</v>
      </c>
      <c r="AM146" s="2">
        <f t="shared" si="74"/>
        <v>0.90361445783132532</v>
      </c>
      <c r="AN146" s="2">
        <f t="shared" si="74"/>
        <v>3.614457831325301E-2</v>
      </c>
      <c r="AO146" s="2">
        <f t="shared" si="74"/>
        <v>0</v>
      </c>
      <c r="AP146" s="2">
        <f t="shared" si="74"/>
        <v>0</v>
      </c>
      <c r="AQ146" s="2">
        <f t="shared" si="74"/>
        <v>0</v>
      </c>
      <c r="AR146" s="2">
        <f t="shared" si="74"/>
        <v>0</v>
      </c>
      <c r="AS146" s="2">
        <f t="shared" si="74"/>
        <v>0</v>
      </c>
      <c r="AT146" s="2">
        <f t="shared" si="74"/>
        <v>0</v>
      </c>
      <c r="AU146" s="2">
        <f t="shared" si="74"/>
        <v>0</v>
      </c>
    </row>
    <row r="147" spans="1:62" x14ac:dyDescent="0.3">
      <c r="AI147" s="2" t="s">
        <v>40</v>
      </c>
      <c r="AJ147" s="2">
        <f>AJ132/$AV$132</f>
        <v>0</v>
      </c>
      <c r="AK147" s="2">
        <f t="shared" ref="AK147:AU147" si="75">AK132/$AV$132</f>
        <v>0</v>
      </c>
      <c r="AL147" s="2">
        <f t="shared" si="75"/>
        <v>0</v>
      </c>
      <c r="AM147" s="2">
        <f t="shared" si="75"/>
        <v>6.8493150684931503E-3</v>
      </c>
      <c r="AN147" s="2">
        <f t="shared" si="75"/>
        <v>0.95890410958904104</v>
      </c>
      <c r="AO147" s="2">
        <f t="shared" si="75"/>
        <v>3.4246575342465752E-2</v>
      </c>
      <c r="AP147" s="2">
        <f t="shared" si="75"/>
        <v>0</v>
      </c>
      <c r="AQ147" s="2">
        <f t="shared" si="75"/>
        <v>0</v>
      </c>
      <c r="AR147" s="2">
        <f t="shared" si="75"/>
        <v>0</v>
      </c>
      <c r="AS147" s="2">
        <f t="shared" si="75"/>
        <v>0</v>
      </c>
      <c r="AT147" s="2">
        <f t="shared" si="75"/>
        <v>0</v>
      </c>
      <c r="AU147" s="2">
        <f t="shared" si="75"/>
        <v>0</v>
      </c>
    </row>
    <row r="148" spans="1:62" x14ac:dyDescent="0.3">
      <c r="AI148" s="2" t="s">
        <v>41</v>
      </c>
      <c r="AJ148" s="2">
        <f>AJ133/$AV$133</f>
        <v>0</v>
      </c>
      <c r="AK148" s="2">
        <f t="shared" ref="AK148:AU148" si="76">AK133/$AV$133</f>
        <v>0</v>
      </c>
      <c r="AL148" s="2">
        <f t="shared" si="76"/>
        <v>0</v>
      </c>
      <c r="AM148" s="2">
        <f t="shared" si="76"/>
        <v>0</v>
      </c>
      <c r="AN148" s="2">
        <f t="shared" si="76"/>
        <v>1.2129380053908356E-2</v>
      </c>
      <c r="AO148" s="2">
        <f t="shared" si="76"/>
        <v>0.97439353099730464</v>
      </c>
      <c r="AP148" s="2">
        <f t="shared" si="76"/>
        <v>1.3477088948787063E-2</v>
      </c>
      <c r="AQ148" s="2">
        <f t="shared" si="76"/>
        <v>0</v>
      </c>
      <c r="AR148" s="2">
        <f t="shared" si="76"/>
        <v>0</v>
      </c>
      <c r="AS148" s="2">
        <f t="shared" si="76"/>
        <v>0</v>
      </c>
      <c r="AT148" s="2">
        <f t="shared" si="76"/>
        <v>0</v>
      </c>
      <c r="AU148" s="2">
        <f t="shared" si="76"/>
        <v>0</v>
      </c>
    </row>
    <row r="149" spans="1:62" x14ac:dyDescent="0.3">
      <c r="AI149" s="2" t="s">
        <v>42</v>
      </c>
      <c r="AJ149" s="2">
        <f>AJ134/$AV$134</f>
        <v>0</v>
      </c>
      <c r="AK149" s="2">
        <f t="shared" ref="AK149:AU149" si="77">AK134/$AV$134</f>
        <v>0</v>
      </c>
      <c r="AL149" s="2">
        <f t="shared" si="77"/>
        <v>0</v>
      </c>
      <c r="AM149" s="2">
        <f t="shared" si="77"/>
        <v>0</v>
      </c>
      <c r="AN149" s="2">
        <f t="shared" si="77"/>
        <v>0</v>
      </c>
      <c r="AO149" s="2">
        <f t="shared" si="77"/>
        <v>1.276595744680851E-2</v>
      </c>
      <c r="AP149" s="2">
        <f t="shared" si="77"/>
        <v>0.94468085106382982</v>
      </c>
      <c r="AQ149" s="2">
        <f t="shared" si="77"/>
        <v>4.2553191489361701E-2</v>
      </c>
      <c r="AR149" s="2">
        <f t="shared" si="77"/>
        <v>0</v>
      </c>
      <c r="AS149" s="2">
        <f t="shared" si="77"/>
        <v>0</v>
      </c>
      <c r="AT149" s="2">
        <f t="shared" si="77"/>
        <v>0</v>
      </c>
      <c r="AU149" s="2">
        <f t="shared" si="77"/>
        <v>0</v>
      </c>
    </row>
    <row r="150" spans="1:62" x14ac:dyDescent="0.3">
      <c r="AI150" s="2" t="s">
        <v>35</v>
      </c>
      <c r="AJ150" s="2">
        <f>AJ135/$AV$135</f>
        <v>0</v>
      </c>
      <c r="AK150" s="2">
        <f t="shared" ref="AK150:AU150" si="78">AK135/$AV$135</f>
        <v>0</v>
      </c>
      <c r="AL150" s="2">
        <f t="shared" si="78"/>
        <v>0</v>
      </c>
      <c r="AM150" s="2">
        <f t="shared" si="78"/>
        <v>0</v>
      </c>
      <c r="AN150" s="2">
        <f t="shared" si="78"/>
        <v>0</v>
      </c>
      <c r="AO150" s="2">
        <f t="shared" si="78"/>
        <v>0</v>
      </c>
      <c r="AP150" s="2">
        <f t="shared" si="78"/>
        <v>4.5958795562599047E-2</v>
      </c>
      <c r="AQ150" s="2">
        <f t="shared" si="78"/>
        <v>0.93819334389857367</v>
      </c>
      <c r="AR150" s="2">
        <f t="shared" si="78"/>
        <v>1.5847860538827259E-2</v>
      </c>
      <c r="AS150" s="2">
        <f t="shared" si="78"/>
        <v>0</v>
      </c>
      <c r="AT150" s="2">
        <f t="shared" si="78"/>
        <v>0</v>
      </c>
      <c r="AU150" s="2">
        <f t="shared" si="78"/>
        <v>0</v>
      </c>
    </row>
    <row r="151" spans="1:62" x14ac:dyDescent="0.3">
      <c r="AI151" s="2" t="s">
        <v>43</v>
      </c>
      <c r="AJ151" s="2">
        <f>AJ136/$AV$136</f>
        <v>0</v>
      </c>
      <c r="AK151" s="2">
        <f t="shared" ref="AK151:AU151" si="79">AK136/$AV$136</f>
        <v>0</v>
      </c>
      <c r="AL151" s="2">
        <f t="shared" si="79"/>
        <v>0</v>
      </c>
      <c r="AM151" s="2">
        <f t="shared" si="79"/>
        <v>0</v>
      </c>
      <c r="AN151" s="2">
        <f t="shared" si="79"/>
        <v>0</v>
      </c>
      <c r="AO151" s="2">
        <f t="shared" si="79"/>
        <v>0</v>
      </c>
      <c r="AP151" s="2">
        <f t="shared" si="79"/>
        <v>0</v>
      </c>
      <c r="AQ151" s="2">
        <f t="shared" si="79"/>
        <v>6.1349693251533742E-2</v>
      </c>
      <c r="AR151" s="2">
        <f t="shared" si="79"/>
        <v>0.92638036809815949</v>
      </c>
      <c r="AS151" s="2">
        <f t="shared" si="79"/>
        <v>1.2269938650306749E-2</v>
      </c>
      <c r="AT151" s="2">
        <f t="shared" si="79"/>
        <v>0</v>
      </c>
      <c r="AU151" s="2">
        <f t="shared" si="79"/>
        <v>0</v>
      </c>
    </row>
    <row r="152" spans="1:62" x14ac:dyDescent="0.3">
      <c r="AI152" s="2" t="s">
        <v>44</v>
      </c>
      <c r="AJ152" s="2">
        <f>AJ137/$AV$137</f>
        <v>0</v>
      </c>
      <c r="AK152" s="2">
        <f t="shared" ref="AK152:AU152" si="80">AK137/$AV$137</f>
        <v>0</v>
      </c>
      <c r="AL152" s="2">
        <f t="shared" si="80"/>
        <v>0</v>
      </c>
      <c r="AM152" s="2">
        <f t="shared" si="80"/>
        <v>0</v>
      </c>
      <c r="AN152" s="2">
        <f t="shared" si="80"/>
        <v>0</v>
      </c>
      <c r="AO152" s="2">
        <f t="shared" si="80"/>
        <v>0</v>
      </c>
      <c r="AP152" s="2">
        <f t="shared" si="80"/>
        <v>0</v>
      </c>
      <c r="AQ152" s="2">
        <f t="shared" si="80"/>
        <v>0</v>
      </c>
      <c r="AR152" s="2">
        <f t="shared" si="80"/>
        <v>0.11764705882352941</v>
      </c>
      <c r="AS152" s="2">
        <f t="shared" si="80"/>
        <v>0.76470588235294112</v>
      </c>
      <c r="AT152" s="2">
        <f t="shared" si="80"/>
        <v>5.8823529411764705E-2</v>
      </c>
      <c r="AU152" s="2">
        <f t="shared" si="80"/>
        <v>5.8823529411764705E-2</v>
      </c>
    </row>
    <row r="153" spans="1:62" x14ac:dyDescent="0.3">
      <c r="AI153" s="2" t="s">
        <v>45</v>
      </c>
      <c r="AJ153" s="2">
        <f>AJ138/$AV$138</f>
        <v>0</v>
      </c>
      <c r="AK153" s="2">
        <f t="shared" ref="AK153:AU153" si="81">AK138/$AV$138</f>
        <v>0</v>
      </c>
      <c r="AL153" s="2">
        <f t="shared" si="81"/>
        <v>0</v>
      </c>
      <c r="AM153" s="2">
        <f t="shared" si="81"/>
        <v>0</v>
      </c>
      <c r="AN153" s="2">
        <f t="shared" si="81"/>
        <v>0</v>
      </c>
      <c r="AO153" s="2">
        <f t="shared" si="81"/>
        <v>0</v>
      </c>
      <c r="AP153" s="2">
        <f t="shared" si="81"/>
        <v>0</v>
      </c>
      <c r="AQ153" s="2">
        <f t="shared" si="81"/>
        <v>0</v>
      </c>
      <c r="AR153" s="2">
        <f t="shared" si="81"/>
        <v>0</v>
      </c>
      <c r="AS153" s="2">
        <f t="shared" si="81"/>
        <v>0.2</v>
      </c>
      <c r="AT153" s="2">
        <f t="shared" si="81"/>
        <v>0.7</v>
      </c>
      <c r="AU153" s="2">
        <f t="shared" si="81"/>
        <v>0.1</v>
      </c>
    </row>
    <row r="154" spans="1:62" x14ac:dyDescent="0.3">
      <c r="AI154" s="2" t="s">
        <v>53</v>
      </c>
      <c r="AJ154" s="2">
        <f>AJ139/$AV$139</f>
        <v>0</v>
      </c>
      <c r="AK154" s="2">
        <f t="shared" ref="AK154:AU154" si="82">AK139/$AV$139</f>
        <v>0</v>
      </c>
      <c r="AL154" s="2">
        <f t="shared" si="82"/>
        <v>0</v>
      </c>
      <c r="AM154" s="2">
        <f t="shared" si="82"/>
        <v>0</v>
      </c>
      <c r="AN154" s="2">
        <f t="shared" si="82"/>
        <v>0</v>
      </c>
      <c r="AO154" s="2">
        <f t="shared" si="82"/>
        <v>0</v>
      </c>
      <c r="AP154" s="2">
        <f t="shared" si="82"/>
        <v>0</v>
      </c>
      <c r="AQ154" s="2">
        <f t="shared" si="82"/>
        <v>0</v>
      </c>
      <c r="AR154" s="2">
        <f t="shared" si="82"/>
        <v>0</v>
      </c>
      <c r="AS154" s="2">
        <f t="shared" si="82"/>
        <v>0</v>
      </c>
      <c r="AT154" s="2">
        <f t="shared" si="82"/>
        <v>0.125</v>
      </c>
      <c r="AU154" s="2">
        <f t="shared" si="82"/>
        <v>0.875</v>
      </c>
    </row>
    <row r="155" spans="1:62" x14ac:dyDescent="0.3">
      <c r="A155" t="s">
        <v>69</v>
      </c>
    </row>
    <row r="157" spans="1:62" x14ac:dyDescent="0.3">
      <c r="B157" s="14" t="s">
        <v>46</v>
      </c>
      <c r="C157" s="14" t="s">
        <v>47</v>
      </c>
      <c r="D157" s="14" t="s">
        <v>48</v>
      </c>
      <c r="F157" s="67" t="s">
        <v>2</v>
      </c>
      <c r="G157" s="67"/>
      <c r="I157" s="70" t="s">
        <v>7</v>
      </c>
      <c r="J157" s="71"/>
      <c r="L157" s="68" t="s">
        <v>0</v>
      </c>
      <c r="M157" s="68"/>
      <c r="N157" s="68"/>
      <c r="O157" s="6" t="s">
        <v>10</v>
      </c>
      <c r="Q157" s="68" t="s">
        <v>0</v>
      </c>
      <c r="R157" s="68"/>
      <c r="S157" s="68"/>
      <c r="T157" s="6" t="s">
        <v>33</v>
      </c>
      <c r="V157" s="67" t="s">
        <v>90</v>
      </c>
      <c r="W157" s="67"/>
      <c r="X157" s="67"/>
      <c r="Y157" s="2" t="s">
        <v>33</v>
      </c>
      <c r="AA157" s="67" t="s">
        <v>90</v>
      </c>
      <c r="AB157" s="67"/>
      <c r="AC157" s="67"/>
      <c r="AD157" s="2" t="s">
        <v>33</v>
      </c>
      <c r="AE157" s="67" t="s">
        <v>36</v>
      </c>
      <c r="AF157" s="67"/>
      <c r="AG157" s="67"/>
      <c r="AI157" s="67" t="s">
        <v>51</v>
      </c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W157" s="67" t="s">
        <v>54</v>
      </c>
      <c r="AX157" s="67"/>
      <c r="AZ157" s="67" t="s">
        <v>90</v>
      </c>
      <c r="BA157" s="67"/>
      <c r="BB157" s="67"/>
      <c r="BC157" s="2" t="s">
        <v>33</v>
      </c>
      <c r="BD157" s="2" t="s">
        <v>55</v>
      </c>
      <c r="BF157" s="67" t="s">
        <v>90</v>
      </c>
      <c r="BG157" s="67"/>
      <c r="BH157" s="67"/>
      <c r="BI157" s="2" t="s">
        <v>55</v>
      </c>
      <c r="BJ157" s="2" t="s">
        <v>157</v>
      </c>
    </row>
    <row r="158" spans="1:62" x14ac:dyDescent="0.3">
      <c r="B158" s="2">
        <v>1</v>
      </c>
      <c r="C158" s="2" t="s">
        <v>25</v>
      </c>
      <c r="D158" s="2">
        <v>12169</v>
      </c>
      <c r="F158" s="3" t="s">
        <v>3</v>
      </c>
      <c r="G158" s="4">
        <v>11188</v>
      </c>
      <c r="I158" s="3" t="s">
        <v>3</v>
      </c>
      <c r="J158" s="4">
        <v>11188</v>
      </c>
      <c r="L158" s="43">
        <v>11188</v>
      </c>
      <c r="M158" s="6" t="s">
        <v>1</v>
      </c>
      <c r="N158" s="43">
        <f>L158+$J$162</f>
        <v>11690</v>
      </c>
      <c r="O158" s="6" t="s">
        <v>11</v>
      </c>
      <c r="Q158" s="43">
        <v>11188</v>
      </c>
      <c r="R158" s="6" t="s">
        <v>1</v>
      </c>
      <c r="S158" s="43">
        <f>Q158+$J$162</f>
        <v>11690</v>
      </c>
      <c r="T158" s="6" t="s">
        <v>50</v>
      </c>
      <c r="V158" s="2">
        <v>1</v>
      </c>
      <c r="W158" s="2" t="s">
        <v>25</v>
      </c>
      <c r="X158" s="2">
        <v>12169</v>
      </c>
      <c r="Y158" s="2" t="s">
        <v>49</v>
      </c>
      <c r="AA158" s="2">
        <v>1</v>
      </c>
      <c r="AB158" s="2" t="s">
        <v>25</v>
      </c>
      <c r="AC158" s="2">
        <v>12169</v>
      </c>
      <c r="AD158" s="2" t="s">
        <v>49</v>
      </c>
      <c r="AE158" s="2" t="s">
        <v>49</v>
      </c>
      <c r="AF158" s="2" t="s">
        <v>38</v>
      </c>
      <c r="AG158" s="2" t="s">
        <v>34</v>
      </c>
      <c r="AI158" s="2" t="s">
        <v>33</v>
      </c>
      <c r="AJ158" s="2" t="s">
        <v>50</v>
      </c>
      <c r="AK158" s="2" t="s">
        <v>49</v>
      </c>
      <c r="AL158" s="2" t="s">
        <v>34</v>
      </c>
      <c r="AM158" s="2" t="s">
        <v>39</v>
      </c>
      <c r="AN158" s="2" t="s">
        <v>40</v>
      </c>
      <c r="AO158" s="2" t="s">
        <v>41</v>
      </c>
      <c r="AP158" s="2" t="s">
        <v>42</v>
      </c>
      <c r="AQ158" s="2" t="s">
        <v>35</v>
      </c>
      <c r="AR158" s="2" t="s">
        <v>43</v>
      </c>
      <c r="AS158" s="2" t="s">
        <v>44</v>
      </c>
      <c r="AT158" s="2" t="s">
        <v>45</v>
      </c>
      <c r="AU158" s="2" t="s">
        <v>53</v>
      </c>
      <c r="AW158" s="2" t="s">
        <v>50</v>
      </c>
      <c r="AX158" s="12">
        <v>11458.815000000001</v>
      </c>
      <c r="AZ158" s="2">
        <v>1</v>
      </c>
      <c r="BA158" s="2" t="s">
        <v>25</v>
      </c>
      <c r="BB158" s="2">
        <v>12169</v>
      </c>
      <c r="BC158" s="2" t="s">
        <v>49</v>
      </c>
      <c r="BD158" s="13"/>
      <c r="BF158" s="2">
        <v>1</v>
      </c>
      <c r="BG158" s="2" t="s">
        <v>25</v>
      </c>
      <c r="BH158" s="2">
        <v>12169</v>
      </c>
      <c r="BI158" s="13" t="s">
        <v>1</v>
      </c>
      <c r="BJ158" s="2" t="s">
        <v>1</v>
      </c>
    </row>
    <row r="159" spans="1:62" x14ac:dyDescent="0.3">
      <c r="B159" s="2">
        <v>2</v>
      </c>
      <c r="C159" s="2" t="s">
        <v>26</v>
      </c>
      <c r="D159" s="2">
        <v>12201</v>
      </c>
      <c r="F159" s="3" t="s">
        <v>4</v>
      </c>
      <c r="G159" s="4">
        <v>17215</v>
      </c>
      <c r="I159" s="5" t="s">
        <v>4</v>
      </c>
      <c r="J159" s="4">
        <v>17215</v>
      </c>
      <c r="L159" s="43">
        <f>N158</f>
        <v>11690</v>
      </c>
      <c r="M159" s="6" t="s">
        <v>1</v>
      </c>
      <c r="N159" s="43">
        <f t="shared" ref="N159:N169" si="83">L159+$J$162</f>
        <v>12192</v>
      </c>
      <c r="O159" s="6" t="s">
        <v>12</v>
      </c>
      <c r="Q159" s="43">
        <f>S158</f>
        <v>11690</v>
      </c>
      <c r="R159" s="6" t="s">
        <v>1</v>
      </c>
      <c r="S159" s="43">
        <f t="shared" ref="S159:S167" si="84">Q159+$J$162</f>
        <v>12192</v>
      </c>
      <c r="T159" s="6" t="s">
        <v>49</v>
      </c>
      <c r="V159" s="2">
        <v>2</v>
      </c>
      <c r="W159" s="2" t="s">
        <v>26</v>
      </c>
      <c r="X159" s="2">
        <v>12201</v>
      </c>
      <c r="Y159" s="2" t="s">
        <v>34</v>
      </c>
      <c r="AA159" s="2">
        <v>2</v>
      </c>
      <c r="AB159" s="2" t="s">
        <v>26</v>
      </c>
      <c r="AC159" s="2">
        <v>12201</v>
      </c>
      <c r="AD159" s="2" t="s">
        <v>34</v>
      </c>
      <c r="AE159" s="2" t="s">
        <v>34</v>
      </c>
      <c r="AF159" s="2" t="s">
        <v>38</v>
      </c>
      <c r="AG159" s="2" t="s">
        <v>49</v>
      </c>
      <c r="AI159" s="2" t="s">
        <v>50</v>
      </c>
      <c r="AJ159" s="2">
        <v>146</v>
      </c>
      <c r="AK159" s="2">
        <v>6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>
        <f>SUM(AJ159:AU159)</f>
        <v>152</v>
      </c>
      <c r="AW159" s="2" t="s">
        <v>49</v>
      </c>
      <c r="AX159" s="12">
        <v>11935.228999999999</v>
      </c>
      <c r="AZ159" s="2">
        <v>2</v>
      </c>
      <c r="BA159" s="2" t="s">
        <v>26</v>
      </c>
      <c r="BB159" s="2">
        <v>12201</v>
      </c>
      <c r="BC159" s="2" t="s">
        <v>34</v>
      </c>
      <c r="BD159" s="13">
        <v>11935.22988505747</v>
      </c>
      <c r="BF159" s="2">
        <v>2</v>
      </c>
      <c r="BG159" s="2" t="s">
        <v>26</v>
      </c>
      <c r="BH159" s="2">
        <v>12201</v>
      </c>
      <c r="BI159" s="13">
        <v>11950.385964912281</v>
      </c>
      <c r="BJ159" s="48">
        <v>2.1782650187896908</v>
      </c>
    </row>
    <row r="160" spans="1:62" x14ac:dyDescent="0.3">
      <c r="B160" s="2">
        <v>3</v>
      </c>
      <c r="C160" s="2" t="s">
        <v>27</v>
      </c>
      <c r="D160" s="2">
        <v>12168</v>
      </c>
      <c r="F160" s="3" t="s">
        <v>5</v>
      </c>
      <c r="G160" s="3" t="s">
        <v>100</v>
      </c>
      <c r="I160" s="5" t="s">
        <v>8</v>
      </c>
      <c r="J160" s="3">
        <v>12</v>
      </c>
      <c r="L160" s="43">
        <f>N159</f>
        <v>12192</v>
      </c>
      <c r="M160" s="6" t="s">
        <v>1</v>
      </c>
      <c r="N160" s="43">
        <f t="shared" si="83"/>
        <v>12694</v>
      </c>
      <c r="O160" s="6" t="s">
        <v>13</v>
      </c>
      <c r="Q160" s="43">
        <f>S159</f>
        <v>12192</v>
      </c>
      <c r="R160" s="6" t="s">
        <v>1</v>
      </c>
      <c r="S160" s="43">
        <f t="shared" si="84"/>
        <v>12694</v>
      </c>
      <c r="T160" s="6" t="s">
        <v>34</v>
      </c>
      <c r="V160" s="2">
        <v>3</v>
      </c>
      <c r="W160" s="2" t="s">
        <v>27</v>
      </c>
      <c r="X160" s="2">
        <v>12168</v>
      </c>
      <c r="Y160" s="2" t="s">
        <v>49</v>
      </c>
      <c r="AA160" s="2">
        <v>3</v>
      </c>
      <c r="AB160" s="2" t="s">
        <v>27</v>
      </c>
      <c r="AC160" s="2">
        <v>12168</v>
      </c>
      <c r="AD160" s="2" t="s">
        <v>49</v>
      </c>
      <c r="AE160" s="2" t="s">
        <v>49</v>
      </c>
      <c r="AF160" s="2" t="s">
        <v>38</v>
      </c>
      <c r="AG160" s="2" t="s">
        <v>34</v>
      </c>
      <c r="AI160" s="2" t="s">
        <v>49</v>
      </c>
      <c r="AJ160" s="2">
        <v>6</v>
      </c>
      <c r="AK160" s="2">
        <v>164</v>
      </c>
      <c r="AL160" s="2">
        <v>4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>
        <f t="shared" ref="AV160:AV170" si="85">SUM(AJ160:AU160)</f>
        <v>174</v>
      </c>
      <c r="AW160" s="2" t="s">
        <v>34</v>
      </c>
      <c r="AX160" s="12">
        <v>12443</v>
      </c>
      <c r="AZ160" s="2">
        <v>3</v>
      </c>
      <c r="BA160" s="2" t="s">
        <v>27</v>
      </c>
      <c r="BB160" s="2">
        <v>12168</v>
      </c>
      <c r="BC160" s="2" t="s">
        <v>49</v>
      </c>
      <c r="BD160" s="13">
        <v>12443</v>
      </c>
      <c r="BF160" s="2">
        <v>3</v>
      </c>
      <c r="BG160" s="2" t="s">
        <v>27</v>
      </c>
      <c r="BH160" s="2">
        <v>12168</v>
      </c>
      <c r="BI160" s="13">
        <v>11950.385964912281</v>
      </c>
      <c r="BJ160" s="48">
        <v>2.2600262984878521</v>
      </c>
    </row>
    <row r="161" spans="2:62" x14ac:dyDescent="0.3">
      <c r="B161" s="2">
        <v>4</v>
      </c>
      <c r="C161" s="2" t="s">
        <v>28</v>
      </c>
      <c r="D161" s="2">
        <v>12202</v>
      </c>
      <c r="I161" s="3" t="s">
        <v>9</v>
      </c>
      <c r="J161" s="4">
        <v>6027</v>
      </c>
      <c r="L161" s="43">
        <f>N160</f>
        <v>12694</v>
      </c>
      <c r="M161" s="6" t="s">
        <v>1</v>
      </c>
      <c r="N161" s="43">
        <f t="shared" si="83"/>
        <v>13196</v>
      </c>
      <c r="O161" s="6" t="s">
        <v>14</v>
      </c>
      <c r="Q161" s="43">
        <f>S160</f>
        <v>12694</v>
      </c>
      <c r="R161" s="6" t="s">
        <v>1</v>
      </c>
      <c r="S161" s="43">
        <f t="shared" si="84"/>
        <v>13196</v>
      </c>
      <c r="T161" s="6" t="s">
        <v>39</v>
      </c>
      <c r="V161" s="2">
        <v>4</v>
      </c>
      <c r="W161" s="2" t="s">
        <v>28</v>
      </c>
      <c r="X161" s="2">
        <v>12202</v>
      </c>
      <c r="Y161" s="2" t="s">
        <v>34</v>
      </c>
      <c r="AA161" s="2">
        <v>4</v>
      </c>
      <c r="AB161" s="2" t="s">
        <v>28</v>
      </c>
      <c r="AC161" s="2">
        <v>12202</v>
      </c>
      <c r="AD161" s="2" t="s">
        <v>34</v>
      </c>
      <c r="AE161" s="2" t="s">
        <v>34</v>
      </c>
      <c r="AF161" s="2" t="s">
        <v>38</v>
      </c>
      <c r="AG161" s="2" t="s">
        <v>49</v>
      </c>
      <c r="AI161" s="2" t="s">
        <v>34</v>
      </c>
      <c r="AJ161" s="2">
        <v>0</v>
      </c>
      <c r="AK161" s="2">
        <v>3</v>
      </c>
      <c r="AL161" s="2">
        <v>71</v>
      </c>
      <c r="AM161" s="2">
        <v>3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>
        <f t="shared" si="85"/>
        <v>77</v>
      </c>
      <c r="AW161" s="2" t="s">
        <v>39</v>
      </c>
      <c r="AX161" s="12">
        <v>12959.118</v>
      </c>
      <c r="AZ161" s="2">
        <v>4</v>
      </c>
      <c r="BA161" s="2" t="s">
        <v>28</v>
      </c>
      <c r="BB161" s="2">
        <v>12202</v>
      </c>
      <c r="BC161" s="2" t="s">
        <v>34</v>
      </c>
      <c r="BD161" s="13">
        <v>11935.22988505747</v>
      </c>
      <c r="BF161" s="2">
        <v>4</v>
      </c>
      <c r="BG161" s="2" t="s">
        <v>28</v>
      </c>
      <c r="BH161" s="2">
        <v>12202</v>
      </c>
      <c r="BI161" s="13">
        <v>11950.385964912281</v>
      </c>
      <c r="BJ161" s="48">
        <v>2.186281879548682</v>
      </c>
    </row>
    <row r="162" spans="2:62" x14ac:dyDescent="0.3">
      <c r="B162" s="2">
        <v>5</v>
      </c>
      <c r="C162" s="2" t="s">
        <v>29</v>
      </c>
      <c r="D162" s="2">
        <v>12136</v>
      </c>
      <c r="I162" s="3" t="s">
        <v>7</v>
      </c>
      <c r="J162" s="3">
        <v>502</v>
      </c>
      <c r="L162" s="43">
        <f t="shared" ref="L162:L169" si="86">N161</f>
        <v>13196</v>
      </c>
      <c r="M162" s="6" t="s">
        <v>1</v>
      </c>
      <c r="N162" s="43">
        <f t="shared" si="83"/>
        <v>13698</v>
      </c>
      <c r="O162" s="6" t="s">
        <v>15</v>
      </c>
      <c r="Q162" s="43">
        <f t="shared" ref="Q162:Q169" si="87">S161</f>
        <v>13196</v>
      </c>
      <c r="R162" s="6" t="s">
        <v>1</v>
      </c>
      <c r="S162" s="43">
        <f t="shared" si="84"/>
        <v>13698</v>
      </c>
      <c r="T162" s="6" t="s">
        <v>40</v>
      </c>
      <c r="V162" s="2">
        <v>5</v>
      </c>
      <c r="W162" s="2" t="s">
        <v>29</v>
      </c>
      <c r="X162" s="2">
        <v>12136</v>
      </c>
      <c r="Y162" s="2" t="s">
        <v>49</v>
      </c>
      <c r="AA162" s="2">
        <v>5</v>
      </c>
      <c r="AB162" s="2" t="s">
        <v>29</v>
      </c>
      <c r="AC162" s="2">
        <v>12136</v>
      </c>
      <c r="AD162" s="2" t="s">
        <v>49</v>
      </c>
      <c r="AE162" s="2" t="s">
        <v>49</v>
      </c>
      <c r="AF162" s="2" t="s">
        <v>38</v>
      </c>
      <c r="AG162" s="2" t="s">
        <v>49</v>
      </c>
      <c r="AI162" s="2" t="s">
        <v>39</v>
      </c>
      <c r="AJ162" s="2">
        <v>0</v>
      </c>
      <c r="AK162" s="2">
        <v>0</v>
      </c>
      <c r="AL162" s="2">
        <v>2</v>
      </c>
      <c r="AM162" s="2">
        <v>307</v>
      </c>
      <c r="AN162" s="2">
        <v>11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>
        <f t="shared" si="85"/>
        <v>320</v>
      </c>
      <c r="AW162" s="2" t="s">
        <v>40</v>
      </c>
      <c r="AX162" s="12">
        <v>13447.663</v>
      </c>
      <c r="AZ162" s="2">
        <v>5</v>
      </c>
      <c r="BA162" s="2" t="s">
        <v>29</v>
      </c>
      <c r="BB162" s="2">
        <v>12136</v>
      </c>
      <c r="BC162" s="2" t="s">
        <v>49</v>
      </c>
      <c r="BD162" s="13">
        <v>12443</v>
      </c>
      <c r="BF162" s="2">
        <v>5</v>
      </c>
      <c r="BG162" s="2" t="s">
        <v>29</v>
      </c>
      <c r="BH162" s="2">
        <v>12136</v>
      </c>
      <c r="BI162" s="13">
        <v>11950.385964912281</v>
      </c>
      <c r="BJ162" s="48">
        <v>2.52966381015163</v>
      </c>
    </row>
    <row r="163" spans="2:62" x14ac:dyDescent="0.3">
      <c r="B163" s="2">
        <v>6</v>
      </c>
      <c r="C163" s="9">
        <v>41944</v>
      </c>
      <c r="D163" s="2">
        <v>12136</v>
      </c>
      <c r="L163" s="43">
        <f t="shared" si="86"/>
        <v>13698</v>
      </c>
      <c r="M163" s="6" t="s">
        <v>1</v>
      </c>
      <c r="N163" s="43">
        <f t="shared" si="83"/>
        <v>14200</v>
      </c>
      <c r="O163" s="6" t="s">
        <v>16</v>
      </c>
      <c r="Q163" s="43">
        <f t="shared" si="87"/>
        <v>13698</v>
      </c>
      <c r="R163" s="6" t="s">
        <v>1</v>
      </c>
      <c r="S163" s="43">
        <f t="shared" si="84"/>
        <v>14200</v>
      </c>
      <c r="T163" s="6" t="s">
        <v>41</v>
      </c>
      <c r="V163" s="2">
        <v>6</v>
      </c>
      <c r="W163" s="9">
        <v>41944</v>
      </c>
      <c r="X163" s="2">
        <v>12136</v>
      </c>
      <c r="Y163" s="2" t="s">
        <v>49</v>
      </c>
      <c r="AA163" s="2">
        <v>6</v>
      </c>
      <c r="AB163" s="9">
        <v>41944</v>
      </c>
      <c r="AC163" s="2">
        <v>12136</v>
      </c>
      <c r="AD163" s="2" t="s">
        <v>49</v>
      </c>
      <c r="AE163" s="2" t="s">
        <v>49</v>
      </c>
      <c r="AF163" s="2" t="s">
        <v>38</v>
      </c>
      <c r="AG163" s="2" t="s">
        <v>49</v>
      </c>
      <c r="AI163" s="2" t="s">
        <v>40</v>
      </c>
      <c r="AJ163" s="2">
        <v>0</v>
      </c>
      <c r="AK163" s="2">
        <v>0</v>
      </c>
      <c r="AL163" s="2">
        <v>0</v>
      </c>
      <c r="AM163" s="2">
        <v>10</v>
      </c>
      <c r="AN163" s="2">
        <v>736</v>
      </c>
      <c r="AO163" s="2">
        <v>11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>
        <f t="shared" si="85"/>
        <v>757</v>
      </c>
      <c r="AW163" s="2" t="s">
        <v>41</v>
      </c>
      <c r="AX163" s="12">
        <v>13959.357</v>
      </c>
      <c r="AZ163" s="2">
        <v>6</v>
      </c>
      <c r="BA163" s="9">
        <v>41944</v>
      </c>
      <c r="BB163" s="2">
        <v>12136</v>
      </c>
      <c r="BC163" s="2" t="s">
        <v>49</v>
      </c>
      <c r="BD163" s="13">
        <v>11935.22988505747</v>
      </c>
      <c r="BF163" s="2">
        <v>6</v>
      </c>
      <c r="BG163" s="9">
        <v>41944</v>
      </c>
      <c r="BH163" s="2">
        <v>12136</v>
      </c>
      <c r="BI163" s="13">
        <v>11950.385964912281</v>
      </c>
      <c r="BJ163" s="48">
        <v>1.6543351593814291</v>
      </c>
    </row>
    <row r="164" spans="2:62" x14ac:dyDescent="0.3">
      <c r="B164" s="2">
        <v>7</v>
      </c>
      <c r="C164" s="9">
        <v>41974</v>
      </c>
      <c r="D164" s="2">
        <v>12136</v>
      </c>
      <c r="L164" s="43">
        <f t="shared" si="86"/>
        <v>14200</v>
      </c>
      <c r="M164" s="6" t="s">
        <v>1</v>
      </c>
      <c r="N164" s="43">
        <f t="shared" si="83"/>
        <v>14702</v>
      </c>
      <c r="O164" s="6" t="s">
        <v>17</v>
      </c>
      <c r="Q164" s="43">
        <f t="shared" si="87"/>
        <v>14200</v>
      </c>
      <c r="R164" s="6" t="s">
        <v>1</v>
      </c>
      <c r="S164" s="43">
        <f t="shared" si="84"/>
        <v>14702</v>
      </c>
      <c r="T164" s="6" t="s">
        <v>42</v>
      </c>
      <c r="V164" s="2">
        <v>7</v>
      </c>
      <c r="W164" s="9">
        <v>41974</v>
      </c>
      <c r="X164" s="2">
        <v>12136</v>
      </c>
      <c r="Y164" s="2" t="s">
        <v>49</v>
      </c>
      <c r="AA164" s="2">
        <v>7</v>
      </c>
      <c r="AB164" s="9">
        <v>41974</v>
      </c>
      <c r="AC164" s="2">
        <v>12136</v>
      </c>
      <c r="AD164" s="2" t="s">
        <v>49</v>
      </c>
      <c r="AE164" s="2" t="s">
        <v>49</v>
      </c>
      <c r="AF164" s="2" t="s">
        <v>38</v>
      </c>
      <c r="AG164" s="2" t="s">
        <v>49</v>
      </c>
      <c r="AI164" s="2" t="s">
        <v>41</v>
      </c>
      <c r="AJ164" s="2">
        <v>0</v>
      </c>
      <c r="AK164" s="2">
        <v>0</v>
      </c>
      <c r="AL164" s="2">
        <v>0</v>
      </c>
      <c r="AM164" s="2">
        <v>0</v>
      </c>
      <c r="AN164" s="2">
        <v>10</v>
      </c>
      <c r="AO164" s="2">
        <v>692</v>
      </c>
      <c r="AP164" s="2">
        <v>25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>
        <f t="shared" si="85"/>
        <v>727</v>
      </c>
      <c r="AW164" s="2" t="s">
        <v>42</v>
      </c>
      <c r="AX164" s="12">
        <v>14438.861000000001</v>
      </c>
      <c r="AZ164" s="2">
        <v>7</v>
      </c>
      <c r="BA164" s="9">
        <v>41974</v>
      </c>
      <c r="BB164" s="2">
        <v>12136</v>
      </c>
      <c r="BC164" s="2" t="s">
        <v>49</v>
      </c>
      <c r="BD164" s="13">
        <v>11935.22988505747</v>
      </c>
      <c r="BF164" s="2">
        <v>7</v>
      </c>
      <c r="BG164" s="9">
        <v>41974</v>
      </c>
      <c r="BH164" s="2">
        <v>12136</v>
      </c>
      <c r="BI164" s="13">
        <v>11950.385964912281</v>
      </c>
      <c r="BJ164" s="48">
        <v>1.6543351593814291</v>
      </c>
    </row>
    <row r="165" spans="2:62" x14ac:dyDescent="0.3">
      <c r="B165" s="2">
        <v>8</v>
      </c>
      <c r="C165" s="2" t="s">
        <v>30</v>
      </c>
      <c r="D165" s="2">
        <v>11987</v>
      </c>
      <c r="L165" s="43">
        <f t="shared" si="86"/>
        <v>14702</v>
      </c>
      <c r="M165" s="6" t="s">
        <v>1</v>
      </c>
      <c r="N165" s="43">
        <f t="shared" si="83"/>
        <v>15204</v>
      </c>
      <c r="O165" s="6" t="s">
        <v>18</v>
      </c>
      <c r="Q165" s="43">
        <f t="shared" si="87"/>
        <v>14702</v>
      </c>
      <c r="R165" s="6" t="s">
        <v>1</v>
      </c>
      <c r="S165" s="43">
        <f t="shared" si="84"/>
        <v>15204</v>
      </c>
      <c r="T165" s="6" t="s">
        <v>35</v>
      </c>
      <c r="V165" s="2">
        <v>8</v>
      </c>
      <c r="W165" s="2" t="s">
        <v>30</v>
      </c>
      <c r="X165" s="2">
        <v>11987</v>
      </c>
      <c r="Y165" s="2" t="s">
        <v>49</v>
      </c>
      <c r="AA165" s="2">
        <v>8</v>
      </c>
      <c r="AB165" s="2" t="s">
        <v>30</v>
      </c>
      <c r="AC165" s="2">
        <v>11987</v>
      </c>
      <c r="AD165" s="2" t="s">
        <v>49</v>
      </c>
      <c r="AE165" s="2" t="s">
        <v>49</v>
      </c>
      <c r="AF165" s="2" t="s">
        <v>38</v>
      </c>
      <c r="AG165" s="2" t="s">
        <v>49</v>
      </c>
      <c r="AI165" s="2" t="s">
        <v>42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24</v>
      </c>
      <c r="AP165" s="2">
        <v>545</v>
      </c>
      <c r="AQ165" s="2">
        <v>10</v>
      </c>
      <c r="AR165" s="2">
        <v>0</v>
      </c>
      <c r="AS165" s="2">
        <v>0</v>
      </c>
      <c r="AT165" s="2">
        <v>0</v>
      </c>
      <c r="AU165" s="2">
        <v>0</v>
      </c>
      <c r="AV165">
        <f t="shared" si="85"/>
        <v>579</v>
      </c>
      <c r="AW165" s="2" t="s">
        <v>35</v>
      </c>
      <c r="AX165" s="12">
        <v>14922.264999999999</v>
      </c>
      <c r="AZ165" s="2">
        <v>8</v>
      </c>
      <c r="BA165" s="2" t="s">
        <v>30</v>
      </c>
      <c r="BB165" s="2">
        <v>11987</v>
      </c>
      <c r="BC165" s="2" t="s">
        <v>49</v>
      </c>
      <c r="BD165" s="13">
        <v>11935.22988505747</v>
      </c>
      <c r="BF165" s="2">
        <v>8</v>
      </c>
      <c r="BG165" s="2" t="s">
        <v>30</v>
      </c>
      <c r="BH165" s="2">
        <v>11987</v>
      </c>
      <c r="BI165" s="13">
        <v>11950.385964912281</v>
      </c>
      <c r="BJ165" s="48">
        <v>0.43188550047993829</v>
      </c>
    </row>
    <row r="166" spans="2:62" x14ac:dyDescent="0.3">
      <c r="B166" s="2">
        <v>9</v>
      </c>
      <c r="C166" s="2" t="s">
        <v>31</v>
      </c>
      <c r="D166" s="2">
        <v>11987</v>
      </c>
      <c r="G166" s="19">
        <f>G158+27</f>
        <v>11215</v>
      </c>
      <c r="L166" s="43">
        <f t="shared" si="86"/>
        <v>15204</v>
      </c>
      <c r="M166" s="6" t="s">
        <v>1</v>
      </c>
      <c r="N166" s="43">
        <f t="shared" si="83"/>
        <v>15706</v>
      </c>
      <c r="O166" s="6" t="s">
        <v>19</v>
      </c>
      <c r="Q166" s="43">
        <f t="shared" si="87"/>
        <v>15204</v>
      </c>
      <c r="R166" s="6" t="s">
        <v>1</v>
      </c>
      <c r="S166" s="43">
        <f t="shared" si="84"/>
        <v>15706</v>
      </c>
      <c r="T166" s="6" t="s">
        <v>43</v>
      </c>
      <c r="V166" s="2">
        <v>9</v>
      </c>
      <c r="W166" s="2" t="s">
        <v>31</v>
      </c>
      <c r="X166" s="2">
        <v>11987</v>
      </c>
      <c r="Y166" s="2" t="s">
        <v>49</v>
      </c>
      <c r="AA166" s="2">
        <v>9</v>
      </c>
      <c r="AB166" s="2" t="s">
        <v>31</v>
      </c>
      <c r="AC166" s="2">
        <v>11987</v>
      </c>
      <c r="AD166" s="2" t="s">
        <v>49</v>
      </c>
      <c r="AE166" s="2" t="s">
        <v>49</v>
      </c>
      <c r="AF166" s="2" t="s">
        <v>38</v>
      </c>
      <c r="AG166" s="2" t="s">
        <v>49</v>
      </c>
      <c r="AI166" s="2" t="s">
        <v>35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10</v>
      </c>
      <c r="AQ166" s="2">
        <v>136</v>
      </c>
      <c r="AR166" s="2">
        <v>1</v>
      </c>
      <c r="AS166" s="2">
        <v>0</v>
      </c>
      <c r="AT166" s="2">
        <v>0</v>
      </c>
      <c r="AU166" s="2">
        <v>0</v>
      </c>
      <c r="AV166">
        <f t="shared" si="85"/>
        <v>147</v>
      </c>
      <c r="AW166" s="2" t="s">
        <v>43</v>
      </c>
      <c r="AX166" s="12">
        <v>15486.375</v>
      </c>
      <c r="AZ166" s="2">
        <v>9</v>
      </c>
      <c r="BA166" s="2" t="s">
        <v>31</v>
      </c>
      <c r="BB166" s="2">
        <v>11987</v>
      </c>
      <c r="BC166" s="2" t="s">
        <v>49</v>
      </c>
      <c r="BD166" s="13">
        <v>11935.22988505747</v>
      </c>
      <c r="BF166" s="2">
        <v>9</v>
      </c>
      <c r="BG166" s="2" t="s">
        <v>31</v>
      </c>
      <c r="BH166" s="2">
        <v>11987</v>
      </c>
      <c r="BI166" s="13">
        <v>11950.385964912281</v>
      </c>
      <c r="BJ166" s="48">
        <v>0.43188550047993829</v>
      </c>
    </row>
    <row r="167" spans="2:62" x14ac:dyDescent="0.3">
      <c r="B167" s="2">
        <v>10</v>
      </c>
      <c r="C167" s="2" t="s">
        <v>32</v>
      </c>
      <c r="D167" s="2">
        <v>12017</v>
      </c>
      <c r="G167" s="19">
        <f>G159-558</f>
        <v>16657</v>
      </c>
      <c r="L167" s="43">
        <f t="shared" si="86"/>
        <v>15706</v>
      </c>
      <c r="M167" s="6" t="s">
        <v>1</v>
      </c>
      <c r="N167" s="43">
        <f t="shared" si="83"/>
        <v>16208</v>
      </c>
      <c r="O167" s="6" t="s">
        <v>20</v>
      </c>
      <c r="Q167" s="43">
        <f t="shared" si="87"/>
        <v>15706</v>
      </c>
      <c r="R167" s="6" t="s">
        <v>1</v>
      </c>
      <c r="S167" s="43">
        <f t="shared" si="84"/>
        <v>16208</v>
      </c>
      <c r="T167" s="6" t="s">
        <v>44</v>
      </c>
      <c r="V167" s="2">
        <v>10</v>
      </c>
      <c r="W167" s="2" t="s">
        <v>32</v>
      </c>
      <c r="X167" s="2">
        <v>12017</v>
      </c>
      <c r="Y167" s="2" t="s">
        <v>49</v>
      </c>
      <c r="AA167" s="2">
        <v>10</v>
      </c>
      <c r="AB167" s="2" t="s">
        <v>32</v>
      </c>
      <c r="AC167" s="2">
        <v>12017</v>
      </c>
      <c r="AD167" s="2" t="s">
        <v>49</v>
      </c>
      <c r="AE167" s="2" t="s">
        <v>49</v>
      </c>
      <c r="AF167" s="2" t="s">
        <v>38</v>
      </c>
      <c r="AG167" s="2" t="s">
        <v>49</v>
      </c>
      <c r="AI167" s="2" t="s">
        <v>43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1</v>
      </c>
      <c r="AR167" s="2">
        <v>13</v>
      </c>
      <c r="AS167" s="2">
        <v>2</v>
      </c>
      <c r="AT167" s="2">
        <v>0</v>
      </c>
      <c r="AU167" s="2">
        <v>0</v>
      </c>
      <c r="AV167">
        <f t="shared" si="85"/>
        <v>16</v>
      </c>
      <c r="AW167" s="2" t="s">
        <v>44</v>
      </c>
      <c r="AX167" s="12">
        <v>15956.999</v>
      </c>
      <c r="AZ167" s="2">
        <v>10</v>
      </c>
      <c r="BA167" s="2" t="s">
        <v>32</v>
      </c>
      <c r="BB167" s="2">
        <v>12017</v>
      </c>
      <c r="BC167" s="2" t="s">
        <v>49</v>
      </c>
      <c r="BD167" s="13">
        <v>11935.22988505747</v>
      </c>
      <c r="BF167" s="2">
        <v>10</v>
      </c>
      <c r="BG167" s="2" t="s">
        <v>32</v>
      </c>
      <c r="BH167" s="2">
        <v>12017</v>
      </c>
      <c r="BI167" s="13">
        <v>11950.385964912281</v>
      </c>
      <c r="BJ167" s="48">
        <v>0.68045364851901635</v>
      </c>
    </row>
    <row r="168" spans="2:62" x14ac:dyDescent="0.3">
      <c r="B168" s="2" t="s">
        <v>24</v>
      </c>
      <c r="C168" s="2" t="s">
        <v>24</v>
      </c>
      <c r="D168" s="2" t="s">
        <v>24</v>
      </c>
      <c r="L168" s="43">
        <f t="shared" si="86"/>
        <v>16208</v>
      </c>
      <c r="M168" s="6" t="s">
        <v>1</v>
      </c>
      <c r="N168" s="43">
        <f>L168+$J$162</f>
        <v>16710</v>
      </c>
      <c r="O168" s="6" t="s">
        <v>21</v>
      </c>
      <c r="Q168" s="43">
        <f t="shared" si="87"/>
        <v>16208</v>
      </c>
      <c r="R168" s="6" t="s">
        <v>1</v>
      </c>
      <c r="S168" s="43">
        <f>Q168+$J$162</f>
        <v>16710</v>
      </c>
      <c r="T168" s="6" t="s">
        <v>45</v>
      </c>
      <c r="V168" s="2" t="s">
        <v>24</v>
      </c>
      <c r="W168" s="2" t="s">
        <v>24</v>
      </c>
      <c r="X168" s="2" t="s">
        <v>24</v>
      </c>
      <c r="Y168" s="2" t="s">
        <v>24</v>
      </c>
      <c r="AA168" s="2" t="s">
        <v>24</v>
      </c>
      <c r="AB168" s="2" t="s">
        <v>24</v>
      </c>
      <c r="AC168" s="2" t="s">
        <v>24</v>
      </c>
      <c r="AD168" s="2" t="s">
        <v>24</v>
      </c>
      <c r="AE168" s="2" t="s">
        <v>24</v>
      </c>
      <c r="AF168" s="2" t="s">
        <v>24</v>
      </c>
      <c r="AG168" s="2" t="s">
        <v>24</v>
      </c>
      <c r="AI168" s="2" t="s">
        <v>44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2</v>
      </c>
      <c r="AS168" s="2">
        <v>9</v>
      </c>
      <c r="AT168" s="2">
        <v>2</v>
      </c>
      <c r="AU168" s="2">
        <v>0</v>
      </c>
      <c r="AV168">
        <f t="shared" si="85"/>
        <v>13</v>
      </c>
      <c r="AW168" s="2" t="s">
        <v>45</v>
      </c>
      <c r="AX168" s="12">
        <v>16381.769</v>
      </c>
      <c r="AZ168" s="2" t="s">
        <v>24</v>
      </c>
      <c r="BA168" s="2" t="s">
        <v>24</v>
      </c>
      <c r="BB168" s="2" t="s">
        <v>24</v>
      </c>
      <c r="BC168" s="2" t="s">
        <v>24</v>
      </c>
      <c r="BD168" s="2" t="s">
        <v>24</v>
      </c>
      <c r="BF168" s="2" t="s">
        <v>24</v>
      </c>
      <c r="BG168" s="2" t="s">
        <v>24</v>
      </c>
      <c r="BH168" s="2" t="s">
        <v>24</v>
      </c>
      <c r="BI168" s="2" t="s">
        <v>24</v>
      </c>
      <c r="BJ168" s="2" t="s">
        <v>24</v>
      </c>
    </row>
    <row r="169" spans="2:62" x14ac:dyDescent="0.3">
      <c r="B169" s="2" t="s">
        <v>24</v>
      </c>
      <c r="C169" s="2" t="s">
        <v>24</v>
      </c>
      <c r="D169" s="2" t="s">
        <v>24</v>
      </c>
      <c r="L169" s="43">
        <f t="shared" si="86"/>
        <v>16710</v>
      </c>
      <c r="M169" s="6" t="s">
        <v>1</v>
      </c>
      <c r="N169" s="43">
        <f t="shared" si="83"/>
        <v>17212</v>
      </c>
      <c r="O169" s="6" t="s">
        <v>22</v>
      </c>
      <c r="Q169" s="43">
        <f t="shared" si="87"/>
        <v>16710</v>
      </c>
      <c r="R169" s="6" t="s">
        <v>1</v>
      </c>
      <c r="S169" s="43">
        <f t="shared" ref="S169" si="88">Q169+$J$162</f>
        <v>17212</v>
      </c>
      <c r="T169" s="6" t="s">
        <v>53</v>
      </c>
      <c r="V169" s="2" t="s">
        <v>24</v>
      </c>
      <c r="W169" s="2" t="s">
        <v>24</v>
      </c>
      <c r="X169" s="2" t="s">
        <v>24</v>
      </c>
      <c r="Y169" s="2" t="s">
        <v>24</v>
      </c>
      <c r="AA169" s="2" t="s">
        <v>24</v>
      </c>
      <c r="AB169" s="2" t="s">
        <v>24</v>
      </c>
      <c r="AC169" s="2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I169" s="2" t="s">
        <v>45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11</v>
      </c>
      <c r="AU169" s="2">
        <v>0</v>
      </c>
      <c r="AV169">
        <f t="shared" si="85"/>
        <v>13</v>
      </c>
      <c r="AW169" s="2" t="s">
        <v>53</v>
      </c>
      <c r="AX169" s="12">
        <v>0</v>
      </c>
      <c r="AZ169" s="2" t="s">
        <v>24</v>
      </c>
      <c r="BA169" s="2" t="s">
        <v>24</v>
      </c>
      <c r="BB169" s="2" t="s">
        <v>24</v>
      </c>
      <c r="BC169" s="2" t="s">
        <v>24</v>
      </c>
      <c r="BD169" s="2" t="s">
        <v>24</v>
      </c>
      <c r="BF169" s="2" t="s">
        <v>24</v>
      </c>
      <c r="BG169" s="2" t="s">
        <v>24</v>
      </c>
      <c r="BH169" s="2" t="s">
        <v>24</v>
      </c>
      <c r="BI169" s="2" t="s">
        <v>24</v>
      </c>
      <c r="BJ169" s="2" t="s">
        <v>24</v>
      </c>
    </row>
    <row r="170" spans="2:62" x14ac:dyDescent="0.3">
      <c r="B170" s="2" t="s">
        <v>24</v>
      </c>
      <c r="C170" s="2" t="s">
        <v>24</v>
      </c>
      <c r="D170" s="2" t="s">
        <v>24</v>
      </c>
      <c r="V170" s="2" t="s">
        <v>24</v>
      </c>
      <c r="W170" s="2" t="s">
        <v>24</v>
      </c>
      <c r="X170" s="2" t="s">
        <v>24</v>
      </c>
      <c r="Y170" s="2" t="s">
        <v>24</v>
      </c>
      <c r="AA170" s="2" t="s">
        <v>24</v>
      </c>
      <c r="AB170" s="2" t="s">
        <v>24</v>
      </c>
      <c r="AC170" s="2" t="s">
        <v>24</v>
      </c>
      <c r="AD170" s="2" t="s">
        <v>24</v>
      </c>
      <c r="AE170" s="2" t="s">
        <v>24</v>
      </c>
      <c r="AF170" s="2" t="s">
        <v>24</v>
      </c>
      <c r="AG170" s="2" t="s">
        <v>24</v>
      </c>
      <c r="AI170" s="2" t="s">
        <v>53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>
        <f t="shared" si="85"/>
        <v>0</v>
      </c>
      <c r="AZ170" s="2" t="s">
        <v>24</v>
      </c>
      <c r="BA170" s="2" t="s">
        <v>24</v>
      </c>
      <c r="BB170" s="2" t="s">
        <v>24</v>
      </c>
      <c r="BC170" s="2" t="s">
        <v>24</v>
      </c>
      <c r="BD170" s="2" t="s">
        <v>24</v>
      </c>
      <c r="BF170" s="2" t="s">
        <v>24</v>
      </c>
      <c r="BG170" s="2" t="s">
        <v>24</v>
      </c>
      <c r="BH170" s="2" t="s">
        <v>24</v>
      </c>
      <c r="BI170" s="2" t="s">
        <v>24</v>
      </c>
      <c r="BJ170" s="2" t="s">
        <v>24</v>
      </c>
    </row>
    <row r="171" spans="2:62" x14ac:dyDescent="0.3">
      <c r="B171" s="2" t="s">
        <v>24</v>
      </c>
      <c r="C171" s="2" t="s">
        <v>24</v>
      </c>
      <c r="D171" s="2" t="s">
        <v>24</v>
      </c>
      <c r="V171" s="2" t="s">
        <v>24</v>
      </c>
      <c r="W171" s="2" t="s">
        <v>24</v>
      </c>
      <c r="X171" s="2" t="s">
        <v>24</v>
      </c>
      <c r="Y171" s="2" t="s">
        <v>24</v>
      </c>
      <c r="AA171" s="2" t="s">
        <v>24</v>
      </c>
      <c r="AB171" s="2" t="s">
        <v>24</v>
      </c>
      <c r="AC171" s="2" t="s">
        <v>24</v>
      </c>
      <c r="AD171" s="2" t="s">
        <v>24</v>
      </c>
      <c r="AE171" s="2" t="s">
        <v>24</v>
      </c>
      <c r="AF171" s="2" t="s">
        <v>24</v>
      </c>
      <c r="AG171" s="2" t="s">
        <v>24</v>
      </c>
      <c r="AV171">
        <f>SUM(AV159:AV170)</f>
        <v>2975</v>
      </c>
      <c r="AZ171" s="2" t="s">
        <v>24</v>
      </c>
      <c r="BA171" s="2" t="s">
        <v>24</v>
      </c>
      <c r="BB171" s="2" t="s">
        <v>24</v>
      </c>
      <c r="BC171" s="2" t="s">
        <v>24</v>
      </c>
      <c r="BD171" s="2" t="s">
        <v>24</v>
      </c>
      <c r="BF171" s="2" t="s">
        <v>24</v>
      </c>
      <c r="BG171" s="2" t="s">
        <v>24</v>
      </c>
      <c r="BH171" s="2" t="s">
        <v>24</v>
      </c>
      <c r="BI171" s="2" t="s">
        <v>24</v>
      </c>
      <c r="BJ171" s="2" t="s">
        <v>24</v>
      </c>
    </row>
    <row r="172" spans="2:62" x14ac:dyDescent="0.3">
      <c r="B172" s="2" t="s">
        <v>24</v>
      </c>
      <c r="C172" s="2" t="s">
        <v>24</v>
      </c>
      <c r="D172" s="2" t="s">
        <v>24</v>
      </c>
      <c r="V172" s="2" t="s">
        <v>24</v>
      </c>
      <c r="W172" s="2" t="s">
        <v>24</v>
      </c>
      <c r="X172" s="2" t="s">
        <v>24</v>
      </c>
      <c r="Y172" s="2" t="s">
        <v>24</v>
      </c>
      <c r="AA172" s="2" t="s">
        <v>24</v>
      </c>
      <c r="AB172" s="2" t="s">
        <v>24</v>
      </c>
      <c r="AC172" s="2" t="s">
        <v>24</v>
      </c>
      <c r="AD172" s="2" t="s">
        <v>24</v>
      </c>
      <c r="AE172" s="2" t="s">
        <v>24</v>
      </c>
      <c r="AF172" s="2" t="s">
        <v>24</v>
      </c>
      <c r="AG172" s="2" t="s">
        <v>24</v>
      </c>
      <c r="AI172" s="67" t="s">
        <v>51</v>
      </c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Z172" s="2" t="s">
        <v>24</v>
      </c>
      <c r="BA172" s="2" t="s">
        <v>24</v>
      </c>
      <c r="BB172" s="2" t="s">
        <v>24</v>
      </c>
      <c r="BC172" s="2" t="s">
        <v>24</v>
      </c>
      <c r="BD172" s="2" t="s">
        <v>24</v>
      </c>
      <c r="BF172" s="2" t="s">
        <v>24</v>
      </c>
      <c r="BG172" s="2" t="s">
        <v>24</v>
      </c>
      <c r="BH172" s="2" t="s">
        <v>24</v>
      </c>
      <c r="BI172" s="2" t="s">
        <v>24</v>
      </c>
      <c r="BJ172" s="2" t="s">
        <v>24</v>
      </c>
    </row>
    <row r="173" spans="2:62" x14ac:dyDescent="0.3">
      <c r="B173" s="2">
        <v>2976</v>
      </c>
      <c r="C173" s="30" t="s">
        <v>83</v>
      </c>
      <c r="D173" s="30">
        <v>14299.15</v>
      </c>
      <c r="V173" s="2">
        <v>2611</v>
      </c>
      <c r="W173" s="2" t="s">
        <v>150</v>
      </c>
      <c r="X173" s="2">
        <v>14157.86</v>
      </c>
      <c r="Y173" s="2" t="s">
        <v>41</v>
      </c>
      <c r="AA173" s="2">
        <v>2610</v>
      </c>
      <c r="AB173" s="2" t="s">
        <v>149</v>
      </c>
      <c r="AC173" s="2">
        <v>14157.86</v>
      </c>
      <c r="AD173" s="2" t="s">
        <v>41</v>
      </c>
      <c r="AE173" s="2" t="s">
        <v>41</v>
      </c>
      <c r="AF173" s="2" t="s">
        <v>38</v>
      </c>
      <c r="AG173" s="2" t="s">
        <v>41</v>
      </c>
      <c r="AI173" s="2" t="s">
        <v>33</v>
      </c>
      <c r="AJ173" s="2" t="s">
        <v>50</v>
      </c>
      <c r="AK173" s="2" t="s">
        <v>49</v>
      </c>
      <c r="AL173" s="2" t="s">
        <v>34</v>
      </c>
      <c r="AM173" s="2" t="s">
        <v>39</v>
      </c>
      <c r="AN173" s="2" t="s">
        <v>40</v>
      </c>
      <c r="AO173" s="2" t="s">
        <v>41</v>
      </c>
      <c r="AP173" s="2" t="s">
        <v>42</v>
      </c>
      <c r="AQ173" s="2" t="s">
        <v>35</v>
      </c>
      <c r="AR173" s="2" t="s">
        <v>43</v>
      </c>
      <c r="AS173" s="2" t="s">
        <v>44</v>
      </c>
      <c r="AT173" s="2" t="s">
        <v>45</v>
      </c>
      <c r="AU173" s="2" t="s">
        <v>53</v>
      </c>
      <c r="AZ173" s="2">
        <v>2610</v>
      </c>
      <c r="BA173" s="2" t="s">
        <v>149</v>
      </c>
      <c r="BB173" s="2">
        <v>14157.86</v>
      </c>
      <c r="BC173" s="2" t="s">
        <v>41</v>
      </c>
      <c r="BD173" s="13">
        <v>13959.35763411279</v>
      </c>
      <c r="BF173" s="2">
        <v>2610</v>
      </c>
      <c r="BG173" s="2" t="s">
        <v>149</v>
      </c>
      <c r="BH173" s="2">
        <v>14157.86</v>
      </c>
      <c r="BI173" s="13">
        <v>13959.35763411279</v>
      </c>
      <c r="BJ173" s="17">
        <v>1.4020647604031169</v>
      </c>
    </row>
    <row r="174" spans="2:62" x14ac:dyDescent="0.3">
      <c r="AA174" s="2">
        <v>2611</v>
      </c>
      <c r="AB174" s="2" t="s">
        <v>150</v>
      </c>
      <c r="AC174" s="2">
        <v>14157.86</v>
      </c>
      <c r="AD174" s="2" t="s">
        <v>41</v>
      </c>
      <c r="AE174" s="2" t="s">
        <v>41</v>
      </c>
      <c r="AF174" s="2" t="s">
        <v>38</v>
      </c>
      <c r="AG174" s="2"/>
      <c r="AI174" s="2" t="s">
        <v>50</v>
      </c>
      <c r="AJ174" s="2">
        <f>AJ159/$AV$159</f>
        <v>0.96052631578947367</v>
      </c>
      <c r="AK174" s="2">
        <f t="shared" ref="AK174:AU174" si="89">AK159/$AV$159</f>
        <v>3.9473684210526314E-2</v>
      </c>
      <c r="AL174" s="2">
        <f t="shared" si="89"/>
        <v>0</v>
      </c>
      <c r="AM174" s="2">
        <f t="shared" si="89"/>
        <v>0</v>
      </c>
      <c r="AN174" s="2">
        <f t="shared" si="89"/>
        <v>0</v>
      </c>
      <c r="AO174" s="2">
        <f t="shared" si="89"/>
        <v>0</v>
      </c>
      <c r="AP174" s="2">
        <f t="shared" si="89"/>
        <v>0</v>
      </c>
      <c r="AQ174" s="2">
        <f t="shared" si="89"/>
        <v>0</v>
      </c>
      <c r="AR174" s="2">
        <f t="shared" si="89"/>
        <v>0</v>
      </c>
      <c r="AS174" s="2">
        <f t="shared" si="89"/>
        <v>0</v>
      </c>
      <c r="AT174" s="2">
        <f t="shared" si="89"/>
        <v>0</v>
      </c>
      <c r="AU174" s="2">
        <f t="shared" si="89"/>
        <v>0</v>
      </c>
      <c r="AZ174" s="2">
        <v>2611</v>
      </c>
      <c r="BA174" s="2" t="s">
        <v>150</v>
      </c>
      <c r="BB174" s="2">
        <v>14157.86</v>
      </c>
      <c r="BC174" s="2" t="s">
        <v>41</v>
      </c>
      <c r="BD174" s="13">
        <v>13959.35763411279</v>
      </c>
      <c r="BF174" s="2">
        <v>2611</v>
      </c>
      <c r="BG174" s="2" t="s">
        <v>150</v>
      </c>
      <c r="BH174" s="2">
        <v>14157.86</v>
      </c>
      <c r="BI174" s="13">
        <v>13959.35763411279</v>
      </c>
      <c r="BJ174" s="17">
        <v>1.4020647604031169</v>
      </c>
    </row>
    <row r="175" spans="2:62" x14ac:dyDescent="0.3">
      <c r="AI175" s="2" t="s">
        <v>49</v>
      </c>
      <c r="AJ175" s="2">
        <f>AJ160/$AV$160</f>
        <v>3.4482758620689655E-2</v>
      </c>
      <c r="AK175" s="2">
        <f t="shared" ref="AK175:AU175" si="90">AK160/$AV$160</f>
        <v>0.94252873563218387</v>
      </c>
      <c r="AL175" s="2">
        <f t="shared" si="90"/>
        <v>2.2988505747126436E-2</v>
      </c>
      <c r="AM175" s="2">
        <f t="shared" si="90"/>
        <v>0</v>
      </c>
      <c r="AN175" s="2">
        <f t="shared" si="90"/>
        <v>0</v>
      </c>
      <c r="AO175" s="2">
        <f t="shared" si="90"/>
        <v>0</v>
      </c>
      <c r="AP175" s="2">
        <f t="shared" si="90"/>
        <v>0</v>
      </c>
      <c r="AQ175" s="2">
        <f t="shared" si="90"/>
        <v>0</v>
      </c>
      <c r="AR175" s="2">
        <f t="shared" si="90"/>
        <v>0</v>
      </c>
      <c r="AS175" s="2">
        <f t="shared" si="90"/>
        <v>0</v>
      </c>
      <c r="AT175" s="2">
        <f t="shared" si="90"/>
        <v>0</v>
      </c>
      <c r="AU175" s="2">
        <f t="shared" si="90"/>
        <v>0</v>
      </c>
    </row>
    <row r="176" spans="2:62" x14ac:dyDescent="0.3">
      <c r="AI176" s="2" t="s">
        <v>34</v>
      </c>
      <c r="AJ176" s="2">
        <f>AJ161/$AV$161</f>
        <v>0</v>
      </c>
      <c r="AK176" s="2">
        <f t="shared" ref="AK176:AU176" si="91">AK161/$AV$161</f>
        <v>3.896103896103896E-2</v>
      </c>
      <c r="AL176" s="2">
        <f t="shared" si="91"/>
        <v>0.92207792207792205</v>
      </c>
      <c r="AM176" s="2">
        <f t="shared" si="91"/>
        <v>3.896103896103896E-2</v>
      </c>
      <c r="AN176" s="2">
        <f t="shared" si="91"/>
        <v>0</v>
      </c>
      <c r="AO176" s="2">
        <f t="shared" si="91"/>
        <v>0</v>
      </c>
      <c r="AP176" s="2">
        <f t="shared" si="91"/>
        <v>0</v>
      </c>
      <c r="AQ176" s="2">
        <f t="shared" si="91"/>
        <v>0</v>
      </c>
      <c r="AR176" s="2">
        <f t="shared" si="91"/>
        <v>0</v>
      </c>
      <c r="AS176" s="2">
        <f t="shared" si="91"/>
        <v>0</v>
      </c>
      <c r="AT176" s="2">
        <f t="shared" si="91"/>
        <v>0</v>
      </c>
      <c r="AU176" s="2">
        <f t="shared" si="91"/>
        <v>0</v>
      </c>
    </row>
    <row r="177" spans="1:62" x14ac:dyDescent="0.3">
      <c r="AI177" s="2" t="s">
        <v>39</v>
      </c>
      <c r="AJ177" s="2">
        <f>AJ162/$AV$162</f>
        <v>0</v>
      </c>
      <c r="AK177" s="2">
        <f t="shared" ref="AK177:AU177" si="92">AK162/$AV$162</f>
        <v>0</v>
      </c>
      <c r="AL177" s="2">
        <f t="shared" si="92"/>
        <v>6.2500000000000003E-3</v>
      </c>
      <c r="AM177" s="2">
        <f t="shared" si="92"/>
        <v>0.95937499999999998</v>
      </c>
      <c r="AN177" s="2">
        <f t="shared" si="92"/>
        <v>3.4375000000000003E-2</v>
      </c>
      <c r="AO177" s="2">
        <f t="shared" si="92"/>
        <v>0</v>
      </c>
      <c r="AP177" s="2">
        <f t="shared" si="92"/>
        <v>0</v>
      </c>
      <c r="AQ177" s="2">
        <f t="shared" si="92"/>
        <v>0</v>
      </c>
      <c r="AR177" s="2">
        <f t="shared" si="92"/>
        <v>0</v>
      </c>
      <c r="AS177" s="2">
        <f t="shared" si="92"/>
        <v>0</v>
      </c>
      <c r="AT177" s="2">
        <f t="shared" si="92"/>
        <v>0</v>
      </c>
      <c r="AU177" s="2">
        <f t="shared" si="92"/>
        <v>0</v>
      </c>
    </row>
    <row r="178" spans="1:62" x14ac:dyDescent="0.3">
      <c r="AI178" s="2" t="s">
        <v>40</v>
      </c>
      <c r="AJ178" s="2">
        <f>AJ163/$AV$163</f>
        <v>0</v>
      </c>
      <c r="AK178" s="2">
        <f t="shared" ref="AK178:AU178" si="93">AK163/$AV$163</f>
        <v>0</v>
      </c>
      <c r="AL178" s="2">
        <f t="shared" si="93"/>
        <v>0</v>
      </c>
      <c r="AM178" s="2">
        <f t="shared" si="93"/>
        <v>1.3210039630118891E-2</v>
      </c>
      <c r="AN178" s="2">
        <f t="shared" si="93"/>
        <v>0.97225891677675036</v>
      </c>
      <c r="AO178" s="2">
        <f t="shared" si="93"/>
        <v>1.4531043593130779E-2</v>
      </c>
      <c r="AP178" s="2">
        <f t="shared" si="93"/>
        <v>0</v>
      </c>
      <c r="AQ178" s="2">
        <f t="shared" si="93"/>
        <v>0</v>
      </c>
      <c r="AR178" s="2">
        <f t="shared" si="93"/>
        <v>0</v>
      </c>
      <c r="AS178" s="2">
        <f t="shared" si="93"/>
        <v>0</v>
      </c>
      <c r="AT178" s="2">
        <f t="shared" si="93"/>
        <v>0</v>
      </c>
      <c r="AU178" s="2">
        <f t="shared" si="93"/>
        <v>0</v>
      </c>
    </row>
    <row r="179" spans="1:62" x14ac:dyDescent="0.3">
      <c r="AI179" s="2" t="s">
        <v>41</v>
      </c>
      <c r="AJ179" s="2">
        <f>AJ164/$AV$164</f>
        <v>0</v>
      </c>
      <c r="AK179" s="2">
        <f t="shared" ref="AK179:AU179" si="94">AK164/$AV$164</f>
        <v>0</v>
      </c>
      <c r="AL179" s="2">
        <f t="shared" si="94"/>
        <v>0</v>
      </c>
      <c r="AM179" s="2">
        <f t="shared" si="94"/>
        <v>0</v>
      </c>
      <c r="AN179" s="2">
        <f t="shared" si="94"/>
        <v>1.3755158184319119E-2</v>
      </c>
      <c r="AO179" s="2">
        <f t="shared" si="94"/>
        <v>0.95185694635488305</v>
      </c>
      <c r="AP179" s="2">
        <f t="shared" si="94"/>
        <v>3.4387895460797797E-2</v>
      </c>
      <c r="AQ179" s="2">
        <f t="shared" si="94"/>
        <v>0</v>
      </c>
      <c r="AR179" s="2">
        <f t="shared" si="94"/>
        <v>0</v>
      </c>
      <c r="AS179" s="2">
        <f t="shared" si="94"/>
        <v>0</v>
      </c>
      <c r="AT179" s="2">
        <f t="shared" si="94"/>
        <v>0</v>
      </c>
      <c r="AU179" s="2">
        <f t="shared" si="94"/>
        <v>0</v>
      </c>
    </row>
    <row r="180" spans="1:62" x14ac:dyDescent="0.3">
      <c r="AI180" s="2" t="s">
        <v>42</v>
      </c>
      <c r="AJ180" s="2">
        <f>AJ165/$AV$165</f>
        <v>0</v>
      </c>
      <c r="AK180" s="2">
        <f t="shared" ref="AK180:AU180" si="95">AK165/$AV$165</f>
        <v>0</v>
      </c>
      <c r="AL180" s="2">
        <f t="shared" si="95"/>
        <v>0</v>
      </c>
      <c r="AM180" s="2">
        <f t="shared" si="95"/>
        <v>0</v>
      </c>
      <c r="AN180" s="2">
        <f t="shared" si="95"/>
        <v>0</v>
      </c>
      <c r="AO180" s="2">
        <f t="shared" si="95"/>
        <v>4.145077720207254E-2</v>
      </c>
      <c r="AP180" s="2">
        <f t="shared" si="95"/>
        <v>0.94127806563039729</v>
      </c>
      <c r="AQ180" s="2">
        <f t="shared" si="95"/>
        <v>1.7271157167530225E-2</v>
      </c>
      <c r="AR180" s="2">
        <f t="shared" si="95"/>
        <v>0</v>
      </c>
      <c r="AS180" s="2">
        <f t="shared" si="95"/>
        <v>0</v>
      </c>
      <c r="AT180" s="2">
        <f t="shared" si="95"/>
        <v>0</v>
      </c>
      <c r="AU180" s="2">
        <f t="shared" si="95"/>
        <v>0</v>
      </c>
    </row>
    <row r="181" spans="1:62" x14ac:dyDescent="0.3">
      <c r="AI181" s="2" t="s">
        <v>35</v>
      </c>
      <c r="AJ181" s="2">
        <f>AJ166/$AV$166</f>
        <v>0</v>
      </c>
      <c r="AK181" s="2">
        <f t="shared" ref="AK181:AU181" si="96">AK166/$AV$166</f>
        <v>0</v>
      </c>
      <c r="AL181" s="2">
        <f t="shared" si="96"/>
        <v>0</v>
      </c>
      <c r="AM181" s="2">
        <f t="shared" si="96"/>
        <v>0</v>
      </c>
      <c r="AN181" s="2">
        <f t="shared" si="96"/>
        <v>0</v>
      </c>
      <c r="AO181" s="2">
        <f t="shared" si="96"/>
        <v>0</v>
      </c>
      <c r="AP181" s="2">
        <f t="shared" si="96"/>
        <v>6.8027210884353748E-2</v>
      </c>
      <c r="AQ181" s="2">
        <f t="shared" si="96"/>
        <v>0.92517006802721091</v>
      </c>
      <c r="AR181" s="2">
        <f t="shared" si="96"/>
        <v>6.8027210884353739E-3</v>
      </c>
      <c r="AS181" s="2">
        <f t="shared" si="96"/>
        <v>0</v>
      </c>
      <c r="AT181" s="2">
        <f t="shared" si="96"/>
        <v>0</v>
      </c>
      <c r="AU181" s="2">
        <f t="shared" si="96"/>
        <v>0</v>
      </c>
    </row>
    <row r="182" spans="1:62" x14ac:dyDescent="0.3">
      <c r="AI182" s="2" t="s">
        <v>43</v>
      </c>
      <c r="AJ182" s="2">
        <f>AJ167/$AV$167</f>
        <v>0</v>
      </c>
      <c r="AK182" s="2">
        <f t="shared" ref="AK182:AU182" si="97">AK167/$AV$167</f>
        <v>0</v>
      </c>
      <c r="AL182" s="2">
        <f t="shared" si="97"/>
        <v>0</v>
      </c>
      <c r="AM182" s="2">
        <f t="shared" si="97"/>
        <v>0</v>
      </c>
      <c r="AN182" s="2">
        <f t="shared" si="97"/>
        <v>0</v>
      </c>
      <c r="AO182" s="2">
        <f t="shared" si="97"/>
        <v>0</v>
      </c>
      <c r="AP182" s="2">
        <f t="shared" si="97"/>
        <v>0</v>
      </c>
      <c r="AQ182" s="2">
        <f t="shared" si="97"/>
        <v>6.25E-2</v>
      </c>
      <c r="AR182" s="2">
        <f t="shared" si="97"/>
        <v>0.8125</v>
      </c>
      <c r="AS182" s="2">
        <f t="shared" si="97"/>
        <v>0.125</v>
      </c>
      <c r="AT182" s="2">
        <f t="shared" si="97"/>
        <v>0</v>
      </c>
      <c r="AU182" s="2">
        <f t="shared" si="97"/>
        <v>0</v>
      </c>
    </row>
    <row r="183" spans="1:62" x14ac:dyDescent="0.3">
      <c r="AI183" s="2" t="s">
        <v>44</v>
      </c>
      <c r="AJ183" s="2">
        <f>AJ168/$AV$168</f>
        <v>0</v>
      </c>
      <c r="AK183" s="2">
        <f t="shared" ref="AK183:AU183" si="98">AK168/$AV$168</f>
        <v>0</v>
      </c>
      <c r="AL183" s="2">
        <f t="shared" si="98"/>
        <v>0</v>
      </c>
      <c r="AM183" s="2">
        <f t="shared" si="98"/>
        <v>0</v>
      </c>
      <c r="AN183" s="2">
        <f t="shared" si="98"/>
        <v>0</v>
      </c>
      <c r="AO183" s="2">
        <f t="shared" si="98"/>
        <v>0</v>
      </c>
      <c r="AP183" s="2">
        <f t="shared" si="98"/>
        <v>0</v>
      </c>
      <c r="AQ183" s="2">
        <f t="shared" si="98"/>
        <v>0</v>
      </c>
      <c r="AR183" s="2">
        <f t="shared" si="98"/>
        <v>0.15384615384615385</v>
      </c>
      <c r="AS183" s="2">
        <f t="shared" si="98"/>
        <v>0.69230769230769229</v>
      </c>
      <c r="AT183" s="2">
        <f t="shared" si="98"/>
        <v>0.15384615384615385</v>
      </c>
      <c r="AU183" s="2">
        <f t="shared" si="98"/>
        <v>0</v>
      </c>
    </row>
    <row r="184" spans="1:62" x14ac:dyDescent="0.3">
      <c r="AI184" s="2" t="s">
        <v>45</v>
      </c>
      <c r="AJ184" s="2">
        <f>AJ169/$AV$169</f>
        <v>0</v>
      </c>
      <c r="AK184" s="2">
        <f t="shared" ref="AK184:AU184" si="99">AK169/$AV$169</f>
        <v>0</v>
      </c>
      <c r="AL184" s="2">
        <f t="shared" si="99"/>
        <v>0</v>
      </c>
      <c r="AM184" s="2">
        <f t="shared" si="99"/>
        <v>0</v>
      </c>
      <c r="AN184" s="2">
        <f t="shared" si="99"/>
        <v>0</v>
      </c>
      <c r="AO184" s="2">
        <f t="shared" si="99"/>
        <v>0</v>
      </c>
      <c r="AP184" s="2">
        <f t="shared" si="99"/>
        <v>0</v>
      </c>
      <c r="AQ184" s="2">
        <f t="shared" si="99"/>
        <v>0</v>
      </c>
      <c r="AR184" s="2">
        <f t="shared" si="99"/>
        <v>0</v>
      </c>
      <c r="AS184" s="2">
        <f t="shared" si="99"/>
        <v>0.15384615384615385</v>
      </c>
      <c r="AT184" s="2">
        <f t="shared" si="99"/>
        <v>0.84615384615384615</v>
      </c>
      <c r="AU184" s="2">
        <f t="shared" si="99"/>
        <v>0</v>
      </c>
    </row>
    <row r="185" spans="1:62" x14ac:dyDescent="0.3">
      <c r="AI185" s="2" t="s">
        <v>53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</row>
    <row r="188" spans="1:62" x14ac:dyDescent="0.3">
      <c r="A188" t="s">
        <v>195</v>
      </c>
    </row>
    <row r="190" spans="1:62" x14ac:dyDescent="0.3">
      <c r="B190" s="14" t="s">
        <v>46</v>
      </c>
      <c r="C190" s="14" t="s">
        <v>47</v>
      </c>
      <c r="D190" s="14" t="s">
        <v>48</v>
      </c>
      <c r="F190" s="67" t="s">
        <v>2</v>
      </c>
      <c r="G190" s="67"/>
      <c r="I190" s="70" t="s">
        <v>7</v>
      </c>
      <c r="J190" s="71"/>
      <c r="L190" s="68" t="s">
        <v>0</v>
      </c>
      <c r="M190" s="68"/>
      <c r="N190" s="68"/>
      <c r="O190" s="6" t="s">
        <v>10</v>
      </c>
      <c r="Q190" s="68" t="s">
        <v>0</v>
      </c>
      <c r="R190" s="68"/>
      <c r="S190" s="68"/>
      <c r="T190" s="6" t="s">
        <v>33</v>
      </c>
      <c r="V190" s="67" t="s">
        <v>217</v>
      </c>
      <c r="W190" s="67"/>
      <c r="X190" s="67"/>
      <c r="Y190" s="2" t="s">
        <v>33</v>
      </c>
      <c r="AA190" s="67" t="s">
        <v>217</v>
      </c>
      <c r="AB190" s="67"/>
      <c r="AC190" s="67"/>
      <c r="AD190" s="2" t="s">
        <v>33</v>
      </c>
      <c r="AE190" s="67" t="s">
        <v>36</v>
      </c>
      <c r="AF190" s="67"/>
      <c r="AG190" s="67"/>
      <c r="AI190" s="67" t="s">
        <v>51</v>
      </c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W190" s="67" t="s">
        <v>54</v>
      </c>
      <c r="AX190" s="67"/>
      <c r="AZ190" s="67" t="s">
        <v>217</v>
      </c>
      <c r="BA190" s="67"/>
      <c r="BB190" s="67"/>
      <c r="BC190" s="2" t="s">
        <v>33</v>
      </c>
      <c r="BD190" s="2" t="s">
        <v>55</v>
      </c>
      <c r="BF190" s="67" t="s">
        <v>217</v>
      </c>
      <c r="BG190" s="67"/>
      <c r="BH190" s="67"/>
      <c r="BI190" s="2" t="s">
        <v>55</v>
      </c>
      <c r="BJ190" s="2" t="s">
        <v>157</v>
      </c>
    </row>
    <row r="191" spans="1:62" x14ac:dyDescent="0.3">
      <c r="B191" s="2">
        <v>1</v>
      </c>
      <c r="C191" s="2" t="s">
        <v>25</v>
      </c>
      <c r="D191" s="2">
        <v>12169</v>
      </c>
      <c r="F191" s="3" t="s">
        <v>3</v>
      </c>
      <c r="G191" s="4">
        <v>11215</v>
      </c>
      <c r="I191" s="3" t="s">
        <v>3</v>
      </c>
      <c r="J191" s="4">
        <v>11215</v>
      </c>
      <c r="L191" s="43">
        <v>11299</v>
      </c>
      <c r="M191" s="6" t="s">
        <v>1</v>
      </c>
      <c r="N191" s="43">
        <f>L191+$J$195</f>
        <v>11752</v>
      </c>
      <c r="O191" s="6" t="s">
        <v>11</v>
      </c>
      <c r="Q191" s="43">
        <v>11299</v>
      </c>
      <c r="R191" s="6" t="s">
        <v>1</v>
      </c>
      <c r="S191" s="43">
        <f>Q191+$J$195</f>
        <v>11752</v>
      </c>
      <c r="T191" s="6" t="s">
        <v>50</v>
      </c>
      <c r="V191" s="2">
        <v>1</v>
      </c>
      <c r="W191" s="2" t="s">
        <v>25</v>
      </c>
      <c r="X191" s="2">
        <v>12169</v>
      </c>
      <c r="Y191" s="2" t="s">
        <v>34</v>
      </c>
      <c r="AA191" s="2">
        <v>1</v>
      </c>
      <c r="AB191" s="2" t="s">
        <v>25</v>
      </c>
      <c r="AC191" s="2">
        <v>12169</v>
      </c>
      <c r="AD191" s="2" t="s">
        <v>34</v>
      </c>
      <c r="AE191" s="2" t="s">
        <v>34</v>
      </c>
      <c r="AF191" s="2" t="s">
        <v>38</v>
      </c>
      <c r="AG191" s="2" t="s">
        <v>34</v>
      </c>
      <c r="AI191" s="2" t="s">
        <v>33</v>
      </c>
      <c r="AJ191" s="2" t="s">
        <v>50</v>
      </c>
      <c r="AK191" s="2" t="s">
        <v>49</v>
      </c>
      <c r="AL191" s="2" t="s">
        <v>34</v>
      </c>
      <c r="AM191" s="2" t="s">
        <v>39</v>
      </c>
      <c r="AN191" s="2" t="s">
        <v>40</v>
      </c>
      <c r="AO191" s="2" t="s">
        <v>41</v>
      </c>
      <c r="AP191" s="2" t="s">
        <v>42</v>
      </c>
      <c r="AQ191" s="2" t="s">
        <v>35</v>
      </c>
      <c r="AR191" s="2" t="s">
        <v>43</v>
      </c>
      <c r="AS191" s="2" t="s">
        <v>44</v>
      </c>
      <c r="AT191" s="2" t="s">
        <v>45</v>
      </c>
      <c r="AU191" s="2" t="s">
        <v>53</v>
      </c>
      <c r="AW191" s="2" t="s">
        <v>50</v>
      </c>
      <c r="AX191" s="12">
        <v>11548.986000000001</v>
      </c>
      <c r="AZ191" s="2">
        <v>1</v>
      </c>
      <c r="BA191" s="2" t="s">
        <v>25</v>
      </c>
      <c r="BB191" s="2">
        <v>12169</v>
      </c>
      <c r="BC191" s="2" t="s">
        <v>34</v>
      </c>
      <c r="BD191" s="13"/>
      <c r="BF191" s="2">
        <v>1</v>
      </c>
      <c r="BG191" s="2" t="s">
        <v>25</v>
      </c>
      <c r="BH191" s="2">
        <v>12169</v>
      </c>
      <c r="BI191" s="13" t="s">
        <v>1</v>
      </c>
      <c r="BJ191" s="2" t="s">
        <v>1</v>
      </c>
    </row>
    <row r="192" spans="1:62" x14ac:dyDescent="0.3">
      <c r="B192" s="2">
        <v>2</v>
      </c>
      <c r="C192" s="2" t="s">
        <v>26</v>
      </c>
      <c r="D192" s="2">
        <v>12201</v>
      </c>
      <c r="F192" s="3" t="s">
        <v>4</v>
      </c>
      <c r="G192" s="4">
        <v>16657</v>
      </c>
      <c r="I192" s="5" t="s">
        <v>4</v>
      </c>
      <c r="J192" s="4">
        <v>16657</v>
      </c>
      <c r="L192" s="43">
        <f>N191</f>
        <v>11752</v>
      </c>
      <c r="M192" s="6" t="s">
        <v>1</v>
      </c>
      <c r="N192" s="43">
        <f t="shared" ref="N192:N202" si="100">L192+$J$195</f>
        <v>12205</v>
      </c>
      <c r="O192" s="6" t="s">
        <v>12</v>
      </c>
      <c r="Q192" s="43">
        <f>S191</f>
        <v>11752</v>
      </c>
      <c r="R192" s="6" t="s">
        <v>1</v>
      </c>
      <c r="S192" s="43">
        <f t="shared" ref="S192:S202" si="101">Q192+$J$195</f>
        <v>12205</v>
      </c>
      <c r="T192" s="6" t="s">
        <v>49</v>
      </c>
      <c r="V192" s="2">
        <v>2</v>
      </c>
      <c r="W192" s="2" t="s">
        <v>26</v>
      </c>
      <c r="X192" s="2">
        <v>12201</v>
      </c>
      <c r="Y192" s="2" t="s">
        <v>34</v>
      </c>
      <c r="AA192" s="2">
        <v>2</v>
      </c>
      <c r="AB192" s="2" t="s">
        <v>26</v>
      </c>
      <c r="AC192" s="2">
        <v>12201</v>
      </c>
      <c r="AD192" s="2" t="s">
        <v>34</v>
      </c>
      <c r="AE192" s="2" t="s">
        <v>34</v>
      </c>
      <c r="AF192" s="2" t="s">
        <v>38</v>
      </c>
      <c r="AG192" s="2" t="s">
        <v>34</v>
      </c>
      <c r="AI192" s="2" t="s">
        <v>50</v>
      </c>
      <c r="AJ192" s="2">
        <v>140</v>
      </c>
      <c r="AK192" s="2">
        <v>6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>
        <f>SUM(AJ192:AU192)</f>
        <v>146</v>
      </c>
      <c r="AW192" s="2" t="s">
        <v>49</v>
      </c>
      <c r="AX192" s="12">
        <v>11991.999</v>
      </c>
      <c r="AZ192" s="2">
        <v>2</v>
      </c>
      <c r="BA192" s="2" t="s">
        <v>26</v>
      </c>
      <c r="BB192" s="2">
        <v>12201</v>
      </c>
      <c r="BC192" s="2" t="s">
        <v>34</v>
      </c>
      <c r="BD192" s="12">
        <v>12454</v>
      </c>
      <c r="BF192" s="2">
        <v>2</v>
      </c>
      <c r="BG192" s="2" t="s">
        <v>26</v>
      </c>
      <c r="BH192" s="2">
        <v>12201</v>
      </c>
      <c r="BI192" s="13">
        <v>11950.385964912281</v>
      </c>
      <c r="BJ192" s="17">
        <v>1.063052828045119</v>
      </c>
    </row>
    <row r="193" spans="2:62" x14ac:dyDescent="0.3">
      <c r="B193" s="2">
        <v>3</v>
      </c>
      <c r="C193" s="2" t="s">
        <v>27</v>
      </c>
      <c r="D193" s="2">
        <v>12168</v>
      </c>
      <c r="F193" s="3" t="s">
        <v>5</v>
      </c>
      <c r="G193" s="3" t="s">
        <v>215</v>
      </c>
      <c r="I193" s="5" t="s">
        <v>8</v>
      </c>
      <c r="J193" s="3">
        <v>12</v>
      </c>
      <c r="L193" s="43">
        <f>N192</f>
        <v>12205</v>
      </c>
      <c r="M193" s="6" t="s">
        <v>1</v>
      </c>
      <c r="N193" s="43">
        <f t="shared" si="100"/>
        <v>12658</v>
      </c>
      <c r="O193" s="6" t="s">
        <v>13</v>
      </c>
      <c r="Q193" s="43">
        <f>S192</f>
        <v>12205</v>
      </c>
      <c r="R193" s="6" t="s">
        <v>1</v>
      </c>
      <c r="S193" s="43">
        <f t="shared" si="101"/>
        <v>12658</v>
      </c>
      <c r="T193" s="6" t="s">
        <v>34</v>
      </c>
      <c r="V193" s="2">
        <v>3</v>
      </c>
      <c r="W193" s="2" t="s">
        <v>27</v>
      </c>
      <c r="X193" s="2">
        <v>12168</v>
      </c>
      <c r="Y193" s="2" t="s">
        <v>34</v>
      </c>
      <c r="AA193" s="2">
        <v>3</v>
      </c>
      <c r="AB193" s="2" t="s">
        <v>27</v>
      </c>
      <c r="AC193" s="2">
        <v>12168</v>
      </c>
      <c r="AD193" s="2" t="s">
        <v>34</v>
      </c>
      <c r="AE193" s="2" t="s">
        <v>34</v>
      </c>
      <c r="AF193" s="2" t="s">
        <v>38</v>
      </c>
      <c r="AG193" s="2" t="s">
        <v>34</v>
      </c>
      <c r="AI193" s="2" t="s">
        <v>49</v>
      </c>
      <c r="AJ193" s="2">
        <v>6</v>
      </c>
      <c r="AK193" s="2">
        <v>131</v>
      </c>
      <c r="AL193" s="2">
        <v>6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>
        <f t="shared" ref="AV193:AV203" si="102">SUM(AJ193:AU193)</f>
        <v>143</v>
      </c>
      <c r="AW193" s="2" t="s">
        <v>34</v>
      </c>
      <c r="AX193" s="12">
        <v>12454</v>
      </c>
      <c r="AZ193" s="2">
        <v>3</v>
      </c>
      <c r="BA193" s="2" t="s">
        <v>27</v>
      </c>
      <c r="BB193" s="2">
        <v>12168</v>
      </c>
      <c r="BC193" s="2" t="s">
        <v>34</v>
      </c>
      <c r="BD193" s="12">
        <v>12454</v>
      </c>
      <c r="BF193" s="2">
        <v>3</v>
      </c>
      <c r="BG193" s="2" t="s">
        <v>27</v>
      </c>
      <c r="BH193" s="2">
        <v>12168</v>
      </c>
      <c r="BI193" s="13">
        <v>11950.385964912281</v>
      </c>
      <c r="BJ193" s="17">
        <v>1.3344182262001629</v>
      </c>
    </row>
    <row r="194" spans="2:62" x14ac:dyDescent="0.3">
      <c r="B194" s="2">
        <v>4</v>
      </c>
      <c r="C194" s="2" t="s">
        <v>28</v>
      </c>
      <c r="D194" s="2">
        <v>12202</v>
      </c>
      <c r="I194" s="3" t="s">
        <v>9</v>
      </c>
      <c r="J194" s="4">
        <v>5442</v>
      </c>
      <c r="L194" s="43">
        <f>N193</f>
        <v>12658</v>
      </c>
      <c r="M194" s="6" t="s">
        <v>1</v>
      </c>
      <c r="N194" s="43">
        <f t="shared" si="100"/>
        <v>13111</v>
      </c>
      <c r="O194" s="6" t="s">
        <v>14</v>
      </c>
      <c r="Q194" s="43">
        <f>S193</f>
        <v>12658</v>
      </c>
      <c r="R194" s="6" t="s">
        <v>1</v>
      </c>
      <c r="S194" s="43">
        <f t="shared" si="101"/>
        <v>13111</v>
      </c>
      <c r="T194" s="6" t="s">
        <v>39</v>
      </c>
      <c r="V194" s="2">
        <v>4</v>
      </c>
      <c r="W194" s="2" t="s">
        <v>28</v>
      </c>
      <c r="X194" s="2">
        <v>12202</v>
      </c>
      <c r="Y194" s="2" t="s">
        <v>34</v>
      </c>
      <c r="AA194" s="2">
        <v>4</v>
      </c>
      <c r="AB194" s="2" t="s">
        <v>28</v>
      </c>
      <c r="AC194" s="2">
        <v>12202</v>
      </c>
      <c r="AD194" s="2" t="s">
        <v>34</v>
      </c>
      <c r="AE194" s="2" t="s">
        <v>34</v>
      </c>
      <c r="AF194" s="2" t="s">
        <v>38</v>
      </c>
      <c r="AG194" s="2" t="s">
        <v>34</v>
      </c>
      <c r="AI194" s="2" t="s">
        <v>34</v>
      </c>
      <c r="AJ194" s="2">
        <v>0</v>
      </c>
      <c r="AK194" s="2">
        <v>6</v>
      </c>
      <c r="AL194" s="2">
        <v>86</v>
      </c>
      <c r="AM194" s="2">
        <v>6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>
        <f t="shared" si="102"/>
        <v>98</v>
      </c>
      <c r="AW194" s="2" t="s">
        <v>39</v>
      </c>
      <c r="AX194" s="12">
        <v>12936.339</v>
      </c>
      <c r="AZ194" s="2">
        <v>4</v>
      </c>
      <c r="BA194" s="2" t="s">
        <v>28</v>
      </c>
      <c r="BB194" s="2">
        <v>12202</v>
      </c>
      <c r="BC194" s="2" t="s">
        <v>34</v>
      </c>
      <c r="BD194" s="12">
        <v>12454</v>
      </c>
      <c r="BF194" s="2">
        <v>4</v>
      </c>
      <c r="BG194" s="2" t="s">
        <v>28</v>
      </c>
      <c r="BH194" s="2">
        <v>12202</v>
      </c>
      <c r="BI194" s="13">
        <v>11950.385964912281</v>
      </c>
      <c r="BJ194" s="17">
        <v>1.054852320675105</v>
      </c>
    </row>
    <row r="195" spans="2:62" x14ac:dyDescent="0.3">
      <c r="B195" s="2">
        <v>5</v>
      </c>
      <c r="C195" s="2" t="s">
        <v>29</v>
      </c>
      <c r="D195" s="2">
        <v>12136</v>
      </c>
      <c r="I195" s="3" t="s">
        <v>7</v>
      </c>
      <c r="J195" s="3">
        <v>453</v>
      </c>
      <c r="L195" s="43">
        <f t="shared" ref="L195:L202" si="103">N194</f>
        <v>13111</v>
      </c>
      <c r="M195" s="6" t="s">
        <v>1</v>
      </c>
      <c r="N195" s="43">
        <f t="shared" si="100"/>
        <v>13564</v>
      </c>
      <c r="O195" s="6" t="s">
        <v>15</v>
      </c>
      <c r="Q195" s="43">
        <f t="shared" ref="Q195:Q202" si="104">S194</f>
        <v>13111</v>
      </c>
      <c r="R195" s="6" t="s">
        <v>1</v>
      </c>
      <c r="S195" s="43">
        <f t="shared" si="101"/>
        <v>13564</v>
      </c>
      <c r="T195" s="6" t="s">
        <v>40</v>
      </c>
      <c r="V195" s="2">
        <v>5</v>
      </c>
      <c r="W195" s="2" t="s">
        <v>29</v>
      </c>
      <c r="X195" s="2">
        <v>12136</v>
      </c>
      <c r="Y195" s="2" t="s">
        <v>34</v>
      </c>
      <c r="AA195" s="2">
        <v>5</v>
      </c>
      <c r="AB195" s="2" t="s">
        <v>29</v>
      </c>
      <c r="AC195" s="2">
        <v>12136</v>
      </c>
      <c r="AD195" s="2" t="s">
        <v>34</v>
      </c>
      <c r="AE195" s="2" t="s">
        <v>34</v>
      </c>
      <c r="AF195" s="2" t="s">
        <v>38</v>
      </c>
      <c r="AG195" s="2" t="s">
        <v>34</v>
      </c>
      <c r="AI195" s="2" t="s">
        <v>39</v>
      </c>
      <c r="AJ195" s="2">
        <v>0</v>
      </c>
      <c r="AK195" s="2">
        <v>0</v>
      </c>
      <c r="AL195" s="2">
        <v>5</v>
      </c>
      <c r="AM195" s="2">
        <v>142</v>
      </c>
      <c r="AN195" s="2">
        <v>12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>
        <f t="shared" si="102"/>
        <v>159</v>
      </c>
      <c r="AW195" s="2" t="s">
        <v>40</v>
      </c>
      <c r="AX195" s="12">
        <v>13382.485000000001</v>
      </c>
      <c r="AZ195" s="2">
        <v>5</v>
      </c>
      <c r="BA195" s="2" t="s">
        <v>29</v>
      </c>
      <c r="BB195" s="2">
        <v>12136</v>
      </c>
      <c r="BC195" s="2" t="s">
        <v>34</v>
      </c>
      <c r="BD195" s="12">
        <v>12454</v>
      </c>
      <c r="BF195" s="2">
        <v>5</v>
      </c>
      <c r="BG195" s="2" t="s">
        <v>29</v>
      </c>
      <c r="BH195" s="2">
        <v>12136</v>
      </c>
      <c r="BI195" s="13">
        <v>11950.385964912281</v>
      </c>
      <c r="BJ195" s="17">
        <v>1.5989557839778099</v>
      </c>
    </row>
    <row r="196" spans="2:62" x14ac:dyDescent="0.3">
      <c r="B196" s="2">
        <v>6</v>
      </c>
      <c r="C196" s="9">
        <v>41944</v>
      </c>
      <c r="D196" s="2">
        <v>12136</v>
      </c>
      <c r="G196" s="19"/>
      <c r="L196" s="43">
        <f t="shared" si="103"/>
        <v>13564</v>
      </c>
      <c r="M196" s="6" t="s">
        <v>1</v>
      </c>
      <c r="N196" s="43">
        <f t="shared" si="100"/>
        <v>14017</v>
      </c>
      <c r="O196" s="6" t="s">
        <v>16</v>
      </c>
      <c r="Q196" s="43">
        <f t="shared" si="104"/>
        <v>13564</v>
      </c>
      <c r="R196" s="6" t="s">
        <v>1</v>
      </c>
      <c r="S196" s="43">
        <f t="shared" si="101"/>
        <v>14017</v>
      </c>
      <c r="T196" s="6" t="s">
        <v>41</v>
      </c>
      <c r="V196" s="2">
        <v>6</v>
      </c>
      <c r="W196" s="9">
        <v>41944</v>
      </c>
      <c r="X196" s="2">
        <v>12136</v>
      </c>
      <c r="Y196" s="2" t="s">
        <v>34</v>
      </c>
      <c r="AA196" s="2">
        <v>6</v>
      </c>
      <c r="AB196" s="9">
        <v>41944</v>
      </c>
      <c r="AC196" s="2">
        <v>12136</v>
      </c>
      <c r="AD196" s="2" t="s">
        <v>34</v>
      </c>
      <c r="AE196" s="2" t="s">
        <v>34</v>
      </c>
      <c r="AF196" s="2" t="s">
        <v>38</v>
      </c>
      <c r="AG196" s="2" t="s">
        <v>34</v>
      </c>
      <c r="AI196" s="2" t="s">
        <v>40</v>
      </c>
      <c r="AJ196" s="2">
        <v>0</v>
      </c>
      <c r="AK196" s="2">
        <v>0</v>
      </c>
      <c r="AL196" s="2">
        <v>0</v>
      </c>
      <c r="AM196" s="2">
        <v>11</v>
      </c>
      <c r="AN196" s="2">
        <v>692</v>
      </c>
      <c r="AO196" s="2">
        <v>18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>
        <f t="shared" si="102"/>
        <v>721</v>
      </c>
      <c r="AW196" s="2" t="s">
        <v>41</v>
      </c>
      <c r="AX196" s="12">
        <v>13842.298000000001</v>
      </c>
      <c r="AZ196" s="2">
        <v>6</v>
      </c>
      <c r="BA196" s="9">
        <v>41944</v>
      </c>
      <c r="BB196" s="2">
        <v>12136</v>
      </c>
      <c r="BC196" s="2" t="s">
        <v>34</v>
      </c>
      <c r="BD196" s="12">
        <v>12454</v>
      </c>
      <c r="BF196" s="2">
        <v>6</v>
      </c>
      <c r="BG196" s="9">
        <v>41944</v>
      </c>
      <c r="BH196" s="2">
        <v>12136</v>
      </c>
      <c r="BI196" s="13">
        <v>11950.385964912281</v>
      </c>
      <c r="BJ196" s="17">
        <v>1.5989557839778099</v>
      </c>
    </row>
    <row r="197" spans="2:62" x14ac:dyDescent="0.3">
      <c r="B197" s="2">
        <v>7</v>
      </c>
      <c r="C197" s="9">
        <v>41974</v>
      </c>
      <c r="D197" s="2">
        <v>12136</v>
      </c>
      <c r="L197" s="43">
        <f t="shared" si="103"/>
        <v>14017</v>
      </c>
      <c r="M197" s="6" t="s">
        <v>1</v>
      </c>
      <c r="N197" s="43">
        <f t="shared" si="100"/>
        <v>14470</v>
      </c>
      <c r="O197" s="6" t="s">
        <v>17</v>
      </c>
      <c r="Q197" s="43">
        <f t="shared" si="104"/>
        <v>14017</v>
      </c>
      <c r="R197" s="6" t="s">
        <v>1</v>
      </c>
      <c r="S197" s="43">
        <f t="shared" si="101"/>
        <v>14470</v>
      </c>
      <c r="T197" s="6" t="s">
        <v>42</v>
      </c>
      <c r="V197" s="2">
        <v>7</v>
      </c>
      <c r="W197" s="9">
        <v>41974</v>
      </c>
      <c r="X197" s="2">
        <v>12136</v>
      </c>
      <c r="Y197" s="2" t="s">
        <v>34</v>
      </c>
      <c r="AA197" s="2">
        <v>7</v>
      </c>
      <c r="AB197" s="9">
        <v>41974</v>
      </c>
      <c r="AC197" s="2">
        <v>12136</v>
      </c>
      <c r="AD197" s="2" t="s">
        <v>34</v>
      </c>
      <c r="AE197" s="2" t="s">
        <v>34</v>
      </c>
      <c r="AF197" s="2" t="s">
        <v>38</v>
      </c>
      <c r="AG197" s="2" t="s">
        <v>49</v>
      </c>
      <c r="AI197" s="2" t="s">
        <v>41</v>
      </c>
      <c r="AJ197" s="2">
        <v>0</v>
      </c>
      <c r="AK197" s="2">
        <v>0</v>
      </c>
      <c r="AL197" s="2">
        <v>0</v>
      </c>
      <c r="AM197" s="2">
        <v>0</v>
      </c>
      <c r="AN197" s="2">
        <v>17</v>
      </c>
      <c r="AO197" s="2">
        <v>366</v>
      </c>
      <c r="AP197" s="2">
        <v>19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>
        <f t="shared" si="102"/>
        <v>402</v>
      </c>
      <c r="AW197" s="2" t="s">
        <v>42</v>
      </c>
      <c r="AX197" s="12">
        <v>14304.73</v>
      </c>
      <c r="AZ197" s="2">
        <v>7</v>
      </c>
      <c r="BA197" s="9">
        <v>41974</v>
      </c>
      <c r="BB197" s="2">
        <v>12136</v>
      </c>
      <c r="BC197" s="2" t="s">
        <v>34</v>
      </c>
      <c r="BD197" s="12">
        <v>12454</v>
      </c>
      <c r="BF197" s="2">
        <v>7</v>
      </c>
      <c r="BG197" s="9">
        <v>41974</v>
      </c>
      <c r="BH197" s="2">
        <v>12136</v>
      </c>
      <c r="BI197" s="13">
        <v>11950.385964912281</v>
      </c>
      <c r="BJ197" s="17">
        <v>1.5989557839778099</v>
      </c>
    </row>
    <row r="198" spans="2:62" x14ac:dyDescent="0.3">
      <c r="B198" s="2">
        <v>8</v>
      </c>
      <c r="C198" s="2" t="s">
        <v>30</v>
      </c>
      <c r="D198" s="2">
        <v>11987</v>
      </c>
      <c r="L198" s="43">
        <f t="shared" si="103"/>
        <v>14470</v>
      </c>
      <c r="M198" s="6" t="s">
        <v>1</v>
      </c>
      <c r="N198" s="43">
        <f t="shared" si="100"/>
        <v>14923</v>
      </c>
      <c r="O198" s="6" t="s">
        <v>18</v>
      </c>
      <c r="Q198" s="43">
        <f t="shared" si="104"/>
        <v>14470</v>
      </c>
      <c r="R198" s="6" t="s">
        <v>1</v>
      </c>
      <c r="S198" s="43">
        <f t="shared" si="101"/>
        <v>14923</v>
      </c>
      <c r="T198" s="6" t="s">
        <v>35</v>
      </c>
      <c r="V198" s="2">
        <v>8</v>
      </c>
      <c r="W198" s="2" t="s">
        <v>30</v>
      </c>
      <c r="X198" s="2">
        <v>11987</v>
      </c>
      <c r="Y198" s="2" t="s">
        <v>49</v>
      </c>
      <c r="AA198" s="2">
        <v>8</v>
      </c>
      <c r="AB198" s="2" t="s">
        <v>30</v>
      </c>
      <c r="AC198" s="2">
        <v>11987</v>
      </c>
      <c r="AD198" s="2" t="s">
        <v>49</v>
      </c>
      <c r="AE198" s="2" t="s">
        <v>49</v>
      </c>
      <c r="AF198" s="2" t="s">
        <v>38</v>
      </c>
      <c r="AG198" s="2" t="s">
        <v>49</v>
      </c>
      <c r="AI198" s="2" t="s">
        <v>42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18</v>
      </c>
      <c r="AP198" s="2">
        <v>805</v>
      </c>
      <c r="AQ198" s="2">
        <v>23</v>
      </c>
      <c r="AR198" s="2">
        <v>0</v>
      </c>
      <c r="AS198" s="2">
        <v>0</v>
      </c>
      <c r="AT198" s="2">
        <v>0</v>
      </c>
      <c r="AU198" s="2">
        <v>0</v>
      </c>
      <c r="AV198">
        <f t="shared" si="102"/>
        <v>846</v>
      </c>
      <c r="AW198" s="2" t="s">
        <v>35</v>
      </c>
      <c r="AX198" s="12">
        <v>14743.971</v>
      </c>
      <c r="AZ198" s="2">
        <v>8</v>
      </c>
      <c r="BA198" s="2" t="s">
        <v>30</v>
      </c>
      <c r="BB198" s="2">
        <v>11987</v>
      </c>
      <c r="BC198" s="2" t="s">
        <v>49</v>
      </c>
      <c r="BD198" s="12">
        <v>12454</v>
      </c>
      <c r="BF198" s="2">
        <v>8</v>
      </c>
      <c r="BG198" s="2" t="s">
        <v>30</v>
      </c>
      <c r="BH198" s="2">
        <v>11987</v>
      </c>
      <c r="BI198" s="13">
        <v>11950.385964912281</v>
      </c>
      <c r="BJ198" s="17">
        <v>2.866110514578343</v>
      </c>
    </row>
    <row r="199" spans="2:62" x14ac:dyDescent="0.3">
      <c r="B199" s="2">
        <v>9</v>
      </c>
      <c r="C199" s="2" t="s">
        <v>31</v>
      </c>
      <c r="D199" s="2">
        <v>11987</v>
      </c>
      <c r="G199" s="19">
        <f>G191+27</f>
        <v>11242</v>
      </c>
      <c r="L199" s="43">
        <f t="shared" si="103"/>
        <v>14923</v>
      </c>
      <c r="M199" s="6" t="s">
        <v>1</v>
      </c>
      <c r="N199" s="43">
        <f t="shared" si="100"/>
        <v>15376</v>
      </c>
      <c r="O199" s="6" t="s">
        <v>19</v>
      </c>
      <c r="Q199" s="43">
        <f t="shared" si="104"/>
        <v>14923</v>
      </c>
      <c r="R199" s="6" t="s">
        <v>1</v>
      </c>
      <c r="S199" s="43">
        <f t="shared" si="101"/>
        <v>15376</v>
      </c>
      <c r="T199" s="6" t="s">
        <v>43</v>
      </c>
      <c r="V199" s="2">
        <v>9</v>
      </c>
      <c r="W199" s="2" t="s">
        <v>31</v>
      </c>
      <c r="X199" s="2">
        <v>11987</v>
      </c>
      <c r="Y199" s="2" t="s">
        <v>49</v>
      </c>
      <c r="AA199" s="2">
        <v>9</v>
      </c>
      <c r="AB199" s="2" t="s">
        <v>31</v>
      </c>
      <c r="AC199" s="2">
        <v>11987</v>
      </c>
      <c r="AD199" s="2" t="s">
        <v>49</v>
      </c>
      <c r="AE199" s="2" t="s">
        <v>49</v>
      </c>
      <c r="AF199" s="2" t="s">
        <v>38</v>
      </c>
      <c r="AG199" s="2" t="s">
        <v>49</v>
      </c>
      <c r="AI199" s="2" t="s">
        <v>35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23</v>
      </c>
      <c r="AQ199" s="2">
        <v>315</v>
      </c>
      <c r="AR199" s="2">
        <v>8</v>
      </c>
      <c r="AS199" s="2">
        <v>0</v>
      </c>
      <c r="AT199" s="2">
        <v>0</v>
      </c>
      <c r="AU199" s="2">
        <v>0</v>
      </c>
      <c r="AV199">
        <f t="shared" si="102"/>
        <v>346</v>
      </c>
      <c r="AW199" s="2" t="s">
        <v>43</v>
      </c>
      <c r="AX199" s="12">
        <v>15181.083000000001</v>
      </c>
      <c r="AZ199" s="2">
        <v>9</v>
      </c>
      <c r="BA199" s="2" t="s">
        <v>31</v>
      </c>
      <c r="BB199" s="2">
        <v>11987</v>
      </c>
      <c r="BC199" s="2" t="s">
        <v>49</v>
      </c>
      <c r="BD199" s="12">
        <v>11991.999</v>
      </c>
      <c r="BF199" s="2">
        <v>9</v>
      </c>
      <c r="BG199" s="2" t="s">
        <v>31</v>
      </c>
      <c r="BH199" s="2">
        <v>11987</v>
      </c>
      <c r="BI199" s="13">
        <v>11950.385964912281</v>
      </c>
      <c r="BJ199" s="17">
        <v>0.94986371520609414</v>
      </c>
    </row>
    <row r="200" spans="2:62" x14ac:dyDescent="0.3">
      <c r="B200" s="2">
        <v>10</v>
      </c>
      <c r="C200" s="2" t="s">
        <v>32</v>
      </c>
      <c r="D200" s="2">
        <v>12017</v>
      </c>
      <c r="G200" s="19">
        <f>G192-558</f>
        <v>16099</v>
      </c>
      <c r="L200" s="43">
        <f t="shared" si="103"/>
        <v>15376</v>
      </c>
      <c r="M200" s="6" t="s">
        <v>1</v>
      </c>
      <c r="N200" s="43">
        <f t="shared" si="100"/>
        <v>15829</v>
      </c>
      <c r="O200" s="6" t="s">
        <v>20</v>
      </c>
      <c r="Q200" s="43">
        <f t="shared" si="104"/>
        <v>15376</v>
      </c>
      <c r="R200" s="6" t="s">
        <v>1</v>
      </c>
      <c r="S200" s="43">
        <f t="shared" si="101"/>
        <v>15829</v>
      </c>
      <c r="T200" s="6" t="s">
        <v>44</v>
      </c>
      <c r="V200" s="2">
        <v>10</v>
      </c>
      <c r="W200" s="2" t="s">
        <v>32</v>
      </c>
      <c r="X200" s="2">
        <v>12017</v>
      </c>
      <c r="Y200" s="2" t="s">
        <v>49</v>
      </c>
      <c r="AA200" s="2">
        <v>10</v>
      </c>
      <c r="AB200" s="2" t="s">
        <v>32</v>
      </c>
      <c r="AC200" s="2">
        <v>12017</v>
      </c>
      <c r="AD200" s="2" t="s">
        <v>49</v>
      </c>
      <c r="AE200" s="2" t="s">
        <v>49</v>
      </c>
      <c r="AF200" s="2" t="s">
        <v>38</v>
      </c>
      <c r="AG200" s="2" t="s">
        <v>49</v>
      </c>
      <c r="AI200" s="2" t="s">
        <v>43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8</v>
      </c>
      <c r="AR200" s="2">
        <v>63</v>
      </c>
      <c r="AS200" s="2">
        <v>1</v>
      </c>
      <c r="AT200" s="2">
        <v>0</v>
      </c>
      <c r="AU200" s="2">
        <v>0</v>
      </c>
      <c r="AV200">
        <f t="shared" si="102"/>
        <v>72</v>
      </c>
      <c r="AW200" s="2" t="s">
        <v>44</v>
      </c>
      <c r="AX200" s="12">
        <v>15688</v>
      </c>
      <c r="AZ200" s="2">
        <v>10</v>
      </c>
      <c r="BA200" s="2" t="s">
        <v>32</v>
      </c>
      <c r="BB200" s="2">
        <v>12017</v>
      </c>
      <c r="BC200" s="2" t="s">
        <v>49</v>
      </c>
      <c r="BD200" s="12">
        <v>11991.999</v>
      </c>
      <c r="BF200" s="2">
        <v>10</v>
      </c>
      <c r="BG200" s="2" t="s">
        <v>32</v>
      </c>
      <c r="BH200" s="2">
        <v>12017</v>
      </c>
      <c r="BI200" s="13">
        <v>11950.385964912281</v>
      </c>
      <c r="BJ200" s="17">
        <v>1.194693911180702</v>
      </c>
    </row>
    <row r="201" spans="2:62" x14ac:dyDescent="0.3">
      <c r="B201" s="2" t="s">
        <v>24</v>
      </c>
      <c r="C201" s="2" t="s">
        <v>24</v>
      </c>
      <c r="D201" s="2" t="s">
        <v>24</v>
      </c>
      <c r="L201" s="43">
        <f t="shared" si="103"/>
        <v>15829</v>
      </c>
      <c r="M201" s="6" t="s">
        <v>1</v>
      </c>
      <c r="N201" s="43">
        <f t="shared" si="100"/>
        <v>16282</v>
      </c>
      <c r="O201" s="6" t="s">
        <v>21</v>
      </c>
      <c r="Q201" s="43">
        <f t="shared" si="104"/>
        <v>15829</v>
      </c>
      <c r="R201" s="6" t="s">
        <v>1</v>
      </c>
      <c r="S201" s="43">
        <f t="shared" si="101"/>
        <v>16282</v>
      </c>
      <c r="T201" s="6" t="s">
        <v>45</v>
      </c>
      <c r="V201" s="2" t="s">
        <v>24</v>
      </c>
      <c r="W201" s="2" t="s">
        <v>24</v>
      </c>
      <c r="X201" s="2" t="s">
        <v>24</v>
      </c>
      <c r="Y201" s="2" t="s">
        <v>24</v>
      </c>
      <c r="AA201" s="2" t="s">
        <v>24</v>
      </c>
      <c r="AB201" s="2" t="s">
        <v>24</v>
      </c>
      <c r="AC201" s="2" t="s">
        <v>24</v>
      </c>
      <c r="AD201" s="2" t="s">
        <v>24</v>
      </c>
      <c r="AE201" s="2" t="s">
        <v>24</v>
      </c>
      <c r="AF201" s="2" t="s">
        <v>24</v>
      </c>
      <c r="AG201" s="2" t="s">
        <v>24</v>
      </c>
      <c r="AI201" s="2" t="s">
        <v>44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15</v>
      </c>
      <c r="AT201" s="2">
        <v>1</v>
      </c>
      <c r="AU201" s="2">
        <v>0</v>
      </c>
      <c r="AV201">
        <f t="shared" si="102"/>
        <v>17</v>
      </c>
      <c r="AW201" s="2" t="s">
        <v>45</v>
      </c>
      <c r="AX201" s="12">
        <v>16188.5</v>
      </c>
      <c r="AZ201" s="2" t="s">
        <v>24</v>
      </c>
      <c r="BA201" s="2" t="s">
        <v>24</v>
      </c>
      <c r="BB201" s="2" t="s">
        <v>24</v>
      </c>
      <c r="BC201" s="2" t="s">
        <v>24</v>
      </c>
      <c r="BD201" s="2" t="s">
        <v>24</v>
      </c>
      <c r="BF201" s="2" t="s">
        <v>24</v>
      </c>
      <c r="BG201" s="2" t="s">
        <v>24</v>
      </c>
      <c r="BH201" s="2" t="s">
        <v>24</v>
      </c>
      <c r="BI201" s="2" t="s">
        <v>24</v>
      </c>
      <c r="BJ201" s="2" t="s">
        <v>24</v>
      </c>
    </row>
    <row r="202" spans="2:62" x14ac:dyDescent="0.3">
      <c r="B202" s="2" t="s">
        <v>24</v>
      </c>
      <c r="C202" s="2" t="s">
        <v>24</v>
      </c>
      <c r="D202" s="2" t="s">
        <v>24</v>
      </c>
      <c r="L202" s="43">
        <f t="shared" si="103"/>
        <v>16282</v>
      </c>
      <c r="M202" s="6" t="s">
        <v>1</v>
      </c>
      <c r="N202" s="43">
        <f t="shared" si="100"/>
        <v>16735</v>
      </c>
      <c r="O202" s="6" t="s">
        <v>22</v>
      </c>
      <c r="Q202" s="43">
        <f t="shared" si="104"/>
        <v>16282</v>
      </c>
      <c r="R202" s="6" t="s">
        <v>1</v>
      </c>
      <c r="S202" s="43">
        <f t="shared" si="101"/>
        <v>16735</v>
      </c>
      <c r="T202" s="6" t="s">
        <v>53</v>
      </c>
      <c r="V202" s="2" t="s">
        <v>24</v>
      </c>
      <c r="W202" s="2" t="s">
        <v>24</v>
      </c>
      <c r="X202" s="2" t="s">
        <v>24</v>
      </c>
      <c r="Y202" s="2" t="s">
        <v>24</v>
      </c>
      <c r="AA202" s="2" t="s">
        <v>24</v>
      </c>
      <c r="AB202" s="2" t="s">
        <v>24</v>
      </c>
      <c r="AC202" s="2" t="s">
        <v>24</v>
      </c>
      <c r="AD202" s="2" t="s">
        <v>24</v>
      </c>
      <c r="AE202" s="2" t="s">
        <v>24</v>
      </c>
      <c r="AF202" s="2" t="s">
        <v>24</v>
      </c>
      <c r="AG202" s="2" t="s">
        <v>24</v>
      </c>
      <c r="AI202" s="2" t="s">
        <v>45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1</v>
      </c>
      <c r="AT202" s="2">
        <v>9</v>
      </c>
      <c r="AU202" s="2">
        <v>2</v>
      </c>
      <c r="AV202">
        <f t="shared" si="102"/>
        <v>12</v>
      </c>
      <c r="AW202" s="2" t="s">
        <v>53</v>
      </c>
      <c r="AX202" s="12">
        <v>16540.922999999999</v>
      </c>
      <c r="AZ202" s="2" t="s">
        <v>24</v>
      </c>
      <c r="BA202" s="2" t="s">
        <v>24</v>
      </c>
      <c r="BB202" s="2" t="s">
        <v>24</v>
      </c>
      <c r="BC202" s="2" t="s">
        <v>24</v>
      </c>
      <c r="BD202" s="2" t="s">
        <v>24</v>
      </c>
      <c r="BF202" s="2" t="s">
        <v>24</v>
      </c>
      <c r="BG202" s="2" t="s">
        <v>24</v>
      </c>
      <c r="BH202" s="2" t="s">
        <v>24</v>
      </c>
      <c r="BI202" s="2" t="s">
        <v>24</v>
      </c>
      <c r="BJ202" s="2" t="s">
        <v>24</v>
      </c>
    </row>
    <row r="203" spans="2:62" x14ac:dyDescent="0.3">
      <c r="B203" s="2" t="s">
        <v>24</v>
      </c>
      <c r="C203" s="2" t="s">
        <v>24</v>
      </c>
      <c r="D203" s="2" t="s">
        <v>24</v>
      </c>
      <c r="V203" s="2" t="s">
        <v>24</v>
      </c>
      <c r="W203" s="2" t="s">
        <v>24</v>
      </c>
      <c r="X203" s="2" t="s">
        <v>24</v>
      </c>
      <c r="Y203" s="2" t="s">
        <v>24</v>
      </c>
      <c r="AA203" s="2" t="s">
        <v>24</v>
      </c>
      <c r="AB203" s="2" t="s">
        <v>24</v>
      </c>
      <c r="AC203" s="2" t="s">
        <v>24</v>
      </c>
      <c r="AD203" s="2" t="s">
        <v>24</v>
      </c>
      <c r="AE203" s="2" t="s">
        <v>24</v>
      </c>
      <c r="AF203" s="2" t="s">
        <v>24</v>
      </c>
      <c r="AG203" s="2" t="s">
        <v>24</v>
      </c>
      <c r="AI203" s="2" t="s">
        <v>53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2</v>
      </c>
      <c r="AU203" s="2">
        <v>11</v>
      </c>
      <c r="AV203">
        <f t="shared" si="102"/>
        <v>13</v>
      </c>
      <c r="AZ203" s="2" t="s">
        <v>24</v>
      </c>
      <c r="BA203" s="2" t="s">
        <v>24</v>
      </c>
      <c r="BB203" s="2" t="s">
        <v>24</v>
      </c>
      <c r="BC203" s="2" t="s">
        <v>24</v>
      </c>
      <c r="BD203" s="2" t="s">
        <v>24</v>
      </c>
      <c r="BF203" s="2" t="s">
        <v>24</v>
      </c>
      <c r="BG203" s="2" t="s">
        <v>24</v>
      </c>
      <c r="BH203" s="2" t="s">
        <v>24</v>
      </c>
      <c r="BI203" s="2" t="s">
        <v>24</v>
      </c>
      <c r="BJ203" s="2" t="s">
        <v>24</v>
      </c>
    </row>
    <row r="204" spans="2:62" x14ac:dyDescent="0.3">
      <c r="B204" s="2" t="s">
        <v>24</v>
      </c>
      <c r="C204" s="2" t="s">
        <v>24</v>
      </c>
      <c r="D204" s="2" t="s">
        <v>24</v>
      </c>
      <c r="V204" s="2" t="s">
        <v>24</v>
      </c>
      <c r="W204" s="2" t="s">
        <v>24</v>
      </c>
      <c r="X204" s="2" t="s">
        <v>24</v>
      </c>
      <c r="Y204" s="2" t="s">
        <v>24</v>
      </c>
      <c r="AA204" s="2" t="s">
        <v>24</v>
      </c>
      <c r="AB204" s="2" t="s">
        <v>24</v>
      </c>
      <c r="AC204" s="2" t="s">
        <v>24</v>
      </c>
      <c r="AD204" s="2" t="s">
        <v>24</v>
      </c>
      <c r="AE204" s="2" t="s">
        <v>24</v>
      </c>
      <c r="AF204" s="2" t="s">
        <v>24</v>
      </c>
      <c r="AG204" s="2" t="s">
        <v>24</v>
      </c>
      <c r="AV204">
        <f>SUM(AV192:AV203)</f>
        <v>2975</v>
      </c>
      <c r="AZ204" s="2" t="s">
        <v>24</v>
      </c>
      <c r="BA204" s="2" t="s">
        <v>24</v>
      </c>
      <c r="BB204" s="2" t="s">
        <v>24</v>
      </c>
      <c r="BC204" s="2" t="s">
        <v>24</v>
      </c>
      <c r="BD204" s="2" t="s">
        <v>24</v>
      </c>
      <c r="BF204" s="2" t="s">
        <v>24</v>
      </c>
      <c r="BG204" s="2" t="s">
        <v>24</v>
      </c>
      <c r="BH204" s="2" t="s">
        <v>24</v>
      </c>
      <c r="BI204" s="2" t="s">
        <v>24</v>
      </c>
      <c r="BJ204" s="2" t="s">
        <v>24</v>
      </c>
    </row>
    <row r="205" spans="2:62" x14ac:dyDescent="0.3">
      <c r="B205" s="2" t="s">
        <v>24</v>
      </c>
      <c r="C205" s="2" t="s">
        <v>24</v>
      </c>
      <c r="D205" s="2" t="s">
        <v>24</v>
      </c>
      <c r="V205" s="2" t="s">
        <v>24</v>
      </c>
      <c r="W205" s="2" t="s">
        <v>24</v>
      </c>
      <c r="X205" s="2" t="s">
        <v>24</v>
      </c>
      <c r="Y205" s="2" t="s">
        <v>24</v>
      </c>
      <c r="AA205" s="2" t="s">
        <v>24</v>
      </c>
      <c r="AB205" s="2" t="s">
        <v>24</v>
      </c>
      <c r="AC205" s="2" t="s">
        <v>24</v>
      </c>
      <c r="AD205" s="2" t="s">
        <v>24</v>
      </c>
      <c r="AE205" s="2" t="s">
        <v>24</v>
      </c>
      <c r="AF205" s="2" t="s">
        <v>24</v>
      </c>
      <c r="AG205" s="2" t="s">
        <v>24</v>
      </c>
      <c r="AI205" s="67" t="s">
        <v>51</v>
      </c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Z205" s="2" t="s">
        <v>24</v>
      </c>
      <c r="BA205" s="2" t="s">
        <v>24</v>
      </c>
      <c r="BB205" s="2" t="s">
        <v>24</v>
      </c>
      <c r="BC205" s="2" t="s">
        <v>24</v>
      </c>
      <c r="BD205" s="2" t="s">
        <v>24</v>
      </c>
      <c r="BF205" s="2" t="s">
        <v>24</v>
      </c>
      <c r="BG205" s="2" t="s">
        <v>24</v>
      </c>
      <c r="BH205" s="2" t="s">
        <v>24</v>
      </c>
      <c r="BI205" s="2" t="s">
        <v>24</v>
      </c>
      <c r="BJ205" s="2" t="s">
        <v>24</v>
      </c>
    </row>
    <row r="206" spans="2:62" x14ac:dyDescent="0.3">
      <c r="B206" s="2">
        <v>2976</v>
      </c>
      <c r="C206" s="30" t="s">
        <v>83</v>
      </c>
      <c r="D206" s="30">
        <v>14299.15</v>
      </c>
      <c r="V206" s="2">
        <v>2611</v>
      </c>
      <c r="W206" s="2" t="s">
        <v>150</v>
      </c>
      <c r="X206" s="2">
        <v>14157.86</v>
      </c>
      <c r="Y206" s="2" t="s">
        <v>42</v>
      </c>
      <c r="AA206" s="2">
        <v>2610</v>
      </c>
      <c r="AB206" s="2" t="s">
        <v>149</v>
      </c>
      <c r="AC206" s="2">
        <v>14157.86</v>
      </c>
      <c r="AD206" s="2" t="s">
        <v>42</v>
      </c>
      <c r="AE206" s="2" t="s">
        <v>42</v>
      </c>
      <c r="AF206" s="2" t="s">
        <v>38</v>
      </c>
      <c r="AG206" s="2" t="s">
        <v>42</v>
      </c>
      <c r="AI206" s="2" t="s">
        <v>33</v>
      </c>
      <c r="AJ206" s="2" t="s">
        <v>50</v>
      </c>
      <c r="AK206" s="2" t="s">
        <v>49</v>
      </c>
      <c r="AL206" s="2" t="s">
        <v>34</v>
      </c>
      <c r="AM206" s="2" t="s">
        <v>39</v>
      </c>
      <c r="AN206" s="2" t="s">
        <v>40</v>
      </c>
      <c r="AO206" s="2" t="s">
        <v>41</v>
      </c>
      <c r="AP206" s="2" t="s">
        <v>42</v>
      </c>
      <c r="AQ206" s="2" t="s">
        <v>35</v>
      </c>
      <c r="AR206" s="2" t="s">
        <v>43</v>
      </c>
      <c r="AS206" s="2" t="s">
        <v>44</v>
      </c>
      <c r="AT206" s="2" t="s">
        <v>45</v>
      </c>
      <c r="AU206" s="2" t="s">
        <v>53</v>
      </c>
      <c r="AZ206" s="2">
        <v>2610</v>
      </c>
      <c r="BA206" s="2" t="s">
        <v>149</v>
      </c>
      <c r="BB206" s="2">
        <v>14157.86</v>
      </c>
      <c r="BC206" s="2" t="s">
        <v>42</v>
      </c>
      <c r="BD206" s="12">
        <v>14304.73</v>
      </c>
      <c r="BF206" s="2">
        <v>2610</v>
      </c>
      <c r="BG206" s="2" t="s">
        <v>149</v>
      </c>
      <c r="BH206" s="2">
        <v>14157.86</v>
      </c>
      <c r="BI206" s="13">
        <v>13959.35763411279</v>
      </c>
      <c r="BJ206" s="17">
        <v>3.203110774292714E-2</v>
      </c>
    </row>
    <row r="207" spans="2:62" x14ac:dyDescent="0.3">
      <c r="AA207" s="2">
        <v>2611</v>
      </c>
      <c r="AB207" s="2" t="s">
        <v>150</v>
      </c>
      <c r="AC207" s="2">
        <v>14157.86</v>
      </c>
      <c r="AD207" s="2" t="s">
        <v>42</v>
      </c>
      <c r="AE207" s="2" t="s">
        <v>42</v>
      </c>
      <c r="AF207" s="2" t="s">
        <v>38</v>
      </c>
      <c r="AG207" s="2"/>
      <c r="AI207" s="2" t="s">
        <v>50</v>
      </c>
      <c r="AJ207" s="2">
        <f>AJ192/$AV$192</f>
        <v>0.95890410958904104</v>
      </c>
      <c r="AK207" s="2">
        <f t="shared" ref="AK207:AU207" si="105">AK192/$AV$192</f>
        <v>4.1095890410958902E-2</v>
      </c>
      <c r="AL207" s="2">
        <f t="shared" si="105"/>
        <v>0</v>
      </c>
      <c r="AM207" s="2">
        <f t="shared" si="105"/>
        <v>0</v>
      </c>
      <c r="AN207" s="2">
        <f t="shared" si="105"/>
        <v>0</v>
      </c>
      <c r="AO207" s="2">
        <f t="shared" si="105"/>
        <v>0</v>
      </c>
      <c r="AP207" s="2">
        <f t="shared" si="105"/>
        <v>0</v>
      </c>
      <c r="AQ207" s="2">
        <f t="shared" si="105"/>
        <v>0</v>
      </c>
      <c r="AR207" s="2">
        <f t="shared" si="105"/>
        <v>0</v>
      </c>
      <c r="AS207" s="2">
        <f t="shared" si="105"/>
        <v>0</v>
      </c>
      <c r="AT207" s="2">
        <f t="shared" si="105"/>
        <v>0</v>
      </c>
      <c r="AU207" s="2">
        <f t="shared" si="105"/>
        <v>0</v>
      </c>
      <c r="AZ207" s="2">
        <v>2611</v>
      </c>
      <c r="BA207" s="2" t="s">
        <v>150</v>
      </c>
      <c r="BB207" s="2">
        <v>14157.86</v>
      </c>
      <c r="BC207" s="2" t="s">
        <v>42</v>
      </c>
      <c r="BD207" s="12">
        <v>14304.73</v>
      </c>
      <c r="BF207" s="2">
        <v>2611</v>
      </c>
      <c r="BG207" s="2" t="s">
        <v>150</v>
      </c>
      <c r="BH207" s="2">
        <v>14157.86</v>
      </c>
      <c r="BI207" s="13">
        <v>13959.35763411279</v>
      </c>
      <c r="BJ207" s="17">
        <v>3.203110774292714E-2</v>
      </c>
    </row>
    <row r="208" spans="2:62" x14ac:dyDescent="0.3">
      <c r="AI208" s="2" t="s">
        <v>49</v>
      </c>
      <c r="AJ208" s="2">
        <f>AJ193/$AV$193</f>
        <v>4.195804195804196E-2</v>
      </c>
      <c r="AK208" s="2">
        <f t="shared" ref="AK208:AU208" si="106">AK193/$AV$193</f>
        <v>0.91608391608391604</v>
      </c>
      <c r="AL208" s="2">
        <f t="shared" si="106"/>
        <v>4.195804195804196E-2</v>
      </c>
      <c r="AM208" s="2">
        <f t="shared" si="106"/>
        <v>0</v>
      </c>
      <c r="AN208" s="2">
        <f t="shared" si="106"/>
        <v>0</v>
      </c>
      <c r="AO208" s="2">
        <f t="shared" si="106"/>
        <v>0</v>
      </c>
      <c r="AP208" s="2">
        <f t="shared" si="106"/>
        <v>0</v>
      </c>
      <c r="AQ208" s="2">
        <f t="shared" si="106"/>
        <v>0</v>
      </c>
      <c r="AR208" s="2">
        <f t="shared" si="106"/>
        <v>0</v>
      </c>
      <c r="AS208" s="2">
        <f t="shared" si="106"/>
        <v>0</v>
      </c>
      <c r="AT208" s="2">
        <f t="shared" si="106"/>
        <v>0</v>
      </c>
      <c r="AU208" s="2">
        <f t="shared" si="106"/>
        <v>0</v>
      </c>
    </row>
    <row r="209" spans="1:62" x14ac:dyDescent="0.3">
      <c r="AI209" s="2" t="s">
        <v>34</v>
      </c>
      <c r="AJ209" s="2">
        <f>AJ194/$AV$194</f>
        <v>0</v>
      </c>
      <c r="AK209" s="2">
        <f t="shared" ref="AK209:AU209" si="107">AK194/$AV$194</f>
        <v>6.1224489795918366E-2</v>
      </c>
      <c r="AL209" s="2">
        <f t="shared" si="107"/>
        <v>0.87755102040816324</v>
      </c>
      <c r="AM209" s="2">
        <f t="shared" si="107"/>
        <v>6.1224489795918366E-2</v>
      </c>
      <c r="AN209" s="2">
        <f t="shared" si="107"/>
        <v>0</v>
      </c>
      <c r="AO209" s="2">
        <f t="shared" si="107"/>
        <v>0</v>
      </c>
      <c r="AP209" s="2">
        <f t="shared" si="107"/>
        <v>0</v>
      </c>
      <c r="AQ209" s="2">
        <f t="shared" si="107"/>
        <v>0</v>
      </c>
      <c r="AR209" s="2">
        <f t="shared" si="107"/>
        <v>0</v>
      </c>
      <c r="AS209" s="2">
        <f t="shared" si="107"/>
        <v>0</v>
      </c>
      <c r="AT209" s="2">
        <f t="shared" si="107"/>
        <v>0</v>
      </c>
      <c r="AU209" s="2">
        <f t="shared" si="107"/>
        <v>0</v>
      </c>
    </row>
    <row r="210" spans="1:62" x14ac:dyDescent="0.3">
      <c r="AI210" s="2" t="s">
        <v>39</v>
      </c>
      <c r="AJ210" s="2">
        <f>AJ195/$AV$195</f>
        <v>0</v>
      </c>
      <c r="AK210" s="2">
        <f t="shared" ref="AK210:AU210" si="108">AK195/$AV$195</f>
        <v>0</v>
      </c>
      <c r="AL210" s="2">
        <f t="shared" si="108"/>
        <v>3.1446540880503145E-2</v>
      </c>
      <c r="AM210" s="2">
        <f t="shared" si="108"/>
        <v>0.89308176100628933</v>
      </c>
      <c r="AN210" s="2">
        <f t="shared" si="108"/>
        <v>7.5471698113207544E-2</v>
      </c>
      <c r="AO210" s="2">
        <f t="shared" si="108"/>
        <v>0</v>
      </c>
      <c r="AP210" s="2">
        <f t="shared" si="108"/>
        <v>0</v>
      </c>
      <c r="AQ210" s="2">
        <f t="shared" si="108"/>
        <v>0</v>
      </c>
      <c r="AR210" s="2">
        <f t="shared" si="108"/>
        <v>0</v>
      </c>
      <c r="AS210" s="2">
        <f t="shared" si="108"/>
        <v>0</v>
      </c>
      <c r="AT210" s="2">
        <f t="shared" si="108"/>
        <v>0</v>
      </c>
      <c r="AU210" s="2">
        <f t="shared" si="108"/>
        <v>0</v>
      </c>
    </row>
    <row r="211" spans="1:62" x14ac:dyDescent="0.3">
      <c r="AI211" s="2" t="s">
        <v>40</v>
      </c>
      <c r="AJ211" s="2">
        <f>AJ196/$AV$196</f>
        <v>0</v>
      </c>
      <c r="AK211" s="2">
        <f t="shared" ref="AK211:AU211" si="109">AK196/$AV$196</f>
        <v>0</v>
      </c>
      <c r="AL211" s="2">
        <f t="shared" si="109"/>
        <v>0</v>
      </c>
      <c r="AM211" s="2">
        <f t="shared" si="109"/>
        <v>1.5256588072122053E-2</v>
      </c>
      <c r="AN211" s="2">
        <f t="shared" si="109"/>
        <v>0.95977808599167824</v>
      </c>
      <c r="AO211" s="2">
        <f t="shared" si="109"/>
        <v>2.4965325936199722E-2</v>
      </c>
      <c r="AP211" s="2">
        <f t="shared" si="109"/>
        <v>0</v>
      </c>
      <c r="AQ211" s="2">
        <f t="shared" si="109"/>
        <v>0</v>
      </c>
      <c r="AR211" s="2">
        <f t="shared" si="109"/>
        <v>0</v>
      </c>
      <c r="AS211" s="2">
        <f t="shared" si="109"/>
        <v>0</v>
      </c>
      <c r="AT211" s="2">
        <f t="shared" si="109"/>
        <v>0</v>
      </c>
      <c r="AU211" s="2">
        <f t="shared" si="109"/>
        <v>0</v>
      </c>
    </row>
    <row r="212" spans="1:62" x14ac:dyDescent="0.3">
      <c r="AI212" s="2" t="s">
        <v>41</v>
      </c>
      <c r="AJ212" s="2">
        <f>AJ197/$AV$197</f>
        <v>0</v>
      </c>
      <c r="AK212" s="2">
        <f t="shared" ref="AK212:AU212" si="110">AK197/$AV$197</f>
        <v>0</v>
      </c>
      <c r="AL212" s="2">
        <f t="shared" si="110"/>
        <v>0</v>
      </c>
      <c r="AM212" s="2">
        <f t="shared" si="110"/>
        <v>0</v>
      </c>
      <c r="AN212" s="2">
        <f t="shared" si="110"/>
        <v>4.228855721393035E-2</v>
      </c>
      <c r="AO212" s="2">
        <f t="shared" si="110"/>
        <v>0.91044776119402981</v>
      </c>
      <c r="AP212" s="2">
        <f t="shared" si="110"/>
        <v>4.7263681592039801E-2</v>
      </c>
      <c r="AQ212" s="2">
        <f t="shared" si="110"/>
        <v>0</v>
      </c>
      <c r="AR212" s="2">
        <f t="shared" si="110"/>
        <v>0</v>
      </c>
      <c r="AS212" s="2">
        <f t="shared" si="110"/>
        <v>0</v>
      </c>
      <c r="AT212" s="2">
        <f t="shared" si="110"/>
        <v>0</v>
      </c>
      <c r="AU212" s="2">
        <f t="shared" si="110"/>
        <v>0</v>
      </c>
    </row>
    <row r="213" spans="1:62" x14ac:dyDescent="0.3">
      <c r="AI213" s="2" t="s">
        <v>42</v>
      </c>
      <c r="AJ213" s="2">
        <f>AJ198/$AV$198</f>
        <v>0</v>
      </c>
      <c r="AK213" s="2">
        <f t="shared" ref="AK213:AU213" si="111">AK198/$AV$198</f>
        <v>0</v>
      </c>
      <c r="AL213" s="2">
        <f t="shared" si="111"/>
        <v>0</v>
      </c>
      <c r="AM213" s="2">
        <f t="shared" si="111"/>
        <v>0</v>
      </c>
      <c r="AN213" s="2">
        <f t="shared" si="111"/>
        <v>0</v>
      </c>
      <c r="AO213" s="2">
        <f t="shared" si="111"/>
        <v>2.1276595744680851E-2</v>
      </c>
      <c r="AP213" s="2">
        <f t="shared" si="111"/>
        <v>0.95153664302600471</v>
      </c>
      <c r="AQ213" s="2">
        <f t="shared" si="111"/>
        <v>2.7186761229314422E-2</v>
      </c>
      <c r="AR213" s="2">
        <f t="shared" si="111"/>
        <v>0</v>
      </c>
      <c r="AS213" s="2">
        <f t="shared" si="111"/>
        <v>0</v>
      </c>
      <c r="AT213" s="2">
        <f t="shared" si="111"/>
        <v>0</v>
      </c>
      <c r="AU213" s="2">
        <f t="shared" si="111"/>
        <v>0</v>
      </c>
    </row>
    <row r="214" spans="1:62" x14ac:dyDescent="0.3">
      <c r="AI214" s="2" t="s">
        <v>35</v>
      </c>
      <c r="AJ214" s="2">
        <f>AJ199/$AV$199</f>
        <v>0</v>
      </c>
      <c r="AK214" s="2">
        <f t="shared" ref="AK214:AU214" si="112">AK199/$AV$199</f>
        <v>0</v>
      </c>
      <c r="AL214" s="2">
        <f t="shared" si="112"/>
        <v>0</v>
      </c>
      <c r="AM214" s="2">
        <f t="shared" si="112"/>
        <v>0</v>
      </c>
      <c r="AN214" s="2">
        <f t="shared" si="112"/>
        <v>0</v>
      </c>
      <c r="AO214" s="2">
        <f t="shared" si="112"/>
        <v>0</v>
      </c>
      <c r="AP214" s="2">
        <f t="shared" si="112"/>
        <v>6.6473988439306353E-2</v>
      </c>
      <c r="AQ214" s="2">
        <f t="shared" si="112"/>
        <v>0.91040462427745661</v>
      </c>
      <c r="AR214" s="2">
        <f t="shared" si="112"/>
        <v>2.3121387283236993E-2</v>
      </c>
      <c r="AS214" s="2">
        <f t="shared" si="112"/>
        <v>0</v>
      </c>
      <c r="AT214" s="2">
        <f t="shared" si="112"/>
        <v>0</v>
      </c>
      <c r="AU214" s="2">
        <f t="shared" si="112"/>
        <v>0</v>
      </c>
    </row>
    <row r="215" spans="1:62" x14ac:dyDescent="0.3">
      <c r="AI215" s="2" t="s">
        <v>43</v>
      </c>
      <c r="AJ215" s="2">
        <f>AJ200/$AV$200</f>
        <v>0</v>
      </c>
      <c r="AK215" s="2">
        <f t="shared" ref="AK215:AU215" si="113">AK200/$AV$200</f>
        <v>0</v>
      </c>
      <c r="AL215" s="2">
        <f t="shared" si="113"/>
        <v>0</v>
      </c>
      <c r="AM215" s="2">
        <f t="shared" si="113"/>
        <v>0</v>
      </c>
      <c r="AN215" s="2">
        <f t="shared" si="113"/>
        <v>0</v>
      </c>
      <c r="AO215" s="2">
        <f t="shared" si="113"/>
        <v>0</v>
      </c>
      <c r="AP215" s="2">
        <f t="shared" si="113"/>
        <v>0</v>
      </c>
      <c r="AQ215" s="2">
        <f t="shared" si="113"/>
        <v>0.1111111111111111</v>
      </c>
      <c r="AR215" s="2">
        <f t="shared" si="113"/>
        <v>0.875</v>
      </c>
      <c r="AS215" s="2">
        <f t="shared" si="113"/>
        <v>1.3888888888888888E-2</v>
      </c>
      <c r="AT215" s="2">
        <f t="shared" si="113"/>
        <v>0</v>
      </c>
      <c r="AU215" s="2">
        <f t="shared" si="113"/>
        <v>0</v>
      </c>
    </row>
    <row r="216" spans="1:62" x14ac:dyDescent="0.3">
      <c r="AI216" s="2" t="s">
        <v>44</v>
      </c>
      <c r="AJ216" s="2">
        <f>AJ201/$AV$201</f>
        <v>0</v>
      </c>
      <c r="AK216" s="2">
        <f t="shared" ref="AK216:AU216" si="114">AK201/$AV$201</f>
        <v>0</v>
      </c>
      <c r="AL216" s="2">
        <f t="shared" si="114"/>
        <v>0</v>
      </c>
      <c r="AM216" s="2">
        <f t="shared" si="114"/>
        <v>0</v>
      </c>
      <c r="AN216" s="2">
        <f t="shared" si="114"/>
        <v>0</v>
      </c>
      <c r="AO216" s="2">
        <f t="shared" si="114"/>
        <v>0</v>
      </c>
      <c r="AP216" s="2">
        <f t="shared" si="114"/>
        <v>0</v>
      </c>
      <c r="AQ216" s="2">
        <f t="shared" si="114"/>
        <v>0</v>
      </c>
      <c r="AR216" s="2">
        <f t="shared" si="114"/>
        <v>5.8823529411764705E-2</v>
      </c>
      <c r="AS216" s="2">
        <f t="shared" si="114"/>
        <v>0.88235294117647056</v>
      </c>
      <c r="AT216" s="2">
        <f t="shared" si="114"/>
        <v>5.8823529411764705E-2</v>
      </c>
      <c r="AU216" s="2">
        <f t="shared" si="114"/>
        <v>0</v>
      </c>
    </row>
    <row r="217" spans="1:62" x14ac:dyDescent="0.3">
      <c r="AI217" s="2" t="s">
        <v>45</v>
      </c>
      <c r="AJ217" s="2">
        <f>AJ202/$AV$202</f>
        <v>0</v>
      </c>
      <c r="AK217" s="2">
        <f t="shared" ref="AK217:AU217" si="115">AK202/$AV$202</f>
        <v>0</v>
      </c>
      <c r="AL217" s="2">
        <f t="shared" si="115"/>
        <v>0</v>
      </c>
      <c r="AM217" s="2">
        <f t="shared" si="115"/>
        <v>0</v>
      </c>
      <c r="AN217" s="2">
        <f t="shared" si="115"/>
        <v>0</v>
      </c>
      <c r="AO217" s="2">
        <f t="shared" si="115"/>
        <v>0</v>
      </c>
      <c r="AP217" s="2">
        <f t="shared" si="115"/>
        <v>0</v>
      </c>
      <c r="AQ217" s="2">
        <f t="shared" si="115"/>
        <v>0</v>
      </c>
      <c r="AR217" s="2">
        <f t="shared" si="115"/>
        <v>0</v>
      </c>
      <c r="AS217" s="2">
        <f t="shared" si="115"/>
        <v>8.3333333333333329E-2</v>
      </c>
      <c r="AT217" s="2">
        <f t="shared" si="115"/>
        <v>0.75</v>
      </c>
      <c r="AU217" s="2">
        <f t="shared" si="115"/>
        <v>0.16666666666666666</v>
      </c>
    </row>
    <row r="218" spans="1:62" x14ac:dyDescent="0.3">
      <c r="AI218" s="2" t="s">
        <v>53</v>
      </c>
      <c r="AJ218" s="2">
        <f>AJ203/$AV$203</f>
        <v>0</v>
      </c>
      <c r="AK218" s="2">
        <f t="shared" ref="AK218:AU218" si="116">AK203/$AV$203</f>
        <v>0</v>
      </c>
      <c r="AL218" s="2">
        <f t="shared" si="116"/>
        <v>0</v>
      </c>
      <c r="AM218" s="2">
        <f t="shared" si="116"/>
        <v>0</v>
      </c>
      <c r="AN218" s="2">
        <f t="shared" si="116"/>
        <v>0</v>
      </c>
      <c r="AO218" s="2">
        <f t="shared" si="116"/>
        <v>0</v>
      </c>
      <c r="AP218" s="2">
        <f t="shared" si="116"/>
        <v>0</v>
      </c>
      <c r="AQ218" s="2">
        <f t="shared" si="116"/>
        <v>0</v>
      </c>
      <c r="AR218" s="2">
        <f t="shared" si="116"/>
        <v>0</v>
      </c>
      <c r="AS218" s="2">
        <f t="shared" si="116"/>
        <v>0</v>
      </c>
      <c r="AT218" s="2">
        <f t="shared" si="116"/>
        <v>0.15384615384615385</v>
      </c>
      <c r="AU218" s="2">
        <f t="shared" si="116"/>
        <v>0.84615384615384615</v>
      </c>
    </row>
    <row r="221" spans="1:62" x14ac:dyDescent="0.3">
      <c r="A221" t="s">
        <v>196</v>
      </c>
    </row>
    <row r="223" spans="1:62" x14ac:dyDescent="0.3">
      <c r="B223" s="14" t="s">
        <v>46</v>
      </c>
      <c r="C223" s="14" t="s">
        <v>47</v>
      </c>
      <c r="D223" s="14" t="s">
        <v>48</v>
      </c>
      <c r="F223" s="67" t="s">
        <v>2</v>
      </c>
      <c r="G223" s="67"/>
      <c r="I223" s="70" t="s">
        <v>7</v>
      </c>
      <c r="J223" s="71"/>
      <c r="L223" s="68" t="s">
        <v>0</v>
      </c>
      <c r="M223" s="68"/>
      <c r="N223" s="68"/>
      <c r="O223" s="6" t="s">
        <v>10</v>
      </c>
      <c r="Q223" s="68" t="s">
        <v>0</v>
      </c>
      <c r="R223" s="68"/>
      <c r="S223" s="68"/>
      <c r="T223" s="6" t="s">
        <v>33</v>
      </c>
      <c r="V223" s="67" t="s">
        <v>217</v>
      </c>
      <c r="W223" s="67"/>
      <c r="X223" s="67"/>
      <c r="Y223" s="2" t="s">
        <v>33</v>
      </c>
      <c r="AA223" s="67" t="s">
        <v>217</v>
      </c>
      <c r="AB223" s="67"/>
      <c r="AC223" s="67"/>
      <c r="AD223" s="2" t="s">
        <v>33</v>
      </c>
      <c r="AE223" s="67" t="s">
        <v>36</v>
      </c>
      <c r="AF223" s="67"/>
      <c r="AG223" s="67"/>
      <c r="AI223" s="67" t="s">
        <v>51</v>
      </c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W223" s="67" t="s">
        <v>54</v>
      </c>
      <c r="AX223" s="67"/>
      <c r="AZ223" s="67" t="s">
        <v>217</v>
      </c>
      <c r="BA223" s="67"/>
      <c r="BB223" s="67"/>
      <c r="BC223" s="2" t="s">
        <v>33</v>
      </c>
      <c r="BD223" s="2" t="s">
        <v>55</v>
      </c>
      <c r="BF223" s="67" t="s">
        <v>217</v>
      </c>
      <c r="BG223" s="67"/>
      <c r="BH223" s="67"/>
      <c r="BI223" s="2" t="s">
        <v>55</v>
      </c>
      <c r="BJ223" s="2" t="s">
        <v>157</v>
      </c>
    </row>
    <row r="224" spans="1:62" x14ac:dyDescent="0.3">
      <c r="B224" s="2">
        <v>1</v>
      </c>
      <c r="C224" s="2" t="s">
        <v>25</v>
      </c>
      <c r="D224" s="2">
        <v>12169</v>
      </c>
      <c r="F224" s="3" t="s">
        <v>3</v>
      </c>
      <c r="G224" s="4">
        <v>10764</v>
      </c>
      <c r="I224" s="3" t="s">
        <v>3</v>
      </c>
      <c r="J224" s="4">
        <v>10764</v>
      </c>
      <c r="L224" s="43">
        <v>10764</v>
      </c>
      <c r="M224" s="6" t="s">
        <v>1</v>
      </c>
      <c r="N224" s="43">
        <f>L224+$J$228</f>
        <v>11315</v>
      </c>
      <c r="O224" s="6" t="s">
        <v>11</v>
      </c>
      <c r="Q224" s="43">
        <v>10764</v>
      </c>
      <c r="R224" s="6" t="s">
        <v>1</v>
      </c>
      <c r="S224" s="43">
        <f>Q224+$J$228</f>
        <v>11315</v>
      </c>
      <c r="T224" s="6" t="s">
        <v>50</v>
      </c>
      <c r="V224" s="2">
        <v>1</v>
      </c>
      <c r="W224" s="2" t="s">
        <v>25</v>
      </c>
      <c r="X224" s="2">
        <v>12169</v>
      </c>
      <c r="Y224" s="2" t="s">
        <v>34</v>
      </c>
      <c r="AA224" s="2">
        <v>1</v>
      </c>
      <c r="AB224" s="2" t="s">
        <v>25</v>
      </c>
      <c r="AC224" s="2">
        <v>12169</v>
      </c>
      <c r="AD224" s="2" t="s">
        <v>34</v>
      </c>
      <c r="AE224" s="2" t="s">
        <v>34</v>
      </c>
      <c r="AF224" s="2" t="s">
        <v>38</v>
      </c>
      <c r="AG224" s="2" t="s">
        <v>34</v>
      </c>
      <c r="AI224" s="2" t="s">
        <v>33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T224" s="2" t="s">
        <v>45</v>
      </c>
      <c r="AU224" s="2" t="s">
        <v>53</v>
      </c>
      <c r="AW224" s="2" t="s">
        <v>50</v>
      </c>
      <c r="AX224" s="12">
        <v>0</v>
      </c>
      <c r="AZ224" s="2">
        <v>1</v>
      </c>
      <c r="BA224" s="2" t="s">
        <v>25</v>
      </c>
      <c r="BB224" s="2">
        <v>12169</v>
      </c>
      <c r="BC224" s="2" t="s">
        <v>34</v>
      </c>
      <c r="BD224" s="13"/>
      <c r="BF224" s="2">
        <v>1</v>
      </c>
      <c r="BG224" s="2" t="s">
        <v>25</v>
      </c>
      <c r="BH224" s="2">
        <v>12169</v>
      </c>
      <c r="BI224" s="13" t="s">
        <v>1</v>
      </c>
      <c r="BJ224" s="2" t="s">
        <v>1</v>
      </c>
    </row>
    <row r="225" spans="2:62" x14ac:dyDescent="0.3">
      <c r="B225" s="2">
        <v>2</v>
      </c>
      <c r="C225" s="2" t="s">
        <v>26</v>
      </c>
      <c r="D225" s="2">
        <v>12201</v>
      </c>
      <c r="F225" s="3" t="s">
        <v>4</v>
      </c>
      <c r="G225" s="4">
        <v>17387</v>
      </c>
      <c r="I225" s="5" t="s">
        <v>4</v>
      </c>
      <c r="J225" s="4">
        <v>17387</v>
      </c>
      <c r="L225" s="43">
        <f>N224</f>
        <v>11315</v>
      </c>
      <c r="M225" s="6" t="s">
        <v>1</v>
      </c>
      <c r="N225" s="43">
        <f t="shared" ref="N225:N235" si="117">L225+$J$228</f>
        <v>11866</v>
      </c>
      <c r="O225" s="6" t="s">
        <v>12</v>
      </c>
      <c r="Q225" s="43">
        <f>S224</f>
        <v>11315</v>
      </c>
      <c r="R225" s="6" t="s">
        <v>1</v>
      </c>
      <c r="S225" s="43">
        <f t="shared" ref="S225:S235" si="118">Q225+$J$228</f>
        <v>11866</v>
      </c>
      <c r="T225" s="6" t="s">
        <v>49</v>
      </c>
      <c r="V225" s="2">
        <v>2</v>
      </c>
      <c r="W225" s="2" t="s">
        <v>26</v>
      </c>
      <c r="X225" s="2">
        <v>12201</v>
      </c>
      <c r="Y225" s="2" t="s">
        <v>34</v>
      </c>
      <c r="AA225" s="2">
        <v>2</v>
      </c>
      <c r="AB225" s="2" t="s">
        <v>26</v>
      </c>
      <c r="AC225" s="2">
        <v>12201</v>
      </c>
      <c r="AD225" s="2" t="s">
        <v>34</v>
      </c>
      <c r="AE225" s="2" t="s">
        <v>34</v>
      </c>
      <c r="AF225" s="2" t="s">
        <v>38</v>
      </c>
      <c r="AG225" s="2" t="s">
        <v>34</v>
      </c>
      <c r="AI225" s="2" t="s">
        <v>50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>
        <f>SUM(AJ225:AU225)</f>
        <v>0</v>
      </c>
      <c r="AW225" s="2" t="s">
        <v>49</v>
      </c>
      <c r="AX225" s="12">
        <v>11612.539000000001</v>
      </c>
      <c r="AZ225" s="2">
        <v>2</v>
      </c>
      <c r="BA225" s="2" t="s">
        <v>26</v>
      </c>
      <c r="BB225" s="2">
        <v>12201</v>
      </c>
      <c r="BC225" s="2" t="s">
        <v>34</v>
      </c>
      <c r="BD225" s="13">
        <v>12124.06329113924</v>
      </c>
      <c r="BF225" s="2">
        <v>2</v>
      </c>
      <c r="BG225" s="2" t="s">
        <v>26</v>
      </c>
      <c r="BH225" s="2">
        <v>12201</v>
      </c>
      <c r="BI225" s="13">
        <v>11950.385964912281</v>
      </c>
      <c r="BJ225" s="17">
        <v>1.6143529080642669</v>
      </c>
    </row>
    <row r="226" spans="2:62" x14ac:dyDescent="0.3">
      <c r="B226" s="2">
        <v>3</v>
      </c>
      <c r="C226" s="2" t="s">
        <v>27</v>
      </c>
      <c r="D226" s="2">
        <v>12168</v>
      </c>
      <c r="F226" s="3" t="s">
        <v>5</v>
      </c>
      <c r="G226" s="3" t="s">
        <v>213</v>
      </c>
      <c r="I226" s="5" t="s">
        <v>8</v>
      </c>
      <c r="J226" s="3">
        <v>12</v>
      </c>
      <c r="L226" s="43">
        <f>N225</f>
        <v>11866</v>
      </c>
      <c r="M226" s="6" t="s">
        <v>1</v>
      </c>
      <c r="N226" s="43">
        <f t="shared" si="117"/>
        <v>12417</v>
      </c>
      <c r="O226" s="6" t="s">
        <v>13</v>
      </c>
      <c r="Q226" s="43">
        <f>S225</f>
        <v>11866</v>
      </c>
      <c r="R226" s="6" t="s">
        <v>1</v>
      </c>
      <c r="S226" s="43">
        <f t="shared" si="118"/>
        <v>12417</v>
      </c>
      <c r="T226" s="6" t="s">
        <v>34</v>
      </c>
      <c r="V226" s="2">
        <v>3</v>
      </c>
      <c r="W226" s="2" t="s">
        <v>27</v>
      </c>
      <c r="X226" s="2">
        <v>12168</v>
      </c>
      <c r="Y226" s="2" t="s">
        <v>34</v>
      </c>
      <c r="AA226" s="2">
        <v>3</v>
      </c>
      <c r="AB226" s="2" t="s">
        <v>27</v>
      </c>
      <c r="AC226" s="2">
        <v>12168</v>
      </c>
      <c r="AD226" s="2" t="s">
        <v>34</v>
      </c>
      <c r="AE226" s="2" t="s">
        <v>34</v>
      </c>
      <c r="AF226" s="2" t="s">
        <v>38</v>
      </c>
      <c r="AG226" s="2" t="s">
        <v>34</v>
      </c>
      <c r="AI226" s="2" t="s">
        <v>49</v>
      </c>
      <c r="AJ226" s="2">
        <v>0</v>
      </c>
      <c r="AK226" s="2">
        <v>168</v>
      </c>
      <c r="AL226" s="2">
        <v>7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>
        <f t="shared" ref="AV226:AV236" si="119">SUM(AJ226:AU226)</f>
        <v>175</v>
      </c>
      <c r="AW226" s="2" t="s">
        <v>34</v>
      </c>
      <c r="AX226" s="12">
        <v>12124.063</v>
      </c>
      <c r="AZ226" s="2">
        <v>3</v>
      </c>
      <c r="BA226" s="2" t="s">
        <v>27</v>
      </c>
      <c r="BB226" s="2">
        <v>12168</v>
      </c>
      <c r="BC226" s="2" t="s">
        <v>34</v>
      </c>
      <c r="BD226" s="13">
        <v>12124.06329113924</v>
      </c>
      <c r="BF226" s="2">
        <v>3</v>
      </c>
      <c r="BG226" s="2" t="s">
        <v>27</v>
      </c>
      <c r="BH226" s="2">
        <v>12168</v>
      </c>
      <c r="BI226" s="13">
        <v>11950.385964912281</v>
      </c>
      <c r="BJ226" s="17">
        <v>1.350176638411388</v>
      </c>
    </row>
    <row r="227" spans="2:62" x14ac:dyDescent="0.3">
      <c r="B227" s="2">
        <v>4</v>
      </c>
      <c r="C227" s="2" t="s">
        <v>28</v>
      </c>
      <c r="D227" s="2">
        <v>12202</v>
      </c>
      <c r="I227" s="3" t="s">
        <v>9</v>
      </c>
      <c r="J227" s="4">
        <v>6623</v>
      </c>
      <c r="L227" s="43">
        <f>N226</f>
        <v>12417</v>
      </c>
      <c r="M227" s="6" t="s">
        <v>1</v>
      </c>
      <c r="N227" s="43">
        <f t="shared" si="117"/>
        <v>12968</v>
      </c>
      <c r="O227" s="6" t="s">
        <v>14</v>
      </c>
      <c r="Q227" s="43">
        <f>S226</f>
        <v>12417</v>
      </c>
      <c r="R227" s="6" t="s">
        <v>1</v>
      </c>
      <c r="S227" s="43">
        <f t="shared" si="118"/>
        <v>12968</v>
      </c>
      <c r="T227" s="6" t="s">
        <v>39</v>
      </c>
      <c r="V227" s="2">
        <v>4</v>
      </c>
      <c r="W227" s="2" t="s">
        <v>28</v>
      </c>
      <c r="X227" s="2">
        <v>12202</v>
      </c>
      <c r="Y227" s="2" t="s">
        <v>34</v>
      </c>
      <c r="AA227" s="2">
        <v>4</v>
      </c>
      <c r="AB227" s="2" t="s">
        <v>28</v>
      </c>
      <c r="AC227" s="2">
        <v>12202</v>
      </c>
      <c r="AD227" s="2" t="s">
        <v>34</v>
      </c>
      <c r="AE227" s="2" t="s">
        <v>34</v>
      </c>
      <c r="AF227" s="2" t="s">
        <v>38</v>
      </c>
      <c r="AG227" s="2" t="s">
        <v>34</v>
      </c>
      <c r="AI227" s="2" t="s">
        <v>34</v>
      </c>
      <c r="AJ227" s="2">
        <v>0</v>
      </c>
      <c r="AK227" s="2">
        <v>7</v>
      </c>
      <c r="AL227" s="2">
        <v>149</v>
      </c>
      <c r="AM227" s="2">
        <v>2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>
        <f t="shared" si="119"/>
        <v>158</v>
      </c>
      <c r="AW227" s="2" t="s">
        <v>39</v>
      </c>
      <c r="AX227" s="12">
        <v>12698.489</v>
      </c>
      <c r="AZ227" s="2">
        <v>4</v>
      </c>
      <c r="BA227" s="2" t="s">
        <v>28</v>
      </c>
      <c r="BB227" s="2">
        <v>12202</v>
      </c>
      <c r="BC227" s="2" t="s">
        <v>34</v>
      </c>
      <c r="BD227" s="13">
        <v>12124.06329113924</v>
      </c>
      <c r="BF227" s="2">
        <v>4</v>
      </c>
      <c r="BG227" s="2" t="s">
        <v>28</v>
      </c>
      <c r="BH227" s="2">
        <v>12202</v>
      </c>
      <c r="BI227" s="13">
        <v>11950.385964912281</v>
      </c>
      <c r="BJ227" s="17">
        <v>1.622336164076271</v>
      </c>
    </row>
    <row r="228" spans="2:62" x14ac:dyDescent="0.3">
      <c r="B228" s="2">
        <v>5</v>
      </c>
      <c r="C228" s="2" t="s">
        <v>29</v>
      </c>
      <c r="D228" s="2">
        <v>12136</v>
      </c>
      <c r="I228" s="3" t="s">
        <v>7</v>
      </c>
      <c r="J228" s="3">
        <v>551</v>
      </c>
      <c r="L228" s="43">
        <f t="shared" ref="L228:L235" si="120">N227</f>
        <v>12968</v>
      </c>
      <c r="M228" s="6" t="s">
        <v>1</v>
      </c>
      <c r="N228" s="43">
        <f t="shared" si="117"/>
        <v>13519</v>
      </c>
      <c r="O228" s="6" t="s">
        <v>15</v>
      </c>
      <c r="Q228" s="43">
        <f t="shared" ref="Q228:Q235" si="121">S227</f>
        <v>12968</v>
      </c>
      <c r="R228" s="6" t="s">
        <v>1</v>
      </c>
      <c r="S228" s="43">
        <f t="shared" si="118"/>
        <v>13519</v>
      </c>
      <c r="T228" s="6" t="s">
        <v>40</v>
      </c>
      <c r="V228" s="2">
        <v>5</v>
      </c>
      <c r="W228" s="2" t="s">
        <v>29</v>
      </c>
      <c r="X228" s="2">
        <v>12136</v>
      </c>
      <c r="Y228" s="2" t="s">
        <v>34</v>
      </c>
      <c r="AA228" s="2">
        <v>5</v>
      </c>
      <c r="AB228" s="2" t="s">
        <v>29</v>
      </c>
      <c r="AC228" s="2">
        <v>12136</v>
      </c>
      <c r="AD228" s="2" t="s">
        <v>34</v>
      </c>
      <c r="AE228" s="2" t="s">
        <v>34</v>
      </c>
      <c r="AF228" s="2" t="s">
        <v>38</v>
      </c>
      <c r="AG228" s="2" t="s">
        <v>34</v>
      </c>
      <c r="AI228" s="2" t="s">
        <v>39</v>
      </c>
      <c r="AJ228" s="2">
        <v>0</v>
      </c>
      <c r="AK228" s="2">
        <v>0</v>
      </c>
      <c r="AL228" s="2">
        <v>1</v>
      </c>
      <c r="AM228" s="2">
        <v>89</v>
      </c>
      <c r="AN228" s="2">
        <v>2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>
        <f t="shared" si="119"/>
        <v>92</v>
      </c>
      <c r="AW228" s="2" t="s">
        <v>40</v>
      </c>
      <c r="AX228" s="12">
        <v>13253.462</v>
      </c>
      <c r="AZ228" s="2">
        <v>5</v>
      </c>
      <c r="BA228" s="2" t="s">
        <v>29</v>
      </c>
      <c r="BB228" s="2">
        <v>12136</v>
      </c>
      <c r="BC228" s="2" t="s">
        <v>34</v>
      </c>
      <c r="BD228" s="13">
        <v>12124.06329113924</v>
      </c>
      <c r="BF228" s="2">
        <v>5</v>
      </c>
      <c r="BG228" s="2" t="s">
        <v>29</v>
      </c>
      <c r="BH228" s="2">
        <v>12136</v>
      </c>
      <c r="BI228" s="13">
        <v>11950.385964912281</v>
      </c>
      <c r="BJ228" s="17">
        <v>1.0926473230605289</v>
      </c>
    </row>
    <row r="229" spans="2:62" x14ac:dyDescent="0.3">
      <c r="B229" s="2">
        <v>6</v>
      </c>
      <c r="C229" s="9">
        <v>41944</v>
      </c>
      <c r="D229" s="2">
        <v>12136</v>
      </c>
      <c r="L229" s="43">
        <f t="shared" si="120"/>
        <v>13519</v>
      </c>
      <c r="M229" s="6" t="s">
        <v>1</v>
      </c>
      <c r="N229" s="43">
        <f t="shared" si="117"/>
        <v>14070</v>
      </c>
      <c r="O229" s="6" t="s">
        <v>16</v>
      </c>
      <c r="Q229" s="43">
        <f t="shared" si="121"/>
        <v>13519</v>
      </c>
      <c r="R229" s="6" t="s">
        <v>1</v>
      </c>
      <c r="S229" s="43">
        <f t="shared" si="118"/>
        <v>14070</v>
      </c>
      <c r="T229" s="6" t="s">
        <v>41</v>
      </c>
      <c r="V229" s="2">
        <v>6</v>
      </c>
      <c r="W229" s="9">
        <v>41944</v>
      </c>
      <c r="X229" s="2">
        <v>12136</v>
      </c>
      <c r="Y229" s="2" t="s">
        <v>34</v>
      </c>
      <c r="AA229" s="2">
        <v>6</v>
      </c>
      <c r="AB229" s="9">
        <v>41944</v>
      </c>
      <c r="AC229" s="2">
        <v>12136</v>
      </c>
      <c r="AD229" s="2" t="s">
        <v>34</v>
      </c>
      <c r="AE229" s="2" t="s">
        <v>34</v>
      </c>
      <c r="AF229" s="2" t="s">
        <v>38</v>
      </c>
      <c r="AG229" s="2" t="s">
        <v>34</v>
      </c>
      <c r="AI229" s="2" t="s">
        <v>40</v>
      </c>
      <c r="AJ229" s="2">
        <v>0</v>
      </c>
      <c r="AK229" s="2">
        <v>0</v>
      </c>
      <c r="AL229" s="2">
        <v>0</v>
      </c>
      <c r="AM229" s="2">
        <v>1</v>
      </c>
      <c r="AN229" s="2">
        <v>704</v>
      </c>
      <c r="AO229" s="2">
        <v>14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>
        <f t="shared" si="119"/>
        <v>719</v>
      </c>
      <c r="AW229" s="2" t="s">
        <v>41</v>
      </c>
      <c r="AX229" s="12">
        <v>13799.787</v>
      </c>
      <c r="AZ229" s="2">
        <v>6</v>
      </c>
      <c r="BA229" s="9">
        <v>41944</v>
      </c>
      <c r="BB229" s="2">
        <v>12136</v>
      </c>
      <c r="BC229" s="2" t="s">
        <v>34</v>
      </c>
      <c r="BD229" s="13">
        <v>12124.06329113924</v>
      </c>
      <c r="BF229" s="2">
        <v>6</v>
      </c>
      <c r="BG229" s="9">
        <v>41944</v>
      </c>
      <c r="BH229" s="2">
        <v>12136</v>
      </c>
      <c r="BI229" s="13">
        <v>11950.385964912281</v>
      </c>
      <c r="BJ229" s="17">
        <v>1.0926473230605289</v>
      </c>
    </row>
    <row r="230" spans="2:62" x14ac:dyDescent="0.3">
      <c r="B230" s="2">
        <v>7</v>
      </c>
      <c r="C230" s="9">
        <v>41974</v>
      </c>
      <c r="D230" s="2">
        <v>12136</v>
      </c>
      <c r="L230" s="43">
        <f t="shared" si="120"/>
        <v>14070</v>
      </c>
      <c r="M230" s="6" t="s">
        <v>1</v>
      </c>
      <c r="N230" s="43">
        <f t="shared" si="117"/>
        <v>14621</v>
      </c>
      <c r="O230" s="6" t="s">
        <v>17</v>
      </c>
      <c r="Q230" s="43">
        <f t="shared" si="121"/>
        <v>14070</v>
      </c>
      <c r="R230" s="6" t="s">
        <v>1</v>
      </c>
      <c r="S230" s="43">
        <f t="shared" si="118"/>
        <v>14621</v>
      </c>
      <c r="T230" s="6" t="s">
        <v>42</v>
      </c>
      <c r="V230" s="2">
        <v>7</v>
      </c>
      <c r="W230" s="9">
        <v>41974</v>
      </c>
      <c r="X230" s="2">
        <v>12136</v>
      </c>
      <c r="Y230" s="2" t="s">
        <v>34</v>
      </c>
      <c r="AA230" s="2">
        <v>7</v>
      </c>
      <c r="AB230" s="9">
        <v>41974</v>
      </c>
      <c r="AC230" s="2">
        <v>12136</v>
      </c>
      <c r="AD230" s="2" t="s">
        <v>34</v>
      </c>
      <c r="AE230" s="2" t="s">
        <v>34</v>
      </c>
      <c r="AF230" s="2" t="s">
        <v>38</v>
      </c>
      <c r="AG230" s="2" t="s">
        <v>34</v>
      </c>
      <c r="AI230" s="2" t="s">
        <v>41</v>
      </c>
      <c r="AJ230" s="2">
        <v>0</v>
      </c>
      <c r="AK230" s="2">
        <v>0</v>
      </c>
      <c r="AL230" s="2">
        <v>0</v>
      </c>
      <c r="AM230" s="2">
        <v>0</v>
      </c>
      <c r="AN230" s="2">
        <v>13</v>
      </c>
      <c r="AO230" s="2">
        <v>490</v>
      </c>
      <c r="AP230" s="2">
        <v>18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>
        <f t="shared" si="119"/>
        <v>521</v>
      </c>
      <c r="AW230" s="2" t="s">
        <v>42</v>
      </c>
      <c r="AX230" s="12">
        <v>14343.794</v>
      </c>
      <c r="AZ230" s="2">
        <v>7</v>
      </c>
      <c r="BA230" s="9">
        <v>41974</v>
      </c>
      <c r="BB230" s="2">
        <v>12136</v>
      </c>
      <c r="BC230" s="2" t="s">
        <v>34</v>
      </c>
      <c r="BD230" s="13">
        <v>12124.06329113924</v>
      </c>
      <c r="BF230" s="2">
        <v>7</v>
      </c>
      <c r="BG230" s="9">
        <v>41974</v>
      </c>
      <c r="BH230" s="2">
        <v>12136</v>
      </c>
      <c r="BI230" s="13">
        <v>11950.385964912281</v>
      </c>
      <c r="BJ230" s="17">
        <v>1.0926473230605289</v>
      </c>
    </row>
    <row r="231" spans="2:62" x14ac:dyDescent="0.3">
      <c r="B231" s="2">
        <v>8</v>
      </c>
      <c r="C231" s="2" t="s">
        <v>30</v>
      </c>
      <c r="D231" s="2">
        <v>11987</v>
      </c>
      <c r="L231" s="43">
        <f t="shared" si="120"/>
        <v>14621</v>
      </c>
      <c r="M231" s="6" t="s">
        <v>1</v>
      </c>
      <c r="N231" s="43">
        <f t="shared" si="117"/>
        <v>15172</v>
      </c>
      <c r="O231" s="6" t="s">
        <v>18</v>
      </c>
      <c r="Q231" s="43">
        <f t="shared" si="121"/>
        <v>14621</v>
      </c>
      <c r="R231" s="6" t="s">
        <v>1</v>
      </c>
      <c r="S231" s="43">
        <f t="shared" si="118"/>
        <v>15172</v>
      </c>
      <c r="T231" s="6" t="s">
        <v>35</v>
      </c>
      <c r="V231" s="2">
        <v>8</v>
      </c>
      <c r="W231" s="2" t="s">
        <v>30</v>
      </c>
      <c r="X231" s="2">
        <v>11987</v>
      </c>
      <c r="Y231" s="2" t="s">
        <v>34</v>
      </c>
      <c r="AA231" s="2">
        <v>8</v>
      </c>
      <c r="AB231" s="2" t="s">
        <v>30</v>
      </c>
      <c r="AC231" s="2">
        <v>11987</v>
      </c>
      <c r="AD231" s="2" t="s">
        <v>34</v>
      </c>
      <c r="AE231" s="2" t="s">
        <v>34</v>
      </c>
      <c r="AF231" s="2" t="s">
        <v>38</v>
      </c>
      <c r="AG231" s="2" t="s">
        <v>34</v>
      </c>
      <c r="AI231" s="2" t="s">
        <v>42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17</v>
      </c>
      <c r="AP231" s="2">
        <v>938</v>
      </c>
      <c r="AQ231" s="2">
        <v>14</v>
      </c>
      <c r="AR231" s="2">
        <v>0</v>
      </c>
      <c r="AS231" s="2">
        <v>0</v>
      </c>
      <c r="AT231" s="2">
        <v>0</v>
      </c>
      <c r="AU231" s="2">
        <v>0</v>
      </c>
      <c r="AV231">
        <f t="shared" si="119"/>
        <v>969</v>
      </c>
      <c r="AW231" s="2" t="s">
        <v>35</v>
      </c>
      <c r="AX231" s="12">
        <v>14873.366</v>
      </c>
      <c r="AZ231" s="2">
        <v>8</v>
      </c>
      <c r="BA231" s="2" t="s">
        <v>30</v>
      </c>
      <c r="BB231" s="2">
        <v>11987</v>
      </c>
      <c r="BC231" s="2" t="s">
        <v>34</v>
      </c>
      <c r="BD231" s="13">
        <v>12124.06329113924</v>
      </c>
      <c r="BF231" s="2">
        <v>8</v>
      </c>
      <c r="BG231" s="2" t="s">
        <v>30</v>
      </c>
      <c r="BH231" s="2">
        <v>11987</v>
      </c>
      <c r="BI231" s="13">
        <v>11950.385964912281</v>
      </c>
      <c r="BJ231" s="17">
        <v>0.14093740100140739</v>
      </c>
    </row>
    <row r="232" spans="2:62" x14ac:dyDescent="0.3">
      <c r="B232" s="2">
        <v>9</v>
      </c>
      <c r="C232" s="2" t="s">
        <v>31</v>
      </c>
      <c r="D232" s="2">
        <v>11987</v>
      </c>
      <c r="G232" s="19">
        <f>G224+27</f>
        <v>10791</v>
      </c>
      <c r="L232" s="43">
        <f t="shared" si="120"/>
        <v>15172</v>
      </c>
      <c r="M232" s="6" t="s">
        <v>1</v>
      </c>
      <c r="N232" s="43">
        <f t="shared" si="117"/>
        <v>15723</v>
      </c>
      <c r="O232" s="6" t="s">
        <v>19</v>
      </c>
      <c r="Q232" s="43">
        <f t="shared" si="121"/>
        <v>15172</v>
      </c>
      <c r="R232" s="6" t="s">
        <v>1</v>
      </c>
      <c r="S232" s="43">
        <f t="shared" si="118"/>
        <v>15723</v>
      </c>
      <c r="T232" s="6" t="s">
        <v>43</v>
      </c>
      <c r="V232" s="2">
        <v>9</v>
      </c>
      <c r="W232" s="2" t="s">
        <v>31</v>
      </c>
      <c r="X232" s="2">
        <v>11987</v>
      </c>
      <c r="Y232" s="2" t="s">
        <v>34</v>
      </c>
      <c r="AA232" s="2">
        <v>9</v>
      </c>
      <c r="AB232" s="2" t="s">
        <v>31</v>
      </c>
      <c r="AC232" s="2">
        <v>11987</v>
      </c>
      <c r="AD232" s="2" t="s">
        <v>34</v>
      </c>
      <c r="AE232" s="2" t="s">
        <v>34</v>
      </c>
      <c r="AF232" s="2" t="s">
        <v>38</v>
      </c>
      <c r="AG232" s="2" t="s">
        <v>34</v>
      </c>
      <c r="AI232" s="2" t="s">
        <v>35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14</v>
      </c>
      <c r="AQ232" s="2">
        <v>245</v>
      </c>
      <c r="AR232" s="2">
        <v>3</v>
      </c>
      <c r="AS232" s="2">
        <v>0</v>
      </c>
      <c r="AT232" s="2">
        <v>0</v>
      </c>
      <c r="AU232" s="2">
        <v>0</v>
      </c>
      <c r="AV232">
        <f t="shared" si="119"/>
        <v>262</v>
      </c>
      <c r="AW232" s="2" t="s">
        <v>43</v>
      </c>
      <c r="AX232" s="12">
        <v>15425.46</v>
      </c>
      <c r="AZ232" s="2">
        <v>9</v>
      </c>
      <c r="BA232" s="2" t="s">
        <v>31</v>
      </c>
      <c r="BB232" s="2">
        <v>11987</v>
      </c>
      <c r="BC232" s="2" t="s">
        <v>34</v>
      </c>
      <c r="BD232" s="13">
        <v>12124.06329113924</v>
      </c>
      <c r="BF232" s="2">
        <v>9</v>
      </c>
      <c r="BG232" s="2" t="s">
        <v>31</v>
      </c>
      <c r="BH232" s="2">
        <v>11987</v>
      </c>
      <c r="BI232" s="13">
        <v>11950.385964912281</v>
      </c>
      <c r="BJ232" s="17">
        <v>0.14093740100140739</v>
      </c>
    </row>
    <row r="233" spans="2:62" x14ac:dyDescent="0.3">
      <c r="B233" s="2">
        <v>10</v>
      </c>
      <c r="C233" s="2" t="s">
        <v>32</v>
      </c>
      <c r="D233" s="2">
        <v>12017</v>
      </c>
      <c r="G233" s="19">
        <f>G225-558</f>
        <v>16829</v>
      </c>
      <c r="L233" s="43">
        <f t="shared" si="120"/>
        <v>15723</v>
      </c>
      <c r="M233" s="6" t="s">
        <v>1</v>
      </c>
      <c r="N233" s="43">
        <f t="shared" si="117"/>
        <v>16274</v>
      </c>
      <c r="O233" s="6" t="s">
        <v>20</v>
      </c>
      <c r="Q233" s="43">
        <f t="shared" si="121"/>
        <v>15723</v>
      </c>
      <c r="R233" s="6" t="s">
        <v>1</v>
      </c>
      <c r="S233" s="43">
        <f t="shared" si="118"/>
        <v>16274</v>
      </c>
      <c r="T233" s="6" t="s">
        <v>44</v>
      </c>
      <c r="V233" s="2">
        <v>10</v>
      </c>
      <c r="W233" s="2" t="s">
        <v>32</v>
      </c>
      <c r="X233" s="2">
        <v>12017</v>
      </c>
      <c r="Y233" s="2" t="s">
        <v>34</v>
      </c>
      <c r="AA233" s="2">
        <v>10</v>
      </c>
      <c r="AB233" s="2" t="s">
        <v>32</v>
      </c>
      <c r="AC233" s="2">
        <v>12017</v>
      </c>
      <c r="AD233" s="2" t="s">
        <v>34</v>
      </c>
      <c r="AE233" s="2" t="s">
        <v>34</v>
      </c>
      <c r="AF233" s="2" t="s">
        <v>38</v>
      </c>
      <c r="AG233" s="2" t="s">
        <v>34</v>
      </c>
      <c r="AI233" s="2" t="s">
        <v>43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3</v>
      </c>
      <c r="AR233" s="2">
        <v>46</v>
      </c>
      <c r="AS233" s="2">
        <v>1</v>
      </c>
      <c r="AT233" s="2">
        <v>0</v>
      </c>
      <c r="AU233" s="2">
        <v>0</v>
      </c>
      <c r="AV233">
        <f t="shared" si="119"/>
        <v>50</v>
      </c>
      <c r="AW233" s="2" t="s">
        <v>44</v>
      </c>
      <c r="AX233" s="12">
        <v>15998.5</v>
      </c>
      <c r="AZ233" s="2">
        <v>10</v>
      </c>
      <c r="BA233" s="2" t="s">
        <v>32</v>
      </c>
      <c r="BB233" s="2">
        <v>12017</v>
      </c>
      <c r="BC233" s="2" t="s">
        <v>34</v>
      </c>
      <c r="BD233" s="13">
        <v>12124.06329113924</v>
      </c>
      <c r="BF233" s="2">
        <v>10</v>
      </c>
      <c r="BG233" s="2" t="s">
        <v>32</v>
      </c>
      <c r="BH233" s="2">
        <v>12017</v>
      </c>
      <c r="BI233" s="13">
        <v>11950.385964912281</v>
      </c>
      <c r="BJ233" s="17">
        <v>0.10658901590804649</v>
      </c>
    </row>
    <row r="234" spans="2:62" x14ac:dyDescent="0.3">
      <c r="B234" s="2" t="s">
        <v>24</v>
      </c>
      <c r="C234" s="2" t="s">
        <v>24</v>
      </c>
      <c r="D234" s="2" t="s">
        <v>24</v>
      </c>
      <c r="L234" s="43">
        <f t="shared" si="120"/>
        <v>16274</v>
      </c>
      <c r="M234" s="6" t="s">
        <v>1</v>
      </c>
      <c r="N234" s="43">
        <f t="shared" si="117"/>
        <v>16825</v>
      </c>
      <c r="O234" s="6" t="s">
        <v>21</v>
      </c>
      <c r="Q234" s="43">
        <f t="shared" si="121"/>
        <v>16274</v>
      </c>
      <c r="R234" s="6" t="s">
        <v>1</v>
      </c>
      <c r="S234" s="43">
        <f t="shared" si="118"/>
        <v>16825</v>
      </c>
      <c r="T234" s="6" t="s">
        <v>45</v>
      </c>
      <c r="V234" s="2" t="s">
        <v>24</v>
      </c>
      <c r="W234" s="2" t="s">
        <v>24</v>
      </c>
      <c r="X234" s="2" t="s">
        <v>24</v>
      </c>
      <c r="Y234" s="2" t="s">
        <v>24</v>
      </c>
      <c r="AA234" s="2" t="s">
        <v>24</v>
      </c>
      <c r="AB234" s="2" t="s">
        <v>24</v>
      </c>
      <c r="AC234" s="2" t="s">
        <v>24</v>
      </c>
      <c r="AD234" s="2" t="s">
        <v>24</v>
      </c>
      <c r="AE234" s="2" t="s">
        <v>24</v>
      </c>
      <c r="AF234" s="2" t="s">
        <v>24</v>
      </c>
      <c r="AG234" s="2" t="s">
        <v>24</v>
      </c>
      <c r="AI234" s="2" t="s">
        <v>44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3</v>
      </c>
      <c r="AT234" s="2">
        <v>1</v>
      </c>
      <c r="AU234" s="2">
        <v>0</v>
      </c>
      <c r="AV234">
        <f t="shared" si="119"/>
        <v>5</v>
      </c>
      <c r="AW234" s="2" t="s">
        <v>45</v>
      </c>
      <c r="AX234" s="12">
        <v>16526.541000000001</v>
      </c>
      <c r="AZ234" s="2" t="s">
        <v>24</v>
      </c>
      <c r="BA234" s="2" t="s">
        <v>24</v>
      </c>
      <c r="BB234" s="2" t="s">
        <v>24</v>
      </c>
      <c r="BC234" s="2" t="s">
        <v>24</v>
      </c>
      <c r="BD234" s="2" t="s">
        <v>24</v>
      </c>
      <c r="BF234" s="2" t="s">
        <v>24</v>
      </c>
      <c r="BG234" s="2" t="s">
        <v>24</v>
      </c>
      <c r="BH234" s="2" t="s">
        <v>24</v>
      </c>
      <c r="BI234" s="2" t="s">
        <v>24</v>
      </c>
      <c r="BJ234" s="2" t="s">
        <v>24</v>
      </c>
    </row>
    <row r="235" spans="2:62" x14ac:dyDescent="0.3">
      <c r="B235" s="2" t="s">
        <v>24</v>
      </c>
      <c r="C235" s="2" t="s">
        <v>24</v>
      </c>
      <c r="D235" s="2" t="s">
        <v>24</v>
      </c>
      <c r="L235" s="43">
        <f t="shared" si="120"/>
        <v>16825</v>
      </c>
      <c r="M235" s="6" t="s">
        <v>1</v>
      </c>
      <c r="N235" s="43">
        <f t="shared" si="117"/>
        <v>17376</v>
      </c>
      <c r="O235" s="6" t="s">
        <v>22</v>
      </c>
      <c r="Q235" s="43">
        <f t="shared" si="121"/>
        <v>16825</v>
      </c>
      <c r="R235" s="6" t="s">
        <v>1</v>
      </c>
      <c r="S235" s="43">
        <f t="shared" si="118"/>
        <v>17376</v>
      </c>
      <c r="T235" s="6" t="s">
        <v>53</v>
      </c>
      <c r="V235" s="2" t="s">
        <v>24</v>
      </c>
      <c r="W235" s="2" t="s">
        <v>24</v>
      </c>
      <c r="X235" s="2" t="s">
        <v>24</v>
      </c>
      <c r="Y235" s="2" t="s">
        <v>24</v>
      </c>
      <c r="AA235" s="2" t="s">
        <v>24</v>
      </c>
      <c r="AB235" s="2" t="s">
        <v>24</v>
      </c>
      <c r="AC235" s="2" t="s">
        <v>24</v>
      </c>
      <c r="AD235" s="2" t="s">
        <v>24</v>
      </c>
      <c r="AE235" s="2" t="s">
        <v>24</v>
      </c>
      <c r="AF235" s="2" t="s">
        <v>24</v>
      </c>
      <c r="AG235" s="2" t="s">
        <v>24</v>
      </c>
      <c r="AI235" s="2" t="s">
        <v>45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23</v>
      </c>
      <c r="AU235" s="2">
        <v>0</v>
      </c>
      <c r="AV235">
        <f t="shared" si="119"/>
        <v>24</v>
      </c>
      <c r="AW235" s="2" t="s">
        <v>53</v>
      </c>
      <c r="AX235" s="12">
        <v>0</v>
      </c>
      <c r="AZ235" s="2" t="s">
        <v>24</v>
      </c>
      <c r="BA235" s="2" t="s">
        <v>24</v>
      </c>
      <c r="BB235" s="2" t="s">
        <v>24</v>
      </c>
      <c r="BC235" s="2" t="s">
        <v>24</v>
      </c>
      <c r="BD235" s="2" t="s">
        <v>24</v>
      </c>
      <c r="BF235" s="2" t="s">
        <v>24</v>
      </c>
      <c r="BG235" s="2" t="s">
        <v>24</v>
      </c>
      <c r="BH235" s="2" t="s">
        <v>24</v>
      </c>
      <c r="BI235" s="2" t="s">
        <v>24</v>
      </c>
      <c r="BJ235" s="2" t="s">
        <v>24</v>
      </c>
    </row>
    <row r="236" spans="2:62" x14ac:dyDescent="0.3">
      <c r="B236" s="2" t="s">
        <v>24</v>
      </c>
      <c r="C236" s="2" t="s">
        <v>24</v>
      </c>
      <c r="D236" s="2" t="s">
        <v>24</v>
      </c>
      <c r="V236" s="2" t="s">
        <v>24</v>
      </c>
      <c r="W236" s="2" t="s">
        <v>24</v>
      </c>
      <c r="X236" s="2" t="s">
        <v>24</v>
      </c>
      <c r="Y236" s="2" t="s">
        <v>24</v>
      </c>
      <c r="AA236" s="2" t="s">
        <v>24</v>
      </c>
      <c r="AB236" s="2" t="s">
        <v>24</v>
      </c>
      <c r="AC236" s="2" t="s">
        <v>24</v>
      </c>
      <c r="AD236" s="2" t="s">
        <v>24</v>
      </c>
      <c r="AE236" s="2" t="s">
        <v>24</v>
      </c>
      <c r="AF236" s="2" t="s">
        <v>24</v>
      </c>
      <c r="AG236" s="2" t="s">
        <v>24</v>
      </c>
      <c r="AI236" s="2" t="s">
        <v>53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>
        <f t="shared" si="119"/>
        <v>0</v>
      </c>
      <c r="AZ236" s="2" t="s">
        <v>24</v>
      </c>
      <c r="BA236" s="2" t="s">
        <v>24</v>
      </c>
      <c r="BB236" s="2" t="s">
        <v>24</v>
      </c>
      <c r="BC236" s="2" t="s">
        <v>24</v>
      </c>
      <c r="BD236" s="2" t="s">
        <v>24</v>
      </c>
      <c r="BF236" s="2" t="s">
        <v>24</v>
      </c>
      <c r="BG236" s="2" t="s">
        <v>24</v>
      </c>
      <c r="BH236" s="2" t="s">
        <v>24</v>
      </c>
      <c r="BI236" s="2" t="s">
        <v>24</v>
      </c>
      <c r="BJ236" s="2" t="s">
        <v>24</v>
      </c>
    </row>
    <row r="237" spans="2:62" x14ac:dyDescent="0.3">
      <c r="B237" s="2" t="s">
        <v>24</v>
      </c>
      <c r="C237" s="2" t="s">
        <v>24</v>
      </c>
      <c r="D237" s="2" t="s">
        <v>24</v>
      </c>
      <c r="V237" s="2" t="s">
        <v>24</v>
      </c>
      <c r="W237" s="2" t="s">
        <v>24</v>
      </c>
      <c r="X237" s="2" t="s">
        <v>24</v>
      </c>
      <c r="Y237" s="2" t="s">
        <v>24</v>
      </c>
      <c r="AA237" s="2" t="s">
        <v>24</v>
      </c>
      <c r="AB237" s="2" t="s">
        <v>24</v>
      </c>
      <c r="AC237" s="2" t="s">
        <v>24</v>
      </c>
      <c r="AD237" s="2" t="s">
        <v>24</v>
      </c>
      <c r="AE237" s="2" t="s">
        <v>24</v>
      </c>
      <c r="AF237" s="2" t="s">
        <v>24</v>
      </c>
      <c r="AG237" s="2" t="s">
        <v>24</v>
      </c>
      <c r="AV237">
        <f>SUM(AV225:AV236)</f>
        <v>2975</v>
      </c>
      <c r="AZ237" s="2" t="s">
        <v>24</v>
      </c>
      <c r="BA237" s="2" t="s">
        <v>24</v>
      </c>
      <c r="BB237" s="2" t="s">
        <v>24</v>
      </c>
      <c r="BC237" s="2" t="s">
        <v>24</v>
      </c>
      <c r="BD237" s="2" t="s">
        <v>24</v>
      </c>
      <c r="BF237" s="2" t="s">
        <v>24</v>
      </c>
      <c r="BG237" s="2" t="s">
        <v>24</v>
      </c>
      <c r="BH237" s="2" t="s">
        <v>24</v>
      </c>
      <c r="BI237" s="2" t="s">
        <v>24</v>
      </c>
      <c r="BJ237" s="2" t="s">
        <v>24</v>
      </c>
    </row>
    <row r="238" spans="2:62" x14ac:dyDescent="0.3">
      <c r="B238" s="2" t="s">
        <v>24</v>
      </c>
      <c r="C238" s="2" t="s">
        <v>24</v>
      </c>
      <c r="D238" s="2" t="s">
        <v>24</v>
      </c>
      <c r="V238" s="2" t="s">
        <v>24</v>
      </c>
      <c r="W238" s="2" t="s">
        <v>24</v>
      </c>
      <c r="X238" s="2" t="s">
        <v>24</v>
      </c>
      <c r="Y238" s="2" t="s">
        <v>24</v>
      </c>
      <c r="AA238" s="2" t="s">
        <v>24</v>
      </c>
      <c r="AB238" s="2" t="s">
        <v>24</v>
      </c>
      <c r="AC238" s="2" t="s">
        <v>24</v>
      </c>
      <c r="AD238" s="2" t="s">
        <v>24</v>
      </c>
      <c r="AE238" s="2" t="s">
        <v>24</v>
      </c>
      <c r="AF238" s="2" t="s">
        <v>24</v>
      </c>
      <c r="AG238" s="2" t="s">
        <v>24</v>
      </c>
      <c r="AI238" s="67" t="s">
        <v>51</v>
      </c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Z238" s="2" t="s">
        <v>24</v>
      </c>
      <c r="BA238" s="2" t="s">
        <v>24</v>
      </c>
      <c r="BB238" s="2" t="s">
        <v>24</v>
      </c>
      <c r="BC238" s="2" t="s">
        <v>24</v>
      </c>
      <c r="BD238" s="2" t="s">
        <v>24</v>
      </c>
      <c r="BF238" s="2" t="s">
        <v>24</v>
      </c>
      <c r="BG238" s="2" t="s">
        <v>24</v>
      </c>
      <c r="BH238" s="2" t="s">
        <v>24</v>
      </c>
      <c r="BI238" s="2" t="s">
        <v>24</v>
      </c>
      <c r="BJ238" s="2" t="s">
        <v>24</v>
      </c>
    </row>
    <row r="239" spans="2:62" x14ac:dyDescent="0.3">
      <c r="B239" s="2">
        <v>2976</v>
      </c>
      <c r="C239" s="30" t="s">
        <v>83</v>
      </c>
      <c r="D239" s="30">
        <v>14299.15</v>
      </c>
      <c r="V239" s="2">
        <v>2611</v>
      </c>
      <c r="W239" s="2" t="s">
        <v>150</v>
      </c>
      <c r="X239" s="2">
        <v>14157.86</v>
      </c>
      <c r="Y239" s="2" t="s">
        <v>42</v>
      </c>
      <c r="AA239" s="2">
        <v>2610</v>
      </c>
      <c r="AB239" s="2" t="s">
        <v>149</v>
      </c>
      <c r="AC239" s="2">
        <v>14157.86</v>
      </c>
      <c r="AD239" s="2" t="s">
        <v>42</v>
      </c>
      <c r="AE239" s="2" t="s">
        <v>42</v>
      </c>
      <c r="AF239" s="2" t="s">
        <v>38</v>
      </c>
      <c r="AG239" s="2" t="s">
        <v>42</v>
      </c>
      <c r="AI239" s="2" t="s">
        <v>33</v>
      </c>
      <c r="AJ239" s="2" t="s">
        <v>50</v>
      </c>
      <c r="AK239" s="2" t="s">
        <v>49</v>
      </c>
      <c r="AL239" s="2" t="s">
        <v>34</v>
      </c>
      <c r="AM239" s="2" t="s">
        <v>39</v>
      </c>
      <c r="AN239" s="2" t="s">
        <v>40</v>
      </c>
      <c r="AO239" s="2" t="s">
        <v>41</v>
      </c>
      <c r="AP239" s="2" t="s">
        <v>42</v>
      </c>
      <c r="AQ239" s="2" t="s">
        <v>35</v>
      </c>
      <c r="AR239" s="2" t="s">
        <v>43</v>
      </c>
      <c r="AS239" s="2" t="s">
        <v>44</v>
      </c>
      <c r="AT239" s="2" t="s">
        <v>45</v>
      </c>
      <c r="AU239" s="2" t="s">
        <v>53</v>
      </c>
      <c r="AZ239" s="2">
        <v>2610</v>
      </c>
      <c r="BA239" s="2" t="s">
        <v>149</v>
      </c>
      <c r="BB239" s="2">
        <v>14157.86</v>
      </c>
      <c r="BC239" s="2" t="s">
        <v>42</v>
      </c>
      <c r="BD239" s="12">
        <v>14343.794</v>
      </c>
      <c r="BF239" s="2">
        <v>2610</v>
      </c>
      <c r="BG239" s="2" t="s">
        <v>149</v>
      </c>
      <c r="BH239" s="2">
        <v>14157.86</v>
      </c>
      <c r="BI239" s="13">
        <v>13959.35763411279</v>
      </c>
      <c r="BJ239" s="17">
        <v>0.30520041850651802</v>
      </c>
    </row>
    <row r="240" spans="2:62" x14ac:dyDescent="0.3">
      <c r="AA240" s="2">
        <v>2611</v>
      </c>
      <c r="AB240" s="2" t="s">
        <v>150</v>
      </c>
      <c r="AC240" s="2">
        <v>14157.86</v>
      </c>
      <c r="AD240" s="2" t="s">
        <v>42</v>
      </c>
      <c r="AE240" s="2" t="s">
        <v>42</v>
      </c>
      <c r="AF240" s="2" t="s">
        <v>38</v>
      </c>
      <c r="AG240" s="2"/>
      <c r="AI240" s="2" t="s">
        <v>50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Z240" s="2">
        <v>2611</v>
      </c>
      <c r="BA240" s="2" t="s">
        <v>150</v>
      </c>
      <c r="BB240" s="2">
        <v>14157.86</v>
      </c>
      <c r="BC240" s="2" t="s">
        <v>42</v>
      </c>
      <c r="BD240" s="12">
        <v>14343.794</v>
      </c>
      <c r="BF240" s="2">
        <v>2611</v>
      </c>
      <c r="BG240" s="2" t="s">
        <v>150</v>
      </c>
      <c r="BH240" s="2">
        <v>14157.86</v>
      </c>
      <c r="BI240" s="13">
        <v>13959.35763411279</v>
      </c>
      <c r="BJ240" s="17">
        <v>0.30520041850651802</v>
      </c>
    </row>
    <row r="241" spans="1:62" x14ac:dyDescent="0.3">
      <c r="AI241" s="2" t="s">
        <v>49</v>
      </c>
      <c r="AJ241" s="2">
        <v>0</v>
      </c>
      <c r="AK241" s="2">
        <f>AK226/$AV$226</f>
        <v>0.96</v>
      </c>
      <c r="AL241" s="2">
        <f t="shared" ref="AL241:AU241" si="122">AL226/$AV$226</f>
        <v>0.04</v>
      </c>
      <c r="AM241" s="2">
        <f t="shared" si="122"/>
        <v>0</v>
      </c>
      <c r="AN241" s="2">
        <f t="shared" si="122"/>
        <v>0</v>
      </c>
      <c r="AO241" s="2">
        <f t="shared" si="122"/>
        <v>0</v>
      </c>
      <c r="AP241" s="2">
        <f t="shared" si="122"/>
        <v>0</v>
      </c>
      <c r="AQ241" s="2">
        <f t="shared" si="122"/>
        <v>0</v>
      </c>
      <c r="AR241" s="2">
        <f t="shared" si="122"/>
        <v>0</v>
      </c>
      <c r="AS241" s="2">
        <f t="shared" si="122"/>
        <v>0</v>
      </c>
      <c r="AT241" s="2">
        <f t="shared" si="122"/>
        <v>0</v>
      </c>
      <c r="AU241" s="2">
        <f t="shared" si="122"/>
        <v>0</v>
      </c>
    </row>
    <row r="242" spans="1:62" x14ac:dyDescent="0.3">
      <c r="AI242" s="2" t="s">
        <v>34</v>
      </c>
      <c r="AJ242" s="2">
        <v>0</v>
      </c>
      <c r="AK242" s="2">
        <f>AK227/$AV$227</f>
        <v>4.4303797468354431E-2</v>
      </c>
      <c r="AL242" s="2">
        <f t="shared" ref="AL242:AU242" si="123">AL227/$AV$227</f>
        <v>0.94303797468354433</v>
      </c>
      <c r="AM242" s="2">
        <f t="shared" si="123"/>
        <v>1.2658227848101266E-2</v>
      </c>
      <c r="AN242" s="2">
        <f t="shared" si="123"/>
        <v>0</v>
      </c>
      <c r="AO242" s="2">
        <f t="shared" si="123"/>
        <v>0</v>
      </c>
      <c r="AP242" s="2">
        <f t="shared" si="123"/>
        <v>0</v>
      </c>
      <c r="AQ242" s="2">
        <f t="shared" si="123"/>
        <v>0</v>
      </c>
      <c r="AR242" s="2">
        <f t="shared" si="123"/>
        <v>0</v>
      </c>
      <c r="AS242" s="2">
        <f t="shared" si="123"/>
        <v>0</v>
      </c>
      <c r="AT242" s="2">
        <f t="shared" si="123"/>
        <v>0</v>
      </c>
      <c r="AU242" s="2">
        <f t="shared" si="123"/>
        <v>0</v>
      </c>
    </row>
    <row r="243" spans="1:62" x14ac:dyDescent="0.3">
      <c r="AI243" s="2" t="s">
        <v>39</v>
      </c>
      <c r="AJ243" s="2">
        <v>0</v>
      </c>
      <c r="AK243" s="2">
        <f>AK228/$AV$228</f>
        <v>0</v>
      </c>
      <c r="AL243" s="2">
        <f t="shared" ref="AL243:AU243" si="124">AL228/$AV$228</f>
        <v>1.0869565217391304E-2</v>
      </c>
      <c r="AM243" s="2">
        <f t="shared" si="124"/>
        <v>0.96739130434782605</v>
      </c>
      <c r="AN243" s="2">
        <f t="shared" si="124"/>
        <v>2.1739130434782608E-2</v>
      </c>
      <c r="AO243" s="2">
        <f t="shared" si="124"/>
        <v>0</v>
      </c>
      <c r="AP243" s="2">
        <f t="shared" si="124"/>
        <v>0</v>
      </c>
      <c r="AQ243" s="2">
        <f t="shared" si="124"/>
        <v>0</v>
      </c>
      <c r="AR243" s="2">
        <f t="shared" si="124"/>
        <v>0</v>
      </c>
      <c r="AS243" s="2">
        <f t="shared" si="124"/>
        <v>0</v>
      </c>
      <c r="AT243" s="2">
        <f t="shared" si="124"/>
        <v>0</v>
      </c>
      <c r="AU243" s="2">
        <f t="shared" si="124"/>
        <v>0</v>
      </c>
    </row>
    <row r="244" spans="1:62" x14ac:dyDescent="0.3">
      <c r="AI244" s="2" t="s">
        <v>40</v>
      </c>
      <c r="AJ244" s="2">
        <v>0</v>
      </c>
      <c r="AK244" s="2">
        <f>AK229/$AV$229</f>
        <v>0</v>
      </c>
      <c r="AL244" s="2">
        <f t="shared" ref="AL244:AU244" si="125">AL229/$AV$229</f>
        <v>0</v>
      </c>
      <c r="AM244" s="2">
        <f t="shared" si="125"/>
        <v>1.3908205841446453E-3</v>
      </c>
      <c r="AN244" s="2">
        <f t="shared" si="125"/>
        <v>0.97913769123783034</v>
      </c>
      <c r="AO244" s="2">
        <f t="shared" si="125"/>
        <v>1.9471488178025034E-2</v>
      </c>
      <c r="AP244" s="2">
        <f t="shared" si="125"/>
        <v>0</v>
      </c>
      <c r="AQ244" s="2">
        <f t="shared" si="125"/>
        <v>0</v>
      </c>
      <c r="AR244" s="2">
        <f t="shared" si="125"/>
        <v>0</v>
      </c>
      <c r="AS244" s="2">
        <f t="shared" si="125"/>
        <v>0</v>
      </c>
      <c r="AT244" s="2">
        <f t="shared" si="125"/>
        <v>0</v>
      </c>
      <c r="AU244" s="2">
        <f t="shared" si="125"/>
        <v>0</v>
      </c>
    </row>
    <row r="245" spans="1:62" x14ac:dyDescent="0.3">
      <c r="AI245" s="2" t="s">
        <v>41</v>
      </c>
      <c r="AJ245" s="2">
        <v>0</v>
      </c>
      <c r="AK245" s="2">
        <f>AK230/$AV$230</f>
        <v>0</v>
      </c>
      <c r="AL245" s="2">
        <f t="shared" ref="AL245:AU245" si="126">AL230/$AV$230</f>
        <v>0</v>
      </c>
      <c r="AM245" s="2">
        <f t="shared" si="126"/>
        <v>0</v>
      </c>
      <c r="AN245" s="2">
        <f t="shared" si="126"/>
        <v>2.4952015355086371E-2</v>
      </c>
      <c r="AO245" s="2">
        <f t="shared" si="126"/>
        <v>0.94049904030710174</v>
      </c>
      <c r="AP245" s="2">
        <f t="shared" si="126"/>
        <v>3.4548944337811902E-2</v>
      </c>
      <c r="AQ245" s="2">
        <f t="shared" si="126"/>
        <v>0</v>
      </c>
      <c r="AR245" s="2">
        <f t="shared" si="126"/>
        <v>0</v>
      </c>
      <c r="AS245" s="2">
        <f t="shared" si="126"/>
        <v>0</v>
      </c>
      <c r="AT245" s="2">
        <f t="shared" si="126"/>
        <v>0</v>
      </c>
      <c r="AU245" s="2">
        <f t="shared" si="126"/>
        <v>0</v>
      </c>
    </row>
    <row r="246" spans="1:62" x14ac:dyDescent="0.3">
      <c r="AI246" s="2" t="s">
        <v>42</v>
      </c>
      <c r="AJ246" s="2">
        <v>0</v>
      </c>
      <c r="AK246" s="2">
        <f>AK231/$AV$231</f>
        <v>0</v>
      </c>
      <c r="AL246" s="2">
        <f t="shared" ref="AL246:AU246" si="127">AL231/$AV$231</f>
        <v>0</v>
      </c>
      <c r="AM246" s="2">
        <f t="shared" si="127"/>
        <v>0</v>
      </c>
      <c r="AN246" s="2">
        <f t="shared" si="127"/>
        <v>0</v>
      </c>
      <c r="AO246" s="2">
        <f t="shared" si="127"/>
        <v>1.7543859649122806E-2</v>
      </c>
      <c r="AP246" s="2">
        <f t="shared" si="127"/>
        <v>0.96800825593395257</v>
      </c>
      <c r="AQ246" s="2">
        <f t="shared" si="127"/>
        <v>1.4447884416924664E-2</v>
      </c>
      <c r="AR246" s="2">
        <f t="shared" si="127"/>
        <v>0</v>
      </c>
      <c r="AS246" s="2">
        <f t="shared" si="127"/>
        <v>0</v>
      </c>
      <c r="AT246" s="2">
        <f t="shared" si="127"/>
        <v>0</v>
      </c>
      <c r="AU246" s="2">
        <f t="shared" si="127"/>
        <v>0</v>
      </c>
    </row>
    <row r="247" spans="1:62" x14ac:dyDescent="0.3">
      <c r="AI247" s="2" t="s">
        <v>35</v>
      </c>
      <c r="AJ247" s="2">
        <v>0</v>
      </c>
      <c r="AK247" s="2">
        <f>AK232/$AV$232</f>
        <v>0</v>
      </c>
      <c r="AL247" s="2">
        <f t="shared" ref="AL247:AU247" si="128">AL232/$AV$232</f>
        <v>0</v>
      </c>
      <c r="AM247" s="2">
        <f t="shared" si="128"/>
        <v>0</v>
      </c>
      <c r="AN247" s="2">
        <f t="shared" si="128"/>
        <v>0</v>
      </c>
      <c r="AO247" s="2">
        <f t="shared" si="128"/>
        <v>0</v>
      </c>
      <c r="AP247" s="2">
        <f t="shared" si="128"/>
        <v>5.3435114503816793E-2</v>
      </c>
      <c r="AQ247" s="2">
        <f t="shared" si="128"/>
        <v>0.93511450381679384</v>
      </c>
      <c r="AR247" s="2">
        <f t="shared" si="128"/>
        <v>1.1450381679389313E-2</v>
      </c>
      <c r="AS247" s="2">
        <f t="shared" si="128"/>
        <v>0</v>
      </c>
      <c r="AT247" s="2">
        <f t="shared" si="128"/>
        <v>0</v>
      </c>
      <c r="AU247" s="2">
        <f t="shared" si="128"/>
        <v>0</v>
      </c>
    </row>
    <row r="248" spans="1:62" x14ac:dyDescent="0.3">
      <c r="AI248" s="2" t="s">
        <v>43</v>
      </c>
      <c r="AJ248" s="2">
        <v>0</v>
      </c>
      <c r="AK248" s="2">
        <f>AK233/$AV$233</f>
        <v>0</v>
      </c>
      <c r="AL248" s="2">
        <f t="shared" ref="AL248:AU248" si="129">AL233/$AV$233</f>
        <v>0</v>
      </c>
      <c r="AM248" s="2">
        <f t="shared" si="129"/>
        <v>0</v>
      </c>
      <c r="AN248" s="2">
        <f t="shared" si="129"/>
        <v>0</v>
      </c>
      <c r="AO248" s="2">
        <f t="shared" si="129"/>
        <v>0</v>
      </c>
      <c r="AP248" s="2">
        <f t="shared" si="129"/>
        <v>0</v>
      </c>
      <c r="AQ248" s="2">
        <f t="shared" si="129"/>
        <v>0.06</v>
      </c>
      <c r="AR248" s="2">
        <f t="shared" si="129"/>
        <v>0.92</v>
      </c>
      <c r="AS248" s="2">
        <f t="shared" si="129"/>
        <v>0.02</v>
      </c>
      <c r="AT248" s="2">
        <f t="shared" si="129"/>
        <v>0</v>
      </c>
      <c r="AU248" s="2">
        <f t="shared" si="129"/>
        <v>0</v>
      </c>
    </row>
    <row r="249" spans="1:62" x14ac:dyDescent="0.3">
      <c r="AI249" s="2" t="s">
        <v>44</v>
      </c>
      <c r="AJ249" s="2">
        <v>0</v>
      </c>
      <c r="AK249" s="2">
        <f>AK234/$AV$234</f>
        <v>0</v>
      </c>
      <c r="AL249" s="2">
        <f t="shared" ref="AL249:AU249" si="130">AL234/$AV$234</f>
        <v>0</v>
      </c>
      <c r="AM249" s="2">
        <f t="shared" si="130"/>
        <v>0</v>
      </c>
      <c r="AN249" s="2">
        <f t="shared" si="130"/>
        <v>0</v>
      </c>
      <c r="AO249" s="2">
        <f t="shared" si="130"/>
        <v>0</v>
      </c>
      <c r="AP249" s="2">
        <f t="shared" si="130"/>
        <v>0</v>
      </c>
      <c r="AQ249" s="2">
        <f t="shared" si="130"/>
        <v>0</v>
      </c>
      <c r="AR249" s="2">
        <f t="shared" si="130"/>
        <v>0.2</v>
      </c>
      <c r="AS249" s="2">
        <f t="shared" si="130"/>
        <v>0.6</v>
      </c>
      <c r="AT249" s="2">
        <f t="shared" si="130"/>
        <v>0.2</v>
      </c>
      <c r="AU249" s="2">
        <f t="shared" si="130"/>
        <v>0</v>
      </c>
    </row>
    <row r="250" spans="1:62" x14ac:dyDescent="0.3">
      <c r="AI250" s="2" t="s">
        <v>45</v>
      </c>
      <c r="AJ250" s="2">
        <v>0</v>
      </c>
      <c r="AK250" s="2">
        <f>AK235/$AV$235</f>
        <v>0</v>
      </c>
      <c r="AL250" s="2">
        <f t="shared" ref="AL250:AU250" si="131">AL235/$AV$235</f>
        <v>0</v>
      </c>
      <c r="AM250" s="2">
        <f t="shared" si="131"/>
        <v>0</v>
      </c>
      <c r="AN250" s="2">
        <f t="shared" si="131"/>
        <v>0</v>
      </c>
      <c r="AO250" s="2">
        <f t="shared" si="131"/>
        <v>0</v>
      </c>
      <c r="AP250" s="2">
        <f t="shared" si="131"/>
        <v>0</v>
      </c>
      <c r="AQ250" s="2">
        <f t="shared" si="131"/>
        <v>0</v>
      </c>
      <c r="AR250" s="2">
        <f t="shared" si="131"/>
        <v>0</v>
      </c>
      <c r="AS250" s="2">
        <f t="shared" si="131"/>
        <v>4.1666666666666664E-2</v>
      </c>
      <c r="AT250" s="2">
        <f t="shared" si="131"/>
        <v>0.95833333333333337</v>
      </c>
      <c r="AU250" s="2">
        <f t="shared" si="131"/>
        <v>0</v>
      </c>
    </row>
    <row r="251" spans="1:62" x14ac:dyDescent="0.3">
      <c r="AI251" s="2" t="s">
        <v>53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</row>
    <row r="254" spans="1:62" x14ac:dyDescent="0.3">
      <c r="A254" t="s">
        <v>202</v>
      </c>
    </row>
    <row r="256" spans="1:62" x14ac:dyDescent="0.3">
      <c r="B256" s="14" t="s">
        <v>46</v>
      </c>
      <c r="C256" s="14" t="s">
        <v>47</v>
      </c>
      <c r="D256" s="14" t="s">
        <v>48</v>
      </c>
      <c r="F256" s="67" t="s">
        <v>2</v>
      </c>
      <c r="G256" s="67"/>
      <c r="I256" s="70" t="s">
        <v>7</v>
      </c>
      <c r="J256" s="71"/>
      <c r="L256" s="68" t="s">
        <v>0</v>
      </c>
      <c r="M256" s="68"/>
      <c r="N256" s="68"/>
      <c r="O256" s="6" t="s">
        <v>10</v>
      </c>
      <c r="Q256" s="68" t="s">
        <v>0</v>
      </c>
      <c r="R256" s="68"/>
      <c r="S256" s="68"/>
      <c r="T256" s="6" t="s">
        <v>33</v>
      </c>
      <c r="V256" s="67" t="s">
        <v>217</v>
      </c>
      <c r="W256" s="67"/>
      <c r="X256" s="67"/>
      <c r="Y256" s="2" t="s">
        <v>33</v>
      </c>
      <c r="AA256" s="67" t="s">
        <v>217</v>
      </c>
      <c r="AB256" s="67"/>
      <c r="AC256" s="67"/>
      <c r="AD256" s="2" t="s">
        <v>33</v>
      </c>
      <c r="AE256" s="67" t="s">
        <v>36</v>
      </c>
      <c r="AF256" s="67"/>
      <c r="AG256" s="67"/>
      <c r="AI256" s="67" t="s">
        <v>51</v>
      </c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W256" s="67" t="s">
        <v>54</v>
      </c>
      <c r="AX256" s="67"/>
      <c r="AZ256" s="67" t="s">
        <v>217</v>
      </c>
      <c r="BA256" s="67"/>
      <c r="BB256" s="67"/>
      <c r="BC256" s="2" t="s">
        <v>33</v>
      </c>
      <c r="BD256" s="2" t="s">
        <v>55</v>
      </c>
      <c r="BF256" s="67" t="s">
        <v>217</v>
      </c>
      <c r="BG256" s="67"/>
      <c r="BH256" s="67"/>
      <c r="BI256" s="2" t="s">
        <v>55</v>
      </c>
      <c r="BJ256" s="2" t="s">
        <v>157</v>
      </c>
    </row>
    <row r="257" spans="2:62" x14ac:dyDescent="0.3">
      <c r="B257" s="2">
        <v>1</v>
      </c>
      <c r="C257" s="2" t="s">
        <v>25</v>
      </c>
      <c r="D257" s="2">
        <v>12169</v>
      </c>
      <c r="F257" s="3" t="s">
        <v>3</v>
      </c>
      <c r="G257" s="4">
        <v>11188</v>
      </c>
      <c r="I257" s="3" t="s">
        <v>3</v>
      </c>
      <c r="J257" s="4">
        <v>11188</v>
      </c>
      <c r="L257" s="43">
        <v>11188</v>
      </c>
      <c r="M257" s="6" t="s">
        <v>1</v>
      </c>
      <c r="N257" s="43">
        <f>L257+$J$261</f>
        <v>11646</v>
      </c>
      <c r="O257" s="6" t="s">
        <v>11</v>
      </c>
      <c r="Q257" s="43">
        <v>11188</v>
      </c>
      <c r="R257" s="6" t="s">
        <v>1</v>
      </c>
      <c r="S257" s="43">
        <f>Q257+$J$261</f>
        <v>11646</v>
      </c>
      <c r="T257" s="6" t="s">
        <v>50</v>
      </c>
      <c r="V257" s="2">
        <v>1</v>
      </c>
      <c r="W257" s="2" t="s">
        <v>25</v>
      </c>
      <c r="X257" s="2">
        <v>12169</v>
      </c>
      <c r="Y257" s="2" t="s">
        <v>34</v>
      </c>
      <c r="AA257" s="2">
        <v>1</v>
      </c>
      <c r="AB257" s="2" t="s">
        <v>25</v>
      </c>
      <c r="AC257" s="2">
        <v>12169</v>
      </c>
      <c r="AD257" s="2" t="s">
        <v>34</v>
      </c>
      <c r="AE257" s="2" t="s">
        <v>34</v>
      </c>
      <c r="AF257" s="2" t="s">
        <v>38</v>
      </c>
      <c r="AG257" s="2" t="s">
        <v>34</v>
      </c>
      <c r="AI257" s="2" t="s">
        <v>33</v>
      </c>
      <c r="AJ257" s="2" t="s">
        <v>50</v>
      </c>
      <c r="AK257" s="2" t="s">
        <v>49</v>
      </c>
      <c r="AL257" s="2" t="s">
        <v>34</v>
      </c>
      <c r="AM257" s="2" t="s">
        <v>39</v>
      </c>
      <c r="AN257" s="2" t="s">
        <v>40</v>
      </c>
      <c r="AO257" s="2" t="s">
        <v>41</v>
      </c>
      <c r="AP257" s="2" t="s">
        <v>42</v>
      </c>
      <c r="AQ257" s="2" t="s">
        <v>35</v>
      </c>
      <c r="AR257" s="2" t="s">
        <v>43</v>
      </c>
      <c r="AS257" s="2" t="s">
        <v>44</v>
      </c>
      <c r="AT257" s="2" t="s">
        <v>45</v>
      </c>
      <c r="AU257" s="2" t="s">
        <v>53</v>
      </c>
      <c r="AW257" s="2" t="s">
        <v>50</v>
      </c>
      <c r="AX257" s="12">
        <v>11441.473</v>
      </c>
      <c r="AZ257" s="2">
        <v>1</v>
      </c>
      <c r="BA257" s="2" t="s">
        <v>25</v>
      </c>
      <c r="BB257" s="2">
        <v>12169</v>
      </c>
      <c r="BC257" s="2" t="s">
        <v>34</v>
      </c>
      <c r="BD257" s="13"/>
      <c r="BF257" s="2">
        <v>1</v>
      </c>
      <c r="BG257" s="2" t="s">
        <v>25</v>
      </c>
      <c r="BH257" s="2">
        <v>12169</v>
      </c>
      <c r="BI257" s="13" t="s">
        <v>1</v>
      </c>
      <c r="BJ257" s="2" t="s">
        <v>1</v>
      </c>
    </row>
    <row r="258" spans="2:62" x14ac:dyDescent="0.3">
      <c r="B258" s="2">
        <v>2</v>
      </c>
      <c r="C258" s="2" t="s">
        <v>26</v>
      </c>
      <c r="D258" s="2">
        <v>12201</v>
      </c>
      <c r="F258" s="3" t="s">
        <v>4</v>
      </c>
      <c r="G258" s="4">
        <v>16684</v>
      </c>
      <c r="I258" s="5" t="s">
        <v>4</v>
      </c>
      <c r="J258" s="4">
        <v>16684</v>
      </c>
      <c r="L258" s="43">
        <f>N257</f>
        <v>11646</v>
      </c>
      <c r="M258" s="6" t="s">
        <v>1</v>
      </c>
      <c r="N258" s="43">
        <f t="shared" ref="N258:N268" si="132">L258+$J$261</f>
        <v>12104</v>
      </c>
      <c r="O258" s="6" t="s">
        <v>12</v>
      </c>
      <c r="Q258" s="43">
        <f>S257</f>
        <v>11646</v>
      </c>
      <c r="R258" s="6" t="s">
        <v>1</v>
      </c>
      <c r="S258" s="43">
        <f t="shared" ref="S258:S268" si="133">Q258+$J$261</f>
        <v>12104</v>
      </c>
      <c r="T258" s="6" t="s">
        <v>49</v>
      </c>
      <c r="V258" s="2">
        <v>2</v>
      </c>
      <c r="W258" s="2" t="s">
        <v>26</v>
      </c>
      <c r="X258" s="2">
        <v>12201</v>
      </c>
      <c r="Y258" s="2" t="s">
        <v>34</v>
      </c>
      <c r="AA258" s="2">
        <v>2</v>
      </c>
      <c r="AB258" s="2" t="s">
        <v>26</v>
      </c>
      <c r="AC258" s="2">
        <v>12201</v>
      </c>
      <c r="AD258" s="2" t="s">
        <v>34</v>
      </c>
      <c r="AE258" s="2" t="s">
        <v>34</v>
      </c>
      <c r="AF258" s="2" t="s">
        <v>38</v>
      </c>
      <c r="AG258" s="2" t="s">
        <v>34</v>
      </c>
      <c r="AI258" s="2" t="s">
        <v>50</v>
      </c>
      <c r="AJ258" s="2">
        <v>124</v>
      </c>
      <c r="AK258" s="2">
        <v>7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>
        <f>SUM(AJ258:AU258)</f>
        <v>131</v>
      </c>
      <c r="AW258" s="2" t="s">
        <v>49</v>
      </c>
      <c r="AX258" s="12">
        <v>11881.316999999999</v>
      </c>
      <c r="AZ258" s="2">
        <v>2</v>
      </c>
      <c r="BA258" s="2" t="s">
        <v>26</v>
      </c>
      <c r="BB258" s="2">
        <v>12201</v>
      </c>
      <c r="BC258" s="2" t="s">
        <v>34</v>
      </c>
      <c r="BD258" s="12">
        <v>12320.620999999999</v>
      </c>
      <c r="BF258" s="2">
        <v>2</v>
      </c>
      <c r="BG258" s="2" t="s">
        <v>26</v>
      </c>
      <c r="BH258" s="2">
        <v>12201</v>
      </c>
      <c r="BI258" s="12">
        <v>12320.620999999999</v>
      </c>
      <c r="BJ258" s="17">
        <v>0.98042473257619589</v>
      </c>
    </row>
    <row r="259" spans="2:62" x14ac:dyDescent="0.3">
      <c r="B259" s="2">
        <v>3</v>
      </c>
      <c r="C259" s="2" t="s">
        <v>27</v>
      </c>
      <c r="D259" s="2">
        <v>12168</v>
      </c>
      <c r="F259" s="3" t="s">
        <v>5</v>
      </c>
      <c r="G259" s="3" t="s">
        <v>216</v>
      </c>
      <c r="I259" s="5" t="s">
        <v>8</v>
      </c>
      <c r="J259" s="3">
        <v>12</v>
      </c>
      <c r="L259" s="43">
        <f>N258</f>
        <v>12104</v>
      </c>
      <c r="M259" s="6" t="s">
        <v>1</v>
      </c>
      <c r="N259" s="43">
        <f t="shared" si="132"/>
        <v>12562</v>
      </c>
      <c r="O259" s="6" t="s">
        <v>13</v>
      </c>
      <c r="Q259" s="43">
        <f>S258</f>
        <v>12104</v>
      </c>
      <c r="R259" s="6" t="s">
        <v>1</v>
      </c>
      <c r="S259" s="43">
        <f t="shared" si="133"/>
        <v>12562</v>
      </c>
      <c r="T259" s="6" t="s">
        <v>34</v>
      </c>
      <c r="V259" s="2">
        <v>3</v>
      </c>
      <c r="W259" s="2" t="s">
        <v>27</v>
      </c>
      <c r="X259" s="2">
        <v>12168</v>
      </c>
      <c r="Y259" s="2" t="s">
        <v>34</v>
      </c>
      <c r="AA259" s="2">
        <v>3</v>
      </c>
      <c r="AB259" s="2" t="s">
        <v>27</v>
      </c>
      <c r="AC259" s="2">
        <v>12168</v>
      </c>
      <c r="AD259" s="2" t="s">
        <v>34</v>
      </c>
      <c r="AE259" s="2" t="s">
        <v>34</v>
      </c>
      <c r="AF259" s="2" t="s">
        <v>38</v>
      </c>
      <c r="AG259" s="2" t="s">
        <v>34</v>
      </c>
      <c r="AI259" s="2" t="s">
        <v>49</v>
      </c>
      <c r="AJ259" s="2">
        <v>7</v>
      </c>
      <c r="AK259" s="2">
        <v>129</v>
      </c>
      <c r="AL259" s="2">
        <v>9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>
        <f t="shared" ref="AV259:AV269" si="134">SUM(AJ259:AU259)</f>
        <v>145</v>
      </c>
      <c r="AW259" s="2" t="s">
        <v>34</v>
      </c>
      <c r="AX259" s="12">
        <v>12320.620999999999</v>
      </c>
      <c r="AZ259" s="2">
        <v>3</v>
      </c>
      <c r="BA259" s="2" t="s">
        <v>27</v>
      </c>
      <c r="BB259" s="2">
        <v>12168</v>
      </c>
      <c r="BC259" s="2" t="s">
        <v>34</v>
      </c>
      <c r="BD259" s="12">
        <v>12320.620999999999</v>
      </c>
      <c r="BF259" s="2">
        <v>3</v>
      </c>
      <c r="BG259" s="2" t="s">
        <v>27</v>
      </c>
      <c r="BH259" s="2">
        <v>12168</v>
      </c>
      <c r="BI259" s="12">
        <v>12320.620999999999</v>
      </c>
      <c r="BJ259" s="17">
        <v>1.254286831209908</v>
      </c>
    </row>
    <row r="260" spans="2:62" x14ac:dyDescent="0.3">
      <c r="B260" s="2">
        <v>4</v>
      </c>
      <c r="C260" s="2" t="s">
        <v>28</v>
      </c>
      <c r="D260" s="2">
        <v>12202</v>
      </c>
      <c r="I260" s="3" t="s">
        <v>9</v>
      </c>
      <c r="J260" s="4">
        <v>5496</v>
      </c>
      <c r="L260" s="43">
        <f>N259</f>
        <v>12562</v>
      </c>
      <c r="M260" s="6" t="s">
        <v>1</v>
      </c>
      <c r="N260" s="43">
        <f t="shared" si="132"/>
        <v>13020</v>
      </c>
      <c r="O260" s="6" t="s">
        <v>14</v>
      </c>
      <c r="Q260" s="43">
        <f>S259</f>
        <v>12562</v>
      </c>
      <c r="R260" s="6" t="s">
        <v>1</v>
      </c>
      <c r="S260" s="43">
        <f t="shared" si="133"/>
        <v>13020</v>
      </c>
      <c r="T260" s="6" t="s">
        <v>39</v>
      </c>
      <c r="V260" s="2">
        <v>4</v>
      </c>
      <c r="W260" s="2" t="s">
        <v>28</v>
      </c>
      <c r="X260" s="2">
        <v>12202</v>
      </c>
      <c r="Y260" s="2" t="s">
        <v>34</v>
      </c>
      <c r="AA260" s="2">
        <v>4</v>
      </c>
      <c r="AB260" s="2" t="s">
        <v>28</v>
      </c>
      <c r="AC260" s="2">
        <v>12202</v>
      </c>
      <c r="AD260" s="2" t="s">
        <v>34</v>
      </c>
      <c r="AE260" s="2" t="s">
        <v>34</v>
      </c>
      <c r="AF260" s="2" t="s">
        <v>38</v>
      </c>
      <c r="AG260" s="2" t="s">
        <v>34</v>
      </c>
      <c r="AI260" s="2" t="s">
        <v>34</v>
      </c>
      <c r="AJ260" s="2">
        <v>0</v>
      </c>
      <c r="AK260" s="2">
        <v>9</v>
      </c>
      <c r="AL260" s="2">
        <v>96</v>
      </c>
      <c r="AM260" s="2">
        <v>6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>
        <f t="shared" si="134"/>
        <v>111</v>
      </c>
      <c r="AW260" s="2" t="s">
        <v>39</v>
      </c>
      <c r="AX260" s="12">
        <v>12807.474</v>
      </c>
      <c r="AZ260" s="2">
        <v>4</v>
      </c>
      <c r="BA260" s="2" t="s">
        <v>28</v>
      </c>
      <c r="BB260" s="2">
        <v>12202</v>
      </c>
      <c r="BC260" s="2" t="s">
        <v>34</v>
      </c>
      <c r="BD260" s="12">
        <v>12320.620999999999</v>
      </c>
      <c r="BF260" s="2">
        <v>4</v>
      </c>
      <c r="BG260" s="2" t="s">
        <v>28</v>
      </c>
      <c r="BH260" s="2">
        <v>12202</v>
      </c>
      <c r="BI260" s="12">
        <v>12320.620999999999</v>
      </c>
      <c r="BJ260" s="17">
        <v>0.97214900525833203</v>
      </c>
    </row>
    <row r="261" spans="2:62" x14ac:dyDescent="0.3">
      <c r="B261" s="2">
        <v>5</v>
      </c>
      <c r="C261" s="2" t="s">
        <v>29</v>
      </c>
      <c r="D261" s="2">
        <v>12136</v>
      </c>
      <c r="I261" s="3" t="s">
        <v>7</v>
      </c>
      <c r="J261" s="3">
        <v>458</v>
      </c>
      <c r="L261" s="43">
        <f t="shared" ref="L261:L268" si="135">N260</f>
        <v>13020</v>
      </c>
      <c r="M261" s="6" t="s">
        <v>1</v>
      </c>
      <c r="N261" s="43">
        <f t="shared" si="132"/>
        <v>13478</v>
      </c>
      <c r="O261" s="6" t="s">
        <v>15</v>
      </c>
      <c r="Q261" s="43">
        <f t="shared" ref="Q261:Q268" si="136">S260</f>
        <v>13020</v>
      </c>
      <c r="R261" s="6" t="s">
        <v>1</v>
      </c>
      <c r="S261" s="43">
        <f t="shared" si="133"/>
        <v>13478</v>
      </c>
      <c r="T261" s="6" t="s">
        <v>40</v>
      </c>
      <c r="V261" s="2">
        <v>5</v>
      </c>
      <c r="W261" s="2" t="s">
        <v>29</v>
      </c>
      <c r="X261" s="2">
        <v>12136</v>
      </c>
      <c r="Y261" s="2" t="s">
        <v>34</v>
      </c>
      <c r="AA261" s="2">
        <v>5</v>
      </c>
      <c r="AB261" s="2" t="s">
        <v>29</v>
      </c>
      <c r="AC261" s="2">
        <v>12136</v>
      </c>
      <c r="AD261" s="2" t="s">
        <v>34</v>
      </c>
      <c r="AE261" s="2" t="s">
        <v>34</v>
      </c>
      <c r="AF261" s="2" t="s">
        <v>38</v>
      </c>
      <c r="AG261" s="2" t="s">
        <v>34</v>
      </c>
      <c r="AI261" s="2" t="s">
        <v>39</v>
      </c>
      <c r="AJ261" s="2">
        <v>0</v>
      </c>
      <c r="AK261" s="2">
        <v>0</v>
      </c>
      <c r="AL261" s="2">
        <v>5</v>
      </c>
      <c r="AM261" s="2">
        <v>124</v>
      </c>
      <c r="AN261" s="2">
        <v>10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>
        <f t="shared" si="134"/>
        <v>139</v>
      </c>
      <c r="AW261" s="2" t="s">
        <v>40</v>
      </c>
      <c r="AX261" s="12">
        <v>13254.592000000001</v>
      </c>
      <c r="AZ261" s="2">
        <v>5</v>
      </c>
      <c r="BA261" s="2" t="s">
        <v>29</v>
      </c>
      <c r="BB261" s="2">
        <v>12136</v>
      </c>
      <c r="BC261" s="2" t="s">
        <v>34</v>
      </c>
      <c r="BD261" s="12">
        <v>12320.620999999999</v>
      </c>
      <c r="BF261" s="2">
        <v>5</v>
      </c>
      <c r="BG261" s="2" t="s">
        <v>29</v>
      </c>
      <c r="BH261" s="2">
        <v>12136</v>
      </c>
      <c r="BI261" s="12">
        <v>12320.620999999999</v>
      </c>
      <c r="BJ261" s="17">
        <v>1.5212724260186361</v>
      </c>
    </row>
    <row r="262" spans="2:62" x14ac:dyDescent="0.3">
      <c r="B262" s="2">
        <v>6</v>
      </c>
      <c r="C262" s="9">
        <v>41944</v>
      </c>
      <c r="D262" s="2">
        <v>12136</v>
      </c>
      <c r="L262" s="43">
        <f t="shared" si="135"/>
        <v>13478</v>
      </c>
      <c r="M262" s="6" t="s">
        <v>1</v>
      </c>
      <c r="N262" s="43">
        <f t="shared" si="132"/>
        <v>13936</v>
      </c>
      <c r="O262" s="6" t="s">
        <v>16</v>
      </c>
      <c r="Q262" s="43">
        <f t="shared" si="136"/>
        <v>13478</v>
      </c>
      <c r="R262" s="6" t="s">
        <v>1</v>
      </c>
      <c r="S262" s="43">
        <f t="shared" si="133"/>
        <v>13936</v>
      </c>
      <c r="T262" s="6" t="s">
        <v>41</v>
      </c>
      <c r="V262" s="2">
        <v>6</v>
      </c>
      <c r="W262" s="9">
        <v>41944</v>
      </c>
      <c r="X262" s="2">
        <v>12136</v>
      </c>
      <c r="Y262" s="2" t="s">
        <v>34</v>
      </c>
      <c r="AA262" s="2">
        <v>6</v>
      </c>
      <c r="AB262" s="9">
        <v>41944</v>
      </c>
      <c r="AC262" s="2">
        <v>12136</v>
      </c>
      <c r="AD262" s="2" t="s">
        <v>34</v>
      </c>
      <c r="AE262" s="2" t="s">
        <v>34</v>
      </c>
      <c r="AF262" s="2" t="s">
        <v>38</v>
      </c>
      <c r="AG262" s="2" t="s">
        <v>34</v>
      </c>
      <c r="AI262" s="2" t="s">
        <v>40</v>
      </c>
      <c r="AJ262" s="2">
        <v>0</v>
      </c>
      <c r="AK262" s="2">
        <v>0</v>
      </c>
      <c r="AL262" s="2">
        <v>0</v>
      </c>
      <c r="AM262" s="2">
        <v>9</v>
      </c>
      <c r="AN262" s="2">
        <v>710</v>
      </c>
      <c r="AO262" s="2">
        <v>18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>
        <f t="shared" si="134"/>
        <v>737</v>
      </c>
      <c r="AW262" s="2" t="s">
        <v>41</v>
      </c>
      <c r="AX262" s="12">
        <v>13710.359</v>
      </c>
      <c r="AZ262" s="2">
        <v>6</v>
      </c>
      <c r="BA262" s="9">
        <v>41944</v>
      </c>
      <c r="BB262" s="2">
        <v>12136</v>
      </c>
      <c r="BC262" s="2" t="s">
        <v>34</v>
      </c>
      <c r="BD262" s="12">
        <v>12320.620999999999</v>
      </c>
      <c r="BF262" s="2">
        <v>6</v>
      </c>
      <c r="BG262" s="9">
        <v>41944</v>
      </c>
      <c r="BH262" s="2">
        <v>12136</v>
      </c>
      <c r="BI262" s="12">
        <v>12320.620999999999</v>
      </c>
      <c r="BJ262" s="17">
        <v>1.5212724260186361</v>
      </c>
    </row>
    <row r="263" spans="2:62" x14ac:dyDescent="0.3">
      <c r="B263" s="2">
        <v>7</v>
      </c>
      <c r="C263" s="9">
        <v>41974</v>
      </c>
      <c r="D263" s="2">
        <v>12136</v>
      </c>
      <c r="L263" s="43">
        <f t="shared" si="135"/>
        <v>13936</v>
      </c>
      <c r="M263" s="6" t="s">
        <v>1</v>
      </c>
      <c r="N263" s="43">
        <f t="shared" si="132"/>
        <v>14394</v>
      </c>
      <c r="O263" s="6" t="s">
        <v>17</v>
      </c>
      <c r="Q263" s="43">
        <f t="shared" si="136"/>
        <v>13936</v>
      </c>
      <c r="R263" s="6" t="s">
        <v>1</v>
      </c>
      <c r="S263" s="43">
        <f t="shared" si="133"/>
        <v>14394</v>
      </c>
      <c r="T263" s="6" t="s">
        <v>42</v>
      </c>
      <c r="V263" s="2">
        <v>7</v>
      </c>
      <c r="W263" s="9">
        <v>41974</v>
      </c>
      <c r="X263" s="2">
        <v>12136</v>
      </c>
      <c r="Y263" s="2" t="s">
        <v>34</v>
      </c>
      <c r="AA263" s="2">
        <v>7</v>
      </c>
      <c r="AB263" s="9">
        <v>41974</v>
      </c>
      <c r="AC263" s="2">
        <v>12136</v>
      </c>
      <c r="AD263" s="2" t="s">
        <v>34</v>
      </c>
      <c r="AE263" s="2" t="s">
        <v>34</v>
      </c>
      <c r="AF263" s="2" t="s">
        <v>38</v>
      </c>
      <c r="AG263" s="2" t="s">
        <v>49</v>
      </c>
      <c r="AI263" s="2" t="s">
        <v>41</v>
      </c>
      <c r="AJ263" s="2">
        <v>0</v>
      </c>
      <c r="AK263" s="2">
        <v>0</v>
      </c>
      <c r="AL263" s="2">
        <v>0</v>
      </c>
      <c r="AM263" s="2">
        <v>0</v>
      </c>
      <c r="AN263" s="2">
        <v>17</v>
      </c>
      <c r="AO263" s="2">
        <v>372</v>
      </c>
      <c r="AP263" s="2">
        <v>20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>
        <f t="shared" si="134"/>
        <v>409</v>
      </c>
      <c r="AW263" s="2" t="s">
        <v>42</v>
      </c>
      <c r="AX263" s="12">
        <v>14165</v>
      </c>
      <c r="AZ263" s="2">
        <v>7</v>
      </c>
      <c r="BA263" s="9">
        <v>41974</v>
      </c>
      <c r="BB263" s="2">
        <v>12136</v>
      </c>
      <c r="BC263" s="2" t="s">
        <v>34</v>
      </c>
      <c r="BD263" s="12">
        <v>12320.620999999999</v>
      </c>
      <c r="BF263" s="2">
        <v>7</v>
      </c>
      <c r="BG263" s="9">
        <v>41974</v>
      </c>
      <c r="BH263" s="2">
        <v>12136</v>
      </c>
      <c r="BI263" s="12">
        <v>12320.620999999999</v>
      </c>
      <c r="BJ263" s="17">
        <v>1.5212724260186361</v>
      </c>
    </row>
    <row r="264" spans="2:62" x14ac:dyDescent="0.3">
      <c r="B264" s="2">
        <v>8</v>
      </c>
      <c r="C264" s="2" t="s">
        <v>30</v>
      </c>
      <c r="D264" s="2">
        <v>11987</v>
      </c>
      <c r="L264" s="43">
        <f t="shared" si="135"/>
        <v>14394</v>
      </c>
      <c r="M264" s="6" t="s">
        <v>1</v>
      </c>
      <c r="N264" s="43">
        <f t="shared" si="132"/>
        <v>14852</v>
      </c>
      <c r="O264" s="6" t="s">
        <v>18</v>
      </c>
      <c r="Q264" s="43">
        <f t="shared" si="136"/>
        <v>14394</v>
      </c>
      <c r="R264" s="6" t="s">
        <v>1</v>
      </c>
      <c r="S264" s="43">
        <f t="shared" si="133"/>
        <v>14852</v>
      </c>
      <c r="T264" s="6" t="s">
        <v>35</v>
      </c>
      <c r="V264" s="2">
        <v>8</v>
      </c>
      <c r="W264" s="2" t="s">
        <v>30</v>
      </c>
      <c r="X264" s="2">
        <v>11987</v>
      </c>
      <c r="Y264" s="2" t="s">
        <v>49</v>
      </c>
      <c r="AA264" s="2">
        <v>8</v>
      </c>
      <c r="AB264" s="2" t="s">
        <v>30</v>
      </c>
      <c r="AC264" s="2">
        <v>11987</v>
      </c>
      <c r="AD264" s="2" t="s">
        <v>49</v>
      </c>
      <c r="AE264" s="2" t="s">
        <v>49</v>
      </c>
      <c r="AF264" s="2" t="s">
        <v>38</v>
      </c>
      <c r="AG264" s="2" t="s">
        <v>49</v>
      </c>
      <c r="AI264" s="2" t="s">
        <v>42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19</v>
      </c>
      <c r="AP264" s="2">
        <v>818</v>
      </c>
      <c r="AQ264" s="2">
        <v>19</v>
      </c>
      <c r="AR264" s="2">
        <v>0</v>
      </c>
      <c r="AS264" s="2">
        <v>0</v>
      </c>
      <c r="AT264" s="2">
        <v>0</v>
      </c>
      <c r="AU264" s="2">
        <v>0</v>
      </c>
      <c r="AV264">
        <f t="shared" si="134"/>
        <v>856</v>
      </c>
      <c r="AW264" s="2" t="s">
        <v>35</v>
      </c>
      <c r="AX264" s="12">
        <v>14606.882</v>
      </c>
      <c r="AZ264" s="2">
        <v>8</v>
      </c>
      <c r="BA264" s="2" t="s">
        <v>30</v>
      </c>
      <c r="BB264" s="2">
        <v>11987</v>
      </c>
      <c r="BC264" s="2" t="s">
        <v>49</v>
      </c>
      <c r="BD264" s="12">
        <v>12320.620999999999</v>
      </c>
      <c r="BF264" s="2">
        <v>8</v>
      </c>
      <c r="BG264" s="2" t="s">
        <v>30</v>
      </c>
      <c r="BH264" s="2">
        <v>11987</v>
      </c>
      <c r="BI264" s="12">
        <v>12320.620999999999</v>
      </c>
      <c r="BJ264" s="17">
        <v>2.7831953084309808</v>
      </c>
    </row>
    <row r="265" spans="2:62" x14ac:dyDescent="0.3">
      <c r="B265" s="2">
        <v>9</v>
      </c>
      <c r="C265" s="2" t="s">
        <v>31</v>
      </c>
      <c r="D265" s="2">
        <v>11987</v>
      </c>
      <c r="G265" s="19">
        <f>G257+27</f>
        <v>11215</v>
      </c>
      <c r="L265" s="43">
        <f t="shared" si="135"/>
        <v>14852</v>
      </c>
      <c r="M265" s="6" t="s">
        <v>1</v>
      </c>
      <c r="N265" s="43">
        <f t="shared" si="132"/>
        <v>15310</v>
      </c>
      <c r="O265" s="6" t="s">
        <v>19</v>
      </c>
      <c r="Q265" s="43">
        <f t="shared" si="136"/>
        <v>14852</v>
      </c>
      <c r="R265" s="6" t="s">
        <v>1</v>
      </c>
      <c r="S265" s="43">
        <f t="shared" si="133"/>
        <v>15310</v>
      </c>
      <c r="T265" s="6" t="s">
        <v>43</v>
      </c>
      <c r="V265" s="2">
        <v>9</v>
      </c>
      <c r="W265" s="2" t="s">
        <v>31</v>
      </c>
      <c r="X265" s="2">
        <v>11987</v>
      </c>
      <c r="Y265" s="2" t="s">
        <v>49</v>
      </c>
      <c r="AA265" s="2">
        <v>9</v>
      </c>
      <c r="AB265" s="2" t="s">
        <v>31</v>
      </c>
      <c r="AC265" s="2">
        <v>11987</v>
      </c>
      <c r="AD265" s="2" t="s">
        <v>49</v>
      </c>
      <c r="AE265" s="2" t="s">
        <v>49</v>
      </c>
      <c r="AF265" s="2" t="s">
        <v>38</v>
      </c>
      <c r="AG265" s="2" t="s">
        <v>49</v>
      </c>
      <c r="AI265" s="2" t="s">
        <v>35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19</v>
      </c>
      <c r="AQ265" s="2">
        <v>315</v>
      </c>
      <c r="AR265" s="2">
        <v>7</v>
      </c>
      <c r="AS265" s="2">
        <v>0</v>
      </c>
      <c r="AT265" s="2">
        <v>0</v>
      </c>
      <c r="AU265" s="2">
        <v>0</v>
      </c>
      <c r="AV265">
        <f t="shared" si="134"/>
        <v>341</v>
      </c>
      <c r="AW265" s="2" t="s">
        <v>43</v>
      </c>
      <c r="AX265" s="12">
        <v>15038.062</v>
      </c>
      <c r="AZ265" s="2">
        <v>9</v>
      </c>
      <c r="BA265" s="2" t="s">
        <v>31</v>
      </c>
      <c r="BB265" s="2">
        <v>11987</v>
      </c>
      <c r="BC265" s="2" t="s">
        <v>49</v>
      </c>
      <c r="BD265" s="12">
        <v>11881.316999999999</v>
      </c>
      <c r="BF265" s="2">
        <v>9</v>
      </c>
      <c r="BG265" s="2" t="s">
        <v>31</v>
      </c>
      <c r="BH265" s="2">
        <v>11987</v>
      </c>
      <c r="BI265" s="12">
        <v>11881.316999999999</v>
      </c>
      <c r="BJ265" s="17">
        <v>0.88164477034027799</v>
      </c>
    </row>
    <row r="266" spans="2:62" x14ac:dyDescent="0.3">
      <c r="B266" s="2">
        <v>10</v>
      </c>
      <c r="C266" s="2" t="s">
        <v>32</v>
      </c>
      <c r="D266" s="2">
        <v>12017</v>
      </c>
      <c r="G266" s="19">
        <f>G258-558</f>
        <v>16126</v>
      </c>
      <c r="L266" s="43">
        <f t="shared" si="135"/>
        <v>15310</v>
      </c>
      <c r="M266" s="6" t="s">
        <v>1</v>
      </c>
      <c r="N266" s="43">
        <f t="shared" si="132"/>
        <v>15768</v>
      </c>
      <c r="O266" s="6" t="s">
        <v>20</v>
      </c>
      <c r="Q266" s="43">
        <f t="shared" si="136"/>
        <v>15310</v>
      </c>
      <c r="R266" s="6" t="s">
        <v>1</v>
      </c>
      <c r="S266" s="43">
        <f t="shared" si="133"/>
        <v>15768</v>
      </c>
      <c r="T266" s="6" t="s">
        <v>44</v>
      </c>
      <c r="V266" s="2">
        <v>10</v>
      </c>
      <c r="W266" s="2" t="s">
        <v>32</v>
      </c>
      <c r="X266" s="2">
        <v>12017</v>
      </c>
      <c r="Y266" s="2" t="s">
        <v>49</v>
      </c>
      <c r="AA266" s="2">
        <v>10</v>
      </c>
      <c r="AB266" s="2" t="s">
        <v>32</v>
      </c>
      <c r="AC266" s="2">
        <v>12017</v>
      </c>
      <c r="AD266" s="2" t="s">
        <v>49</v>
      </c>
      <c r="AE266" s="2" t="s">
        <v>49</v>
      </c>
      <c r="AF266" s="2" t="s">
        <v>38</v>
      </c>
      <c r="AG266" s="2" t="s">
        <v>49</v>
      </c>
      <c r="AI266" s="2" t="s">
        <v>43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7</v>
      </c>
      <c r="AR266" s="2">
        <v>56</v>
      </c>
      <c r="AS266" s="2">
        <v>1</v>
      </c>
      <c r="AT266" s="2">
        <v>0</v>
      </c>
      <c r="AU266" s="2">
        <v>0</v>
      </c>
      <c r="AV266">
        <f t="shared" si="134"/>
        <v>64</v>
      </c>
      <c r="AW266" s="2" t="s">
        <v>44</v>
      </c>
      <c r="AX266" s="12">
        <v>15539</v>
      </c>
      <c r="AZ266" s="2">
        <v>10</v>
      </c>
      <c r="BA266" s="2" t="s">
        <v>32</v>
      </c>
      <c r="BB266" s="2">
        <v>12017</v>
      </c>
      <c r="BC266" s="2" t="s">
        <v>49</v>
      </c>
      <c r="BD266" s="12">
        <v>11881.316999999999</v>
      </c>
      <c r="BF266" s="2">
        <v>10</v>
      </c>
      <c r="BG266" s="2" t="s">
        <v>32</v>
      </c>
      <c r="BH266" s="2">
        <v>12017</v>
      </c>
      <c r="BI266" s="12">
        <v>11881.316999999999</v>
      </c>
      <c r="BJ266" s="17">
        <v>1.129090110848707</v>
      </c>
    </row>
    <row r="267" spans="2:62" x14ac:dyDescent="0.3">
      <c r="B267" s="2" t="s">
        <v>24</v>
      </c>
      <c r="C267" s="2" t="s">
        <v>24</v>
      </c>
      <c r="D267" s="2" t="s">
        <v>24</v>
      </c>
      <c r="L267" s="43">
        <f t="shared" si="135"/>
        <v>15768</v>
      </c>
      <c r="M267" s="6" t="s">
        <v>1</v>
      </c>
      <c r="N267" s="43">
        <f t="shared" si="132"/>
        <v>16226</v>
      </c>
      <c r="O267" s="6" t="s">
        <v>21</v>
      </c>
      <c r="Q267" s="43">
        <f t="shared" si="136"/>
        <v>15768</v>
      </c>
      <c r="R267" s="6" t="s">
        <v>1</v>
      </c>
      <c r="S267" s="43">
        <f t="shared" si="133"/>
        <v>16226</v>
      </c>
      <c r="T267" s="6" t="s">
        <v>45</v>
      </c>
      <c r="V267" s="2" t="s">
        <v>24</v>
      </c>
      <c r="W267" s="2" t="s">
        <v>24</v>
      </c>
      <c r="X267" s="2" t="s">
        <v>24</v>
      </c>
      <c r="Y267" s="2" t="s">
        <v>24</v>
      </c>
      <c r="AA267" s="2" t="s">
        <v>24</v>
      </c>
      <c r="AB267" s="2" t="s">
        <v>24</v>
      </c>
      <c r="AC267" s="2" t="s">
        <v>24</v>
      </c>
      <c r="AD267" s="2" t="s">
        <v>24</v>
      </c>
      <c r="AE267" s="2" t="s">
        <v>24</v>
      </c>
      <c r="AF267" s="2" t="s">
        <v>24</v>
      </c>
      <c r="AG267" s="2" t="s">
        <v>24</v>
      </c>
      <c r="AI267" s="2" t="s">
        <v>44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1</v>
      </c>
      <c r="AS267" s="2">
        <v>16</v>
      </c>
      <c r="AT267" s="2">
        <v>1</v>
      </c>
      <c r="AU267" s="2">
        <v>0</v>
      </c>
      <c r="AV267">
        <f t="shared" si="134"/>
        <v>18</v>
      </c>
      <c r="AW267" s="2" t="s">
        <v>45</v>
      </c>
      <c r="AX267" s="12">
        <v>16038.636</v>
      </c>
      <c r="AZ267" s="2" t="s">
        <v>24</v>
      </c>
      <c r="BA267" s="2" t="s">
        <v>24</v>
      </c>
      <c r="BB267" s="2" t="s">
        <v>24</v>
      </c>
      <c r="BC267" s="2" t="s">
        <v>24</v>
      </c>
      <c r="BD267" s="2" t="s">
        <v>24</v>
      </c>
      <c r="BF267" s="2" t="s">
        <v>24</v>
      </c>
      <c r="BG267" s="2" t="s">
        <v>24</v>
      </c>
      <c r="BH267" s="2" t="s">
        <v>24</v>
      </c>
      <c r="BI267" s="2" t="s">
        <v>24</v>
      </c>
      <c r="BJ267" s="2" t="s">
        <v>24</v>
      </c>
    </row>
    <row r="268" spans="2:62" x14ac:dyDescent="0.3">
      <c r="B268" s="2" t="s">
        <v>24</v>
      </c>
      <c r="C268" s="2" t="s">
        <v>24</v>
      </c>
      <c r="D268" s="2" t="s">
        <v>24</v>
      </c>
      <c r="L268" s="43">
        <f t="shared" si="135"/>
        <v>16226</v>
      </c>
      <c r="M268" s="6" t="s">
        <v>1</v>
      </c>
      <c r="N268" s="43">
        <f t="shared" si="132"/>
        <v>16684</v>
      </c>
      <c r="O268" s="6" t="s">
        <v>22</v>
      </c>
      <c r="Q268" s="43">
        <f t="shared" si="136"/>
        <v>16226</v>
      </c>
      <c r="R268" s="6" t="s">
        <v>1</v>
      </c>
      <c r="S268" s="43">
        <f t="shared" si="133"/>
        <v>16684</v>
      </c>
      <c r="T268" s="6" t="s">
        <v>53</v>
      </c>
      <c r="V268" s="2" t="s">
        <v>24</v>
      </c>
      <c r="W268" s="2" t="s">
        <v>24</v>
      </c>
      <c r="X268" s="2" t="s">
        <v>24</v>
      </c>
      <c r="Y268" s="2" t="s">
        <v>24</v>
      </c>
      <c r="AA268" s="2" t="s">
        <v>24</v>
      </c>
      <c r="AB268" s="2" t="s">
        <v>24</v>
      </c>
      <c r="AC268" s="2" t="s">
        <v>24</v>
      </c>
      <c r="AD268" s="2" t="s">
        <v>24</v>
      </c>
      <c r="AE268" s="2" t="s">
        <v>24</v>
      </c>
      <c r="AF268" s="2" t="s">
        <v>24</v>
      </c>
      <c r="AG268" s="2" t="s">
        <v>24</v>
      </c>
      <c r="AI268" s="2" t="s">
        <v>45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1</v>
      </c>
      <c r="AT268" s="2">
        <v>8</v>
      </c>
      <c r="AU268" s="2">
        <v>2</v>
      </c>
      <c r="AV268">
        <f t="shared" si="134"/>
        <v>11</v>
      </c>
      <c r="AW268" s="2" t="s">
        <v>53</v>
      </c>
      <c r="AX268" s="12">
        <v>16384.538</v>
      </c>
      <c r="AZ268" s="2" t="s">
        <v>24</v>
      </c>
      <c r="BA268" s="2" t="s">
        <v>24</v>
      </c>
      <c r="BB268" s="2" t="s">
        <v>24</v>
      </c>
      <c r="BC268" s="2" t="s">
        <v>24</v>
      </c>
      <c r="BD268" s="2" t="s">
        <v>24</v>
      </c>
      <c r="BF268" s="2" t="s">
        <v>24</v>
      </c>
      <c r="BG268" s="2" t="s">
        <v>24</v>
      </c>
      <c r="BH268" s="2" t="s">
        <v>24</v>
      </c>
      <c r="BI268" s="2" t="s">
        <v>24</v>
      </c>
      <c r="BJ268" s="2" t="s">
        <v>24</v>
      </c>
    </row>
    <row r="269" spans="2:62" x14ac:dyDescent="0.3">
      <c r="B269" s="2" t="s">
        <v>24</v>
      </c>
      <c r="C269" s="2" t="s">
        <v>24</v>
      </c>
      <c r="D269" s="2" t="s">
        <v>24</v>
      </c>
      <c r="V269" s="2" t="s">
        <v>24</v>
      </c>
      <c r="W269" s="2" t="s">
        <v>24</v>
      </c>
      <c r="X269" s="2" t="s">
        <v>24</v>
      </c>
      <c r="Y269" s="2" t="s">
        <v>24</v>
      </c>
      <c r="AA269" s="2" t="s">
        <v>24</v>
      </c>
      <c r="AB269" s="2" t="s">
        <v>24</v>
      </c>
      <c r="AC269" s="2" t="s">
        <v>24</v>
      </c>
      <c r="AD269" s="2" t="s">
        <v>24</v>
      </c>
      <c r="AE269" s="2" t="s">
        <v>24</v>
      </c>
      <c r="AF269" s="2" t="s">
        <v>24</v>
      </c>
      <c r="AG269" s="2" t="s">
        <v>24</v>
      </c>
      <c r="AI269" s="2" t="s">
        <v>53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2</v>
      </c>
      <c r="AU269" s="2">
        <v>11</v>
      </c>
      <c r="AV269">
        <f t="shared" si="134"/>
        <v>13</v>
      </c>
      <c r="AZ269" s="2" t="s">
        <v>24</v>
      </c>
      <c r="BA269" s="2" t="s">
        <v>24</v>
      </c>
      <c r="BB269" s="2" t="s">
        <v>24</v>
      </c>
      <c r="BC269" s="2" t="s">
        <v>24</v>
      </c>
      <c r="BD269" s="2" t="s">
        <v>24</v>
      </c>
      <c r="BF269" s="2" t="s">
        <v>24</v>
      </c>
      <c r="BG269" s="2" t="s">
        <v>24</v>
      </c>
      <c r="BH269" s="2" t="s">
        <v>24</v>
      </c>
      <c r="BI269" s="2" t="s">
        <v>24</v>
      </c>
      <c r="BJ269" s="2" t="s">
        <v>24</v>
      </c>
    </row>
    <row r="270" spans="2:62" x14ac:dyDescent="0.3">
      <c r="B270" s="2" t="s">
        <v>24</v>
      </c>
      <c r="C270" s="2" t="s">
        <v>24</v>
      </c>
      <c r="D270" s="2" t="s">
        <v>24</v>
      </c>
      <c r="V270" s="2" t="s">
        <v>24</v>
      </c>
      <c r="W270" s="2" t="s">
        <v>24</v>
      </c>
      <c r="X270" s="2" t="s">
        <v>24</v>
      </c>
      <c r="Y270" s="2" t="s">
        <v>24</v>
      </c>
      <c r="AA270" s="2" t="s">
        <v>24</v>
      </c>
      <c r="AB270" s="2" t="s">
        <v>24</v>
      </c>
      <c r="AC270" s="2" t="s">
        <v>24</v>
      </c>
      <c r="AD270" s="2" t="s">
        <v>24</v>
      </c>
      <c r="AE270" s="2" t="s">
        <v>24</v>
      </c>
      <c r="AF270" s="2" t="s">
        <v>24</v>
      </c>
      <c r="AG270" s="2" t="s">
        <v>24</v>
      </c>
      <c r="AV270">
        <f>SUM(AV258:AV269)</f>
        <v>2975</v>
      </c>
      <c r="AZ270" s="2" t="s">
        <v>24</v>
      </c>
      <c r="BA270" s="2" t="s">
        <v>24</v>
      </c>
      <c r="BB270" s="2" t="s">
        <v>24</v>
      </c>
      <c r="BC270" s="2" t="s">
        <v>24</v>
      </c>
      <c r="BD270" s="2" t="s">
        <v>24</v>
      </c>
      <c r="BF270" s="2" t="s">
        <v>24</v>
      </c>
      <c r="BG270" s="2" t="s">
        <v>24</v>
      </c>
      <c r="BH270" s="2" t="s">
        <v>24</v>
      </c>
      <c r="BI270" s="2" t="s">
        <v>24</v>
      </c>
      <c r="BJ270" s="2" t="s">
        <v>24</v>
      </c>
    </row>
    <row r="271" spans="2:62" x14ac:dyDescent="0.3">
      <c r="B271" s="2" t="s">
        <v>24</v>
      </c>
      <c r="C271" s="2" t="s">
        <v>24</v>
      </c>
      <c r="D271" s="2" t="s">
        <v>24</v>
      </c>
      <c r="V271" s="2" t="s">
        <v>24</v>
      </c>
      <c r="W271" s="2" t="s">
        <v>24</v>
      </c>
      <c r="X271" s="2" t="s">
        <v>24</v>
      </c>
      <c r="Y271" s="2" t="s">
        <v>24</v>
      </c>
      <c r="AA271" s="2" t="s">
        <v>24</v>
      </c>
      <c r="AB271" s="2" t="s">
        <v>24</v>
      </c>
      <c r="AC271" s="2" t="s">
        <v>24</v>
      </c>
      <c r="AD271" s="2" t="s">
        <v>24</v>
      </c>
      <c r="AE271" s="2" t="s">
        <v>24</v>
      </c>
      <c r="AF271" s="2" t="s">
        <v>24</v>
      </c>
      <c r="AG271" s="2" t="s">
        <v>24</v>
      </c>
      <c r="AI271" s="67" t="s">
        <v>51</v>
      </c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Z271" s="2" t="s">
        <v>24</v>
      </c>
      <c r="BA271" s="2" t="s">
        <v>24</v>
      </c>
      <c r="BB271" s="2" t="s">
        <v>24</v>
      </c>
      <c r="BC271" s="2" t="s">
        <v>24</v>
      </c>
      <c r="BD271" s="2" t="s">
        <v>24</v>
      </c>
      <c r="BF271" s="2" t="s">
        <v>24</v>
      </c>
      <c r="BG271" s="2" t="s">
        <v>24</v>
      </c>
      <c r="BH271" s="2" t="s">
        <v>24</v>
      </c>
      <c r="BI271" s="2" t="s">
        <v>24</v>
      </c>
      <c r="BJ271" s="2" t="s">
        <v>24</v>
      </c>
    </row>
    <row r="272" spans="2:62" x14ac:dyDescent="0.3">
      <c r="B272" s="2">
        <v>2976</v>
      </c>
      <c r="C272" s="30" t="s">
        <v>83</v>
      </c>
      <c r="D272" s="30">
        <v>14299.15</v>
      </c>
      <c r="V272" s="2">
        <v>2611</v>
      </c>
      <c r="W272" s="2" t="s">
        <v>150</v>
      </c>
      <c r="X272" s="2">
        <v>14157.86</v>
      </c>
      <c r="Y272" s="2" t="s">
        <v>42</v>
      </c>
      <c r="AA272" s="2">
        <v>2610</v>
      </c>
      <c r="AB272" s="2" t="s">
        <v>149</v>
      </c>
      <c r="AC272" s="2">
        <v>14157.86</v>
      </c>
      <c r="AD272" s="2" t="s">
        <v>42</v>
      </c>
      <c r="AE272" s="2" t="s">
        <v>42</v>
      </c>
      <c r="AF272" s="2" t="s">
        <v>38</v>
      </c>
      <c r="AG272" s="2" t="s">
        <v>42</v>
      </c>
      <c r="AI272" s="2" t="s">
        <v>33</v>
      </c>
      <c r="AJ272" s="2" t="s">
        <v>50</v>
      </c>
      <c r="AK272" s="2" t="s">
        <v>49</v>
      </c>
      <c r="AL272" s="2" t="s">
        <v>34</v>
      </c>
      <c r="AM272" s="2" t="s">
        <v>39</v>
      </c>
      <c r="AN272" s="2" t="s">
        <v>40</v>
      </c>
      <c r="AO272" s="2" t="s">
        <v>41</v>
      </c>
      <c r="AP272" s="2" t="s">
        <v>42</v>
      </c>
      <c r="AQ272" s="2" t="s">
        <v>35</v>
      </c>
      <c r="AR272" s="2" t="s">
        <v>43</v>
      </c>
      <c r="AS272" s="2" t="s">
        <v>44</v>
      </c>
      <c r="AT272" s="2" t="s">
        <v>45</v>
      </c>
      <c r="AU272" s="2" t="s">
        <v>53</v>
      </c>
      <c r="AZ272" s="2">
        <v>2610</v>
      </c>
      <c r="BA272" s="2" t="s">
        <v>149</v>
      </c>
      <c r="BB272" s="2">
        <v>14157.86</v>
      </c>
      <c r="BC272" s="2" t="s">
        <v>42</v>
      </c>
      <c r="BD272" s="12">
        <v>14165</v>
      </c>
      <c r="BF272" s="2">
        <v>2610</v>
      </c>
      <c r="BG272" s="2" t="s">
        <v>149</v>
      </c>
      <c r="BH272" s="2">
        <v>14157.86</v>
      </c>
      <c r="BI272" s="12">
        <v>14165</v>
      </c>
      <c r="BJ272" s="17">
        <v>5.0431350500707149E-2</v>
      </c>
    </row>
    <row r="273" spans="27:62" x14ac:dyDescent="0.3">
      <c r="AA273" s="2">
        <v>2611</v>
      </c>
      <c r="AB273" s="2" t="s">
        <v>150</v>
      </c>
      <c r="AC273" s="2">
        <v>14157.86</v>
      </c>
      <c r="AD273" s="2" t="s">
        <v>42</v>
      </c>
      <c r="AE273" s="2" t="s">
        <v>42</v>
      </c>
      <c r="AF273" s="2" t="s">
        <v>38</v>
      </c>
      <c r="AG273" s="2"/>
      <c r="AI273" s="2" t="s">
        <v>50</v>
      </c>
      <c r="AJ273" s="2">
        <f>AJ258/$AV$258</f>
        <v>0.94656488549618323</v>
      </c>
      <c r="AK273" s="2">
        <f t="shared" ref="AK273:AU273" si="137">AK258/$AV$258</f>
        <v>5.3435114503816793E-2</v>
      </c>
      <c r="AL273" s="2">
        <f t="shared" si="137"/>
        <v>0</v>
      </c>
      <c r="AM273" s="2">
        <f t="shared" si="137"/>
        <v>0</v>
      </c>
      <c r="AN273" s="2">
        <f t="shared" si="137"/>
        <v>0</v>
      </c>
      <c r="AO273" s="2">
        <f t="shared" si="137"/>
        <v>0</v>
      </c>
      <c r="AP273" s="2">
        <f t="shared" si="137"/>
        <v>0</v>
      </c>
      <c r="AQ273" s="2">
        <f t="shared" si="137"/>
        <v>0</v>
      </c>
      <c r="AR273" s="2">
        <f t="shared" si="137"/>
        <v>0</v>
      </c>
      <c r="AS273" s="2">
        <f t="shared" si="137"/>
        <v>0</v>
      </c>
      <c r="AT273" s="2">
        <f t="shared" si="137"/>
        <v>0</v>
      </c>
      <c r="AU273" s="2">
        <f t="shared" si="137"/>
        <v>0</v>
      </c>
      <c r="AZ273" s="2">
        <v>2611</v>
      </c>
      <c r="BA273" s="2" t="s">
        <v>150</v>
      </c>
      <c r="BB273" s="2">
        <v>14157.86</v>
      </c>
      <c r="BC273" s="2" t="s">
        <v>42</v>
      </c>
      <c r="BD273" s="12">
        <v>14165</v>
      </c>
      <c r="BF273" s="2">
        <v>2611</v>
      </c>
      <c r="BG273" s="2" t="s">
        <v>150</v>
      </c>
      <c r="BH273" s="2">
        <v>14157.86</v>
      </c>
      <c r="BI273" s="12">
        <v>14165</v>
      </c>
      <c r="BJ273" s="17">
        <v>5.0431350500707149E-2</v>
      </c>
    </row>
    <row r="274" spans="27:62" x14ac:dyDescent="0.3">
      <c r="AI274" s="2" t="s">
        <v>49</v>
      </c>
      <c r="AJ274" s="2">
        <f>AJ259/$AV$259</f>
        <v>4.8275862068965517E-2</v>
      </c>
      <c r="AK274" s="2">
        <f t="shared" ref="AK274:AU274" si="138">AK259/$AV$259</f>
        <v>0.8896551724137931</v>
      </c>
      <c r="AL274" s="2">
        <f t="shared" si="138"/>
        <v>6.2068965517241378E-2</v>
      </c>
      <c r="AM274" s="2">
        <f t="shared" si="138"/>
        <v>0</v>
      </c>
      <c r="AN274" s="2">
        <f t="shared" si="138"/>
        <v>0</v>
      </c>
      <c r="AO274" s="2">
        <f t="shared" si="138"/>
        <v>0</v>
      </c>
      <c r="AP274" s="2">
        <f t="shared" si="138"/>
        <v>0</v>
      </c>
      <c r="AQ274" s="2">
        <f t="shared" si="138"/>
        <v>0</v>
      </c>
      <c r="AR274" s="2">
        <f t="shared" si="138"/>
        <v>0</v>
      </c>
      <c r="AS274" s="2">
        <f t="shared" si="138"/>
        <v>0</v>
      </c>
      <c r="AT274" s="2">
        <f t="shared" si="138"/>
        <v>0</v>
      </c>
      <c r="AU274" s="2">
        <f t="shared" si="138"/>
        <v>0</v>
      </c>
    </row>
    <row r="275" spans="27:62" x14ac:dyDescent="0.3">
      <c r="AI275" s="2" t="s">
        <v>34</v>
      </c>
      <c r="AJ275" s="2">
        <f>AJ260/$AV$260</f>
        <v>0</v>
      </c>
      <c r="AK275" s="2">
        <f t="shared" ref="AK275:AU275" si="139">AK260/$AV$260</f>
        <v>8.1081081081081086E-2</v>
      </c>
      <c r="AL275" s="2">
        <f t="shared" si="139"/>
        <v>0.86486486486486491</v>
      </c>
      <c r="AM275" s="2">
        <f t="shared" si="139"/>
        <v>5.4054054054054057E-2</v>
      </c>
      <c r="AN275" s="2">
        <f t="shared" si="139"/>
        <v>0</v>
      </c>
      <c r="AO275" s="2">
        <f t="shared" si="139"/>
        <v>0</v>
      </c>
      <c r="AP275" s="2">
        <f t="shared" si="139"/>
        <v>0</v>
      </c>
      <c r="AQ275" s="2">
        <f t="shared" si="139"/>
        <v>0</v>
      </c>
      <c r="AR275" s="2">
        <f t="shared" si="139"/>
        <v>0</v>
      </c>
      <c r="AS275" s="2">
        <f t="shared" si="139"/>
        <v>0</v>
      </c>
      <c r="AT275" s="2">
        <f t="shared" si="139"/>
        <v>0</v>
      </c>
      <c r="AU275" s="2">
        <f t="shared" si="139"/>
        <v>0</v>
      </c>
    </row>
    <row r="276" spans="27:62" x14ac:dyDescent="0.3">
      <c r="AI276" s="2" t="s">
        <v>39</v>
      </c>
      <c r="AJ276" s="2">
        <f>AJ261/$AV$261</f>
        <v>0</v>
      </c>
      <c r="AK276" s="2">
        <f t="shared" ref="AK276:AU276" si="140">AK261/$AV$261</f>
        <v>0</v>
      </c>
      <c r="AL276" s="2">
        <f t="shared" si="140"/>
        <v>3.5971223021582732E-2</v>
      </c>
      <c r="AM276" s="2">
        <f t="shared" si="140"/>
        <v>0.8920863309352518</v>
      </c>
      <c r="AN276" s="2">
        <f t="shared" si="140"/>
        <v>7.1942446043165464E-2</v>
      </c>
      <c r="AO276" s="2">
        <f t="shared" si="140"/>
        <v>0</v>
      </c>
      <c r="AP276" s="2">
        <f t="shared" si="140"/>
        <v>0</v>
      </c>
      <c r="AQ276" s="2">
        <f t="shared" si="140"/>
        <v>0</v>
      </c>
      <c r="AR276" s="2">
        <f t="shared" si="140"/>
        <v>0</v>
      </c>
      <c r="AS276" s="2">
        <f t="shared" si="140"/>
        <v>0</v>
      </c>
      <c r="AT276" s="2">
        <f t="shared" si="140"/>
        <v>0</v>
      </c>
      <c r="AU276" s="2">
        <f t="shared" si="140"/>
        <v>0</v>
      </c>
    </row>
    <row r="277" spans="27:62" x14ac:dyDescent="0.3">
      <c r="AI277" s="2" t="s">
        <v>40</v>
      </c>
      <c r="AJ277" s="2">
        <f>AJ262/$AV$262</f>
        <v>0</v>
      </c>
      <c r="AK277" s="2">
        <f t="shared" ref="AK277:AU277" si="141">AK262/$AV$262</f>
        <v>0</v>
      </c>
      <c r="AL277" s="2">
        <f t="shared" si="141"/>
        <v>0</v>
      </c>
      <c r="AM277" s="2">
        <f t="shared" si="141"/>
        <v>1.2211668928086838E-2</v>
      </c>
      <c r="AN277" s="2">
        <f t="shared" si="141"/>
        <v>0.96336499321573943</v>
      </c>
      <c r="AO277" s="2">
        <f t="shared" si="141"/>
        <v>2.4423337856173677E-2</v>
      </c>
      <c r="AP277" s="2">
        <f t="shared" si="141"/>
        <v>0</v>
      </c>
      <c r="AQ277" s="2">
        <f t="shared" si="141"/>
        <v>0</v>
      </c>
      <c r="AR277" s="2">
        <f t="shared" si="141"/>
        <v>0</v>
      </c>
      <c r="AS277" s="2">
        <f t="shared" si="141"/>
        <v>0</v>
      </c>
      <c r="AT277" s="2">
        <f t="shared" si="141"/>
        <v>0</v>
      </c>
      <c r="AU277" s="2">
        <f t="shared" si="141"/>
        <v>0</v>
      </c>
    </row>
    <row r="278" spans="27:62" x14ac:dyDescent="0.3">
      <c r="AI278" s="2" t="s">
        <v>41</v>
      </c>
      <c r="AJ278" s="2">
        <f>AJ263/$AV$263</f>
        <v>0</v>
      </c>
      <c r="AK278" s="2">
        <f t="shared" ref="AK278:AU278" si="142">AK263/$AV$263</f>
        <v>0</v>
      </c>
      <c r="AL278" s="2">
        <f t="shared" si="142"/>
        <v>0</v>
      </c>
      <c r="AM278" s="2">
        <f t="shared" si="142"/>
        <v>0</v>
      </c>
      <c r="AN278" s="2">
        <f t="shared" si="142"/>
        <v>4.1564792176039117E-2</v>
      </c>
      <c r="AO278" s="2">
        <f t="shared" si="142"/>
        <v>0.90953545232273836</v>
      </c>
      <c r="AP278" s="2">
        <f t="shared" si="142"/>
        <v>4.8899755501222497E-2</v>
      </c>
      <c r="AQ278" s="2">
        <f t="shared" si="142"/>
        <v>0</v>
      </c>
      <c r="AR278" s="2">
        <f t="shared" si="142"/>
        <v>0</v>
      </c>
      <c r="AS278" s="2">
        <f t="shared" si="142"/>
        <v>0</v>
      </c>
      <c r="AT278" s="2">
        <f t="shared" si="142"/>
        <v>0</v>
      </c>
      <c r="AU278" s="2">
        <f t="shared" si="142"/>
        <v>0</v>
      </c>
    </row>
    <row r="279" spans="27:62" x14ac:dyDescent="0.3">
      <c r="AI279" s="2" t="s">
        <v>42</v>
      </c>
      <c r="AJ279" s="2">
        <f>AJ264/$AV$264</f>
        <v>0</v>
      </c>
      <c r="AK279" s="2">
        <f t="shared" ref="AK279:AU279" si="143">AK264/$AV$264</f>
        <v>0</v>
      </c>
      <c r="AL279" s="2">
        <f t="shared" si="143"/>
        <v>0</v>
      </c>
      <c r="AM279" s="2">
        <f t="shared" si="143"/>
        <v>0</v>
      </c>
      <c r="AN279" s="2">
        <f t="shared" si="143"/>
        <v>0</v>
      </c>
      <c r="AO279" s="2">
        <f t="shared" si="143"/>
        <v>2.219626168224299E-2</v>
      </c>
      <c r="AP279" s="2">
        <f t="shared" si="143"/>
        <v>0.95560747663551404</v>
      </c>
      <c r="AQ279" s="2">
        <f t="shared" si="143"/>
        <v>2.219626168224299E-2</v>
      </c>
      <c r="AR279" s="2">
        <f t="shared" si="143"/>
        <v>0</v>
      </c>
      <c r="AS279" s="2">
        <f t="shared" si="143"/>
        <v>0</v>
      </c>
      <c r="AT279" s="2">
        <f t="shared" si="143"/>
        <v>0</v>
      </c>
      <c r="AU279" s="2">
        <f t="shared" si="143"/>
        <v>0</v>
      </c>
    </row>
    <row r="280" spans="27:62" x14ac:dyDescent="0.3">
      <c r="AI280" s="2" t="s">
        <v>35</v>
      </c>
      <c r="AJ280" s="2">
        <f>AJ265/$AV$265</f>
        <v>0</v>
      </c>
      <c r="AK280" s="2">
        <f t="shared" ref="AK280:AU280" si="144">AK265/$AV$265</f>
        <v>0</v>
      </c>
      <c r="AL280" s="2">
        <f t="shared" si="144"/>
        <v>0</v>
      </c>
      <c r="AM280" s="2">
        <f t="shared" si="144"/>
        <v>0</v>
      </c>
      <c r="AN280" s="2">
        <f t="shared" si="144"/>
        <v>0</v>
      </c>
      <c r="AO280" s="2">
        <f t="shared" si="144"/>
        <v>0</v>
      </c>
      <c r="AP280" s="2">
        <f t="shared" si="144"/>
        <v>5.5718475073313782E-2</v>
      </c>
      <c r="AQ280" s="2">
        <f t="shared" si="144"/>
        <v>0.92375366568914952</v>
      </c>
      <c r="AR280" s="2">
        <f t="shared" si="144"/>
        <v>2.0527859237536656E-2</v>
      </c>
      <c r="AS280" s="2">
        <f t="shared" si="144"/>
        <v>0</v>
      </c>
      <c r="AT280" s="2">
        <f t="shared" si="144"/>
        <v>0</v>
      </c>
      <c r="AU280" s="2">
        <f t="shared" si="144"/>
        <v>0</v>
      </c>
    </row>
    <row r="281" spans="27:62" x14ac:dyDescent="0.3">
      <c r="AI281" s="2" t="s">
        <v>43</v>
      </c>
      <c r="AJ281" s="2">
        <f>AJ266/$AV$266</f>
        <v>0</v>
      </c>
      <c r="AK281" s="2">
        <f t="shared" ref="AK281:AU281" si="145">AK266/$AV$266</f>
        <v>0</v>
      </c>
      <c r="AL281" s="2">
        <f t="shared" si="145"/>
        <v>0</v>
      </c>
      <c r="AM281" s="2">
        <f t="shared" si="145"/>
        <v>0</v>
      </c>
      <c r="AN281" s="2">
        <f t="shared" si="145"/>
        <v>0</v>
      </c>
      <c r="AO281" s="2">
        <f t="shared" si="145"/>
        <v>0</v>
      </c>
      <c r="AP281" s="2">
        <f t="shared" si="145"/>
        <v>0</v>
      </c>
      <c r="AQ281" s="2">
        <f t="shared" si="145"/>
        <v>0.109375</v>
      </c>
      <c r="AR281" s="2">
        <f t="shared" si="145"/>
        <v>0.875</v>
      </c>
      <c r="AS281" s="2">
        <f t="shared" si="145"/>
        <v>1.5625E-2</v>
      </c>
      <c r="AT281" s="2">
        <f t="shared" si="145"/>
        <v>0</v>
      </c>
      <c r="AU281" s="2">
        <f t="shared" si="145"/>
        <v>0</v>
      </c>
    </row>
    <row r="282" spans="27:62" x14ac:dyDescent="0.3">
      <c r="AI282" s="2" t="s">
        <v>44</v>
      </c>
      <c r="AJ282" s="2">
        <f>AJ267/$AV$267</f>
        <v>0</v>
      </c>
      <c r="AK282" s="2">
        <f t="shared" ref="AK282:AU282" si="146">AK267/$AV$267</f>
        <v>0</v>
      </c>
      <c r="AL282" s="2">
        <f t="shared" si="146"/>
        <v>0</v>
      </c>
      <c r="AM282" s="2">
        <f t="shared" si="146"/>
        <v>0</v>
      </c>
      <c r="AN282" s="2">
        <f t="shared" si="146"/>
        <v>0</v>
      </c>
      <c r="AO282" s="2">
        <f t="shared" si="146"/>
        <v>0</v>
      </c>
      <c r="AP282" s="2">
        <f t="shared" si="146"/>
        <v>0</v>
      </c>
      <c r="AQ282" s="2">
        <f t="shared" si="146"/>
        <v>0</v>
      </c>
      <c r="AR282" s="2">
        <f t="shared" si="146"/>
        <v>5.5555555555555552E-2</v>
      </c>
      <c r="AS282" s="2">
        <f t="shared" si="146"/>
        <v>0.88888888888888884</v>
      </c>
      <c r="AT282" s="2">
        <f t="shared" si="146"/>
        <v>5.5555555555555552E-2</v>
      </c>
      <c r="AU282" s="2">
        <f t="shared" si="146"/>
        <v>0</v>
      </c>
    </row>
    <row r="283" spans="27:62" x14ac:dyDescent="0.3">
      <c r="AI283" s="2" t="s">
        <v>45</v>
      </c>
      <c r="AJ283" s="2">
        <f>AJ268/$AV$268</f>
        <v>0</v>
      </c>
      <c r="AK283" s="2">
        <f t="shared" ref="AK283:AU283" si="147">AK268/$AV$268</f>
        <v>0</v>
      </c>
      <c r="AL283" s="2">
        <f t="shared" si="147"/>
        <v>0</v>
      </c>
      <c r="AM283" s="2">
        <f t="shared" si="147"/>
        <v>0</v>
      </c>
      <c r="AN283" s="2">
        <f t="shared" si="147"/>
        <v>0</v>
      </c>
      <c r="AO283" s="2">
        <f t="shared" si="147"/>
        <v>0</v>
      </c>
      <c r="AP283" s="2">
        <f t="shared" si="147"/>
        <v>0</v>
      </c>
      <c r="AQ283" s="2">
        <f t="shared" si="147"/>
        <v>0</v>
      </c>
      <c r="AR283" s="2">
        <f t="shared" si="147"/>
        <v>0</v>
      </c>
      <c r="AS283" s="2">
        <f t="shared" si="147"/>
        <v>9.0909090909090912E-2</v>
      </c>
      <c r="AT283" s="2">
        <f t="shared" si="147"/>
        <v>0.72727272727272729</v>
      </c>
      <c r="AU283" s="2">
        <f t="shared" si="147"/>
        <v>0.18181818181818182</v>
      </c>
    </row>
    <row r="284" spans="27:62" x14ac:dyDescent="0.3">
      <c r="AI284" s="2" t="s">
        <v>53</v>
      </c>
      <c r="AJ284" s="2">
        <f>AJ269/$AV$269</f>
        <v>0</v>
      </c>
      <c r="AK284" s="2">
        <f t="shared" ref="AK284:AU284" si="148">AK269/$AV$269</f>
        <v>0</v>
      </c>
      <c r="AL284" s="2">
        <f t="shared" si="148"/>
        <v>0</v>
      </c>
      <c r="AM284" s="2">
        <f t="shared" si="148"/>
        <v>0</v>
      </c>
      <c r="AN284" s="2">
        <f t="shared" si="148"/>
        <v>0</v>
      </c>
      <c r="AO284" s="2">
        <f t="shared" si="148"/>
        <v>0</v>
      </c>
      <c r="AP284" s="2">
        <f t="shared" si="148"/>
        <v>0</v>
      </c>
      <c r="AQ284" s="2">
        <f t="shared" si="148"/>
        <v>0</v>
      </c>
      <c r="AR284" s="2">
        <f t="shared" si="148"/>
        <v>0</v>
      </c>
      <c r="AS284" s="2">
        <f t="shared" si="148"/>
        <v>0</v>
      </c>
      <c r="AT284" s="2">
        <f t="shared" si="148"/>
        <v>0.15384615384615385</v>
      </c>
      <c r="AU284" s="2">
        <f t="shared" si="148"/>
        <v>0.84615384615384615</v>
      </c>
    </row>
  </sheetData>
  <mergeCells count="108">
    <mergeCell ref="AW256:AX256"/>
    <mergeCell ref="AZ256:BB256"/>
    <mergeCell ref="BF256:BH256"/>
    <mergeCell ref="AI271:AU271"/>
    <mergeCell ref="AI238:AU238"/>
    <mergeCell ref="F256:G256"/>
    <mergeCell ref="I256:J256"/>
    <mergeCell ref="L256:N256"/>
    <mergeCell ref="Q256:S256"/>
    <mergeCell ref="V256:X256"/>
    <mergeCell ref="AA256:AC256"/>
    <mergeCell ref="AE256:AG256"/>
    <mergeCell ref="AI256:AU256"/>
    <mergeCell ref="BF190:BH190"/>
    <mergeCell ref="AI205:AU205"/>
    <mergeCell ref="F223:G223"/>
    <mergeCell ref="I223:J223"/>
    <mergeCell ref="L223:N223"/>
    <mergeCell ref="Q223:S223"/>
    <mergeCell ref="V223:X223"/>
    <mergeCell ref="AA223:AC223"/>
    <mergeCell ref="AE223:AG223"/>
    <mergeCell ref="AI223:AU223"/>
    <mergeCell ref="AW223:AX223"/>
    <mergeCell ref="AZ223:BB223"/>
    <mergeCell ref="BF223:BH223"/>
    <mergeCell ref="AA190:AC190"/>
    <mergeCell ref="AE190:AG190"/>
    <mergeCell ref="AI190:AU190"/>
    <mergeCell ref="AW190:AX190"/>
    <mergeCell ref="AZ190:BB190"/>
    <mergeCell ref="F190:G190"/>
    <mergeCell ref="I190:J190"/>
    <mergeCell ref="L190:N190"/>
    <mergeCell ref="Q190:S190"/>
    <mergeCell ref="V190:X190"/>
    <mergeCell ref="AA4:AC4"/>
    <mergeCell ref="AI4:AU4"/>
    <mergeCell ref="AI19:AU19"/>
    <mergeCell ref="AI34:AU34"/>
    <mergeCell ref="AI49:AU49"/>
    <mergeCell ref="AE4:AG4"/>
    <mergeCell ref="AW4:AX4"/>
    <mergeCell ref="AZ4:BB4"/>
    <mergeCell ref="AZ34:BB34"/>
    <mergeCell ref="AA34:AC34"/>
    <mergeCell ref="AE34:AG34"/>
    <mergeCell ref="AW34:AX34"/>
    <mergeCell ref="F95:G95"/>
    <mergeCell ref="I95:J95"/>
    <mergeCell ref="L95:N95"/>
    <mergeCell ref="Q95:S95"/>
    <mergeCell ref="V95:X95"/>
    <mergeCell ref="F4:G4"/>
    <mergeCell ref="I4:J4"/>
    <mergeCell ref="L4:N4"/>
    <mergeCell ref="Q4:S4"/>
    <mergeCell ref="V4:X4"/>
    <mergeCell ref="F34:G34"/>
    <mergeCell ref="I34:J34"/>
    <mergeCell ref="L34:N34"/>
    <mergeCell ref="Q34:S34"/>
    <mergeCell ref="V34:X34"/>
    <mergeCell ref="AI172:AU172"/>
    <mergeCell ref="AA157:AC157"/>
    <mergeCell ref="AE157:AG157"/>
    <mergeCell ref="AZ126:BB126"/>
    <mergeCell ref="AE64:AG64"/>
    <mergeCell ref="AW64:AX64"/>
    <mergeCell ref="AI79:AU79"/>
    <mergeCell ref="AI95:AU95"/>
    <mergeCell ref="AI110:AU110"/>
    <mergeCell ref="AZ157:BB157"/>
    <mergeCell ref="AA64:AC64"/>
    <mergeCell ref="AI64:AU64"/>
    <mergeCell ref="AZ64:BB64"/>
    <mergeCell ref="AZ95:BB95"/>
    <mergeCell ref="AA126:AC126"/>
    <mergeCell ref="AA95:AC95"/>
    <mergeCell ref="AE95:AG95"/>
    <mergeCell ref="AW95:AX95"/>
    <mergeCell ref="AI126:AU126"/>
    <mergeCell ref="AE126:AG126"/>
    <mergeCell ref="AW126:AX126"/>
    <mergeCell ref="BF157:BH157"/>
    <mergeCell ref="BF4:BH4"/>
    <mergeCell ref="BF34:BH34"/>
    <mergeCell ref="BF64:BH64"/>
    <mergeCell ref="BF95:BH95"/>
    <mergeCell ref="BF126:BH126"/>
    <mergeCell ref="F157:G157"/>
    <mergeCell ref="I157:J157"/>
    <mergeCell ref="L157:N157"/>
    <mergeCell ref="Q157:S157"/>
    <mergeCell ref="V157:X157"/>
    <mergeCell ref="AW157:AX157"/>
    <mergeCell ref="AI141:AU141"/>
    <mergeCell ref="AI157:AU157"/>
    <mergeCell ref="F126:G126"/>
    <mergeCell ref="I126:J126"/>
    <mergeCell ref="L126:N126"/>
    <mergeCell ref="Q126:S126"/>
    <mergeCell ref="V126:X126"/>
    <mergeCell ref="F64:G64"/>
    <mergeCell ref="I64:J64"/>
    <mergeCell ref="L64:N64"/>
    <mergeCell ref="Q64:S64"/>
    <mergeCell ref="V64:X64"/>
  </mergeCells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CF7D-3434-4940-B3A6-4E48B0B3537B}">
  <dimension ref="A1:A144"/>
  <sheetViews>
    <sheetView topLeftCell="A125" workbookViewId="0">
      <selection activeCell="A133" sqref="A133:A144"/>
    </sheetView>
  </sheetViews>
  <sheetFormatPr defaultRowHeight="14.4" x14ac:dyDescent="0.3"/>
  <sheetData>
    <row r="1" spans="1:1" x14ac:dyDescent="0.3">
      <c r="A1">
        <v>124</v>
      </c>
    </row>
    <row r="2" spans="1:1" x14ac:dyDescent="0.3">
      <c r="A2">
        <v>7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7</v>
      </c>
    </row>
    <row r="14" spans="1:1" x14ac:dyDescent="0.3">
      <c r="A14">
        <v>129</v>
      </c>
    </row>
    <row r="15" spans="1:1" x14ac:dyDescent="0.3">
      <c r="A15">
        <v>9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</v>
      </c>
    </row>
    <row r="27" spans="1:1" x14ac:dyDescent="0.3">
      <c r="A27">
        <v>96</v>
      </c>
    </row>
    <row r="28" spans="1:1" x14ac:dyDescent="0.3">
      <c r="A28">
        <v>6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5</v>
      </c>
    </row>
    <row r="40" spans="1:1" x14ac:dyDescent="0.3">
      <c r="A40">
        <v>124</v>
      </c>
    </row>
    <row r="41" spans="1:1" x14ac:dyDescent="0.3">
      <c r="A41">
        <v>10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9</v>
      </c>
    </row>
    <row r="53" spans="1:1" x14ac:dyDescent="0.3">
      <c r="A53">
        <v>710</v>
      </c>
    </row>
    <row r="54" spans="1:1" x14ac:dyDescent="0.3">
      <c r="A54">
        <v>18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17</v>
      </c>
    </row>
    <row r="66" spans="1:1" x14ac:dyDescent="0.3">
      <c r="A66">
        <v>372</v>
      </c>
    </row>
    <row r="67" spans="1:1" x14ac:dyDescent="0.3">
      <c r="A67">
        <v>20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19</v>
      </c>
    </row>
    <row r="79" spans="1:1" x14ac:dyDescent="0.3">
      <c r="A79">
        <v>818</v>
      </c>
    </row>
    <row r="80" spans="1:1" x14ac:dyDescent="0.3">
      <c r="A80">
        <v>19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19</v>
      </c>
    </row>
    <row r="92" spans="1:1" x14ac:dyDescent="0.3">
      <c r="A92">
        <v>315</v>
      </c>
    </row>
    <row r="93" spans="1:1" x14ac:dyDescent="0.3">
      <c r="A93">
        <v>7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7</v>
      </c>
    </row>
    <row r="105" spans="1:1" x14ac:dyDescent="0.3">
      <c r="A105">
        <v>56</v>
      </c>
    </row>
    <row r="106" spans="1:1" x14ac:dyDescent="0.3">
      <c r="A106">
        <v>1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</v>
      </c>
    </row>
    <row r="118" spans="1:1" x14ac:dyDescent="0.3">
      <c r="A118">
        <v>16</v>
      </c>
    </row>
    <row r="119" spans="1:1" x14ac:dyDescent="0.3">
      <c r="A119">
        <v>1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1</v>
      </c>
    </row>
    <row r="131" spans="1:1" x14ac:dyDescent="0.3">
      <c r="A131">
        <v>8</v>
      </c>
    </row>
    <row r="132" spans="1:1" x14ac:dyDescent="0.3">
      <c r="A132">
        <v>2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2</v>
      </c>
    </row>
    <row r="144" spans="1:1" x14ac:dyDescent="0.3">
      <c r="A144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81AF-983F-4898-8F02-095EACC7816E}">
  <dimension ref="A3:AI51"/>
  <sheetViews>
    <sheetView topLeftCell="G1" zoomScale="190" zoomScaleNormal="190" workbookViewId="0">
      <selection activeCell="O7" sqref="O7:P9"/>
    </sheetView>
  </sheetViews>
  <sheetFormatPr defaultRowHeight="14.4" x14ac:dyDescent="0.3"/>
  <cols>
    <col min="3" max="3" width="12" bestFit="1" customWidth="1"/>
    <col min="4" max="4" width="9.88671875" customWidth="1"/>
    <col min="10" max="10" width="13.21875" customWidth="1"/>
    <col min="16" max="16" width="11.77734375" customWidth="1"/>
    <col min="22" max="22" width="12" customWidth="1"/>
    <col min="28" max="28" width="23.109375" customWidth="1"/>
    <col min="34" max="34" width="22.6640625" customWidth="1"/>
  </cols>
  <sheetData>
    <row r="3" spans="1:34" x14ac:dyDescent="0.3">
      <c r="A3" t="s">
        <v>122</v>
      </c>
      <c r="G3" t="s">
        <v>128</v>
      </c>
      <c r="M3" t="s">
        <v>58</v>
      </c>
      <c r="S3" t="s">
        <v>58</v>
      </c>
      <c r="Y3" t="s">
        <v>58</v>
      </c>
      <c r="AE3" t="s">
        <v>58</v>
      </c>
    </row>
    <row r="5" spans="1:34" x14ac:dyDescent="0.3">
      <c r="B5" s="67" t="s">
        <v>116</v>
      </c>
      <c r="C5" s="67"/>
      <c r="D5" s="67"/>
      <c r="H5" s="67" t="s">
        <v>117</v>
      </c>
      <c r="I5" s="67"/>
      <c r="J5" s="67"/>
      <c r="N5" s="67" t="s">
        <v>118</v>
      </c>
      <c r="O5" s="67"/>
      <c r="P5" s="67"/>
      <c r="T5" s="67" t="s">
        <v>119</v>
      </c>
      <c r="U5" s="67"/>
      <c r="V5" s="67"/>
      <c r="Z5" s="67" t="s">
        <v>121</v>
      </c>
      <c r="AA5" s="67"/>
      <c r="AB5" s="67"/>
      <c r="AF5" s="67" t="s">
        <v>120</v>
      </c>
      <c r="AG5" s="67"/>
      <c r="AH5" s="67"/>
    </row>
    <row r="6" spans="1:34" x14ac:dyDescent="0.3">
      <c r="B6" s="2" t="s">
        <v>106</v>
      </c>
      <c r="C6" s="2" t="s">
        <v>111</v>
      </c>
      <c r="D6" s="2" t="s">
        <v>110</v>
      </c>
      <c r="H6" s="2" t="s">
        <v>106</v>
      </c>
      <c r="I6" s="2" t="s">
        <v>111</v>
      </c>
      <c r="J6" s="2" t="s">
        <v>110</v>
      </c>
      <c r="N6" s="2" t="s">
        <v>106</v>
      </c>
      <c r="O6" s="2" t="s">
        <v>111</v>
      </c>
      <c r="P6" s="2" t="s">
        <v>110</v>
      </c>
      <c r="T6" s="2" t="s">
        <v>106</v>
      </c>
      <c r="U6" s="2" t="s">
        <v>111</v>
      </c>
      <c r="V6" s="2" t="s">
        <v>110</v>
      </c>
      <c r="Z6" s="2" t="s">
        <v>106</v>
      </c>
      <c r="AA6" s="2" t="s">
        <v>111</v>
      </c>
      <c r="AB6" s="2" t="s">
        <v>110</v>
      </c>
      <c r="AF6" s="2" t="s">
        <v>106</v>
      </c>
      <c r="AG6" s="2" t="s">
        <v>111</v>
      </c>
      <c r="AH6" s="2" t="s">
        <v>110</v>
      </c>
    </row>
    <row r="7" spans="1:34" x14ac:dyDescent="0.3">
      <c r="B7" s="2" t="s">
        <v>107</v>
      </c>
      <c r="C7" s="17">
        <v>2.7005964461287633E-4</v>
      </c>
      <c r="D7" s="17">
        <v>3.353678985847475E-3</v>
      </c>
      <c r="H7" s="2" t="s">
        <v>107</v>
      </c>
      <c r="I7" s="17">
        <v>8.4457523893802493E-4</v>
      </c>
      <c r="J7" s="17">
        <v>0</v>
      </c>
      <c r="N7" s="2" t="s">
        <v>107</v>
      </c>
      <c r="O7" s="17">
        <v>1.407316631216537E-3</v>
      </c>
      <c r="P7" s="17">
        <v>4.1493948107316272E-4</v>
      </c>
      <c r="T7" s="2" t="s">
        <v>107</v>
      </c>
      <c r="U7" s="17">
        <v>4.0134174629172228E-3</v>
      </c>
      <c r="V7" s="17">
        <v>5.6553409039445464E-4</v>
      </c>
      <c r="Z7" s="2" t="s">
        <v>107</v>
      </c>
      <c r="AA7" s="17">
        <v>1.175735860331479E-3</v>
      </c>
      <c r="AB7" s="17">
        <v>3.4225477445410362E-3</v>
      </c>
      <c r="AF7" s="2" t="s">
        <v>107</v>
      </c>
      <c r="AG7" s="17">
        <v>6.8623111578434808E-4</v>
      </c>
      <c r="AH7" s="17">
        <v>0</v>
      </c>
    </row>
    <row r="8" spans="1:34" x14ac:dyDescent="0.3">
      <c r="B8" s="2" t="s">
        <v>108</v>
      </c>
      <c r="C8" s="49">
        <v>4.0593141902314809</v>
      </c>
      <c r="D8" s="17">
        <v>3.949531481177051</v>
      </c>
      <c r="H8" s="2" t="s">
        <v>108</v>
      </c>
      <c r="I8" s="49">
        <v>3.3706623900635631</v>
      </c>
      <c r="J8" s="17">
        <v>3.2111796625288038</v>
      </c>
      <c r="N8" s="2" t="s">
        <v>108</v>
      </c>
      <c r="O8" s="49">
        <v>4.2559967112357766</v>
      </c>
      <c r="P8" s="17">
        <v>3.3430944395470039</v>
      </c>
      <c r="T8" s="2" t="s">
        <v>108</v>
      </c>
      <c r="U8" s="49">
        <v>4.2483840500144074</v>
      </c>
      <c r="V8" s="17">
        <v>3.3343482517816581</v>
      </c>
      <c r="Z8" s="2" t="s">
        <v>108</v>
      </c>
      <c r="AA8" s="49">
        <v>4.5045429556616989</v>
      </c>
      <c r="AB8" s="17">
        <v>4.4934167442708022</v>
      </c>
      <c r="AF8" s="2" t="s">
        <v>108</v>
      </c>
      <c r="AG8" s="17">
        <v>4.3903199346201847</v>
      </c>
      <c r="AH8" s="49">
        <v>4.4877479983497626</v>
      </c>
    </row>
    <row r="9" spans="1:34" x14ac:dyDescent="0.3">
      <c r="B9" s="2" t="s">
        <v>109</v>
      </c>
      <c r="C9" s="17">
        <v>0.65130398556186553</v>
      </c>
      <c r="D9" s="49">
        <v>0.69909336118612642</v>
      </c>
      <c r="H9" s="2" t="s">
        <v>109</v>
      </c>
      <c r="I9" s="17">
        <v>0.70693350808368594</v>
      </c>
      <c r="J9" s="49">
        <v>0.74154060406459776</v>
      </c>
      <c r="N9" s="2" t="s">
        <v>109</v>
      </c>
      <c r="O9" s="17">
        <v>0.60197887920123994</v>
      </c>
      <c r="P9" s="49">
        <v>0.69985044209877412</v>
      </c>
      <c r="T9" s="2" t="s">
        <v>109</v>
      </c>
      <c r="U9" s="17">
        <v>0.60227698510112038</v>
      </c>
      <c r="V9" s="49">
        <v>0.69640759946835262</v>
      </c>
      <c r="Z9" s="2" t="s">
        <v>109</v>
      </c>
      <c r="AA9" s="17">
        <v>0.9678640571687197</v>
      </c>
      <c r="AB9" s="49">
        <v>1.0390064933234731</v>
      </c>
      <c r="AF9" s="2" t="s">
        <v>109</v>
      </c>
      <c r="AG9" s="17">
        <v>0.96291537293496776</v>
      </c>
      <c r="AH9" s="49">
        <v>1.0628319071114256</v>
      </c>
    </row>
    <row r="11" spans="1:34" x14ac:dyDescent="0.3">
      <c r="C11" s="11"/>
      <c r="D11" s="11"/>
    </row>
    <row r="13" spans="1:34" x14ac:dyDescent="0.3">
      <c r="A13" t="s">
        <v>123</v>
      </c>
      <c r="G13" t="s">
        <v>129</v>
      </c>
      <c r="M13" t="s">
        <v>59</v>
      </c>
      <c r="S13" t="s">
        <v>59</v>
      </c>
      <c r="Y13" t="s">
        <v>59</v>
      </c>
      <c r="AE13" t="s">
        <v>59</v>
      </c>
    </row>
    <row r="15" spans="1:34" x14ac:dyDescent="0.3">
      <c r="B15" s="67" t="s">
        <v>116</v>
      </c>
      <c r="C15" s="67"/>
      <c r="D15" s="67"/>
      <c r="H15" s="67" t="s">
        <v>117</v>
      </c>
      <c r="I15" s="67"/>
      <c r="J15" s="67"/>
      <c r="N15" s="67" t="s">
        <v>118</v>
      </c>
      <c r="O15" s="67"/>
      <c r="P15" s="67"/>
      <c r="T15" s="67" t="s">
        <v>119</v>
      </c>
      <c r="U15" s="67"/>
      <c r="V15" s="67"/>
      <c r="Z15" s="67" t="s">
        <v>113</v>
      </c>
      <c r="AA15" s="67"/>
      <c r="AB15" s="67"/>
      <c r="AF15" s="67" t="s">
        <v>120</v>
      </c>
      <c r="AG15" s="67"/>
      <c r="AH15" s="67"/>
    </row>
    <row r="16" spans="1:34" x14ac:dyDescent="0.3">
      <c r="B16" s="2" t="s">
        <v>106</v>
      </c>
      <c r="C16" s="2" t="s">
        <v>111</v>
      </c>
      <c r="D16" s="2" t="s">
        <v>110</v>
      </c>
      <c r="H16" s="2" t="s">
        <v>106</v>
      </c>
      <c r="I16" s="2" t="s">
        <v>111</v>
      </c>
      <c r="J16" s="2" t="s">
        <v>110</v>
      </c>
      <c r="N16" s="2" t="s">
        <v>106</v>
      </c>
      <c r="O16" s="2" t="s">
        <v>111</v>
      </c>
      <c r="P16" s="2" t="s">
        <v>110</v>
      </c>
      <c r="T16" s="2" t="s">
        <v>106</v>
      </c>
      <c r="U16" s="2" t="s">
        <v>111</v>
      </c>
      <c r="V16" s="2" t="s">
        <v>110</v>
      </c>
      <c r="Z16" s="2" t="s">
        <v>106</v>
      </c>
      <c r="AA16" s="2" t="s">
        <v>111</v>
      </c>
      <c r="AB16" s="2" t="s">
        <v>110</v>
      </c>
      <c r="AF16" s="2" t="s">
        <v>106</v>
      </c>
      <c r="AG16" s="2" t="s">
        <v>111</v>
      </c>
      <c r="AH16" s="2" t="s">
        <v>110</v>
      </c>
    </row>
    <row r="17" spans="1:35" x14ac:dyDescent="0.3">
      <c r="B17" s="2" t="s">
        <v>107</v>
      </c>
      <c r="C17" s="17">
        <v>3.666226719460331E-3</v>
      </c>
      <c r="D17" s="17">
        <v>3.3868454921086501E-3</v>
      </c>
      <c r="H17" s="2" t="s">
        <v>107</v>
      </c>
      <c r="I17" s="17">
        <v>0</v>
      </c>
      <c r="J17" s="17">
        <v>0</v>
      </c>
      <c r="N17" s="2" t="s">
        <v>107</v>
      </c>
      <c r="O17" s="17">
        <v>2.3925257495541891E-3</v>
      </c>
      <c r="P17" s="17">
        <v>3.0168890936751562E-3</v>
      </c>
      <c r="T17" s="2" t="s">
        <v>107</v>
      </c>
      <c r="U17" s="17">
        <v>8.4654578739508412E-4</v>
      </c>
      <c r="V17" s="17">
        <v>4.1549980471156469E-4</v>
      </c>
      <c r="Z17" s="2" t="s">
        <v>107</v>
      </c>
      <c r="AA17" s="17">
        <v>6.5733427638469744E-4</v>
      </c>
      <c r="AB17" s="17">
        <v>0</v>
      </c>
      <c r="AF17" s="2" t="s">
        <v>107</v>
      </c>
      <c r="AG17" s="17">
        <v>6.6522132214848488E-4</v>
      </c>
      <c r="AH17" s="17">
        <v>0</v>
      </c>
    </row>
    <row r="18" spans="1:35" x14ac:dyDescent="0.3">
      <c r="B18" s="2" t="s">
        <v>108</v>
      </c>
      <c r="C18" s="17">
        <v>3.4584061160137032</v>
      </c>
      <c r="D18" s="49">
        <v>3.5750096413420751</v>
      </c>
      <c r="H18" s="2" t="s">
        <v>108</v>
      </c>
      <c r="I18" s="17">
        <v>2.8683095332776158</v>
      </c>
      <c r="J18" s="49">
        <v>2.8809704321455651</v>
      </c>
      <c r="N18" s="2" t="s">
        <v>108</v>
      </c>
      <c r="O18" s="49">
        <v>3.0598028188993811</v>
      </c>
      <c r="P18" s="17">
        <v>2.5514822357999551</v>
      </c>
      <c r="T18" s="2" t="s">
        <v>108</v>
      </c>
      <c r="U18" s="49">
        <v>4.2162086937044814</v>
      </c>
      <c r="V18" s="17">
        <v>3.665353333483635</v>
      </c>
      <c r="Z18" s="2" t="s">
        <v>108</v>
      </c>
      <c r="AA18" s="49">
        <v>5.1629625598540372</v>
      </c>
      <c r="AB18" s="17">
        <v>4.655059731890443</v>
      </c>
      <c r="AF18" s="2" t="s">
        <v>108</v>
      </c>
      <c r="AG18" s="49">
        <v>5.1957452341848223</v>
      </c>
      <c r="AH18" s="17">
        <v>4.6467060352679921</v>
      </c>
    </row>
    <row r="19" spans="1:35" x14ac:dyDescent="0.3">
      <c r="B19" s="2" t="s">
        <v>109</v>
      </c>
      <c r="C19" s="17">
        <v>0.78583383868475876</v>
      </c>
      <c r="D19" s="49">
        <v>0.82007662754918487</v>
      </c>
      <c r="H19" s="2" t="s">
        <v>109</v>
      </c>
      <c r="I19" s="17">
        <v>0.67006117154537936</v>
      </c>
      <c r="J19" s="49">
        <v>0.71550806396509992</v>
      </c>
      <c r="N19" s="2" t="s">
        <v>109</v>
      </c>
      <c r="O19" s="17">
        <v>0.62549000558849555</v>
      </c>
      <c r="P19" s="49">
        <v>0.66491228429425153</v>
      </c>
      <c r="T19" s="2" t="s">
        <v>109</v>
      </c>
      <c r="U19" s="17">
        <v>0.62591755843698971</v>
      </c>
      <c r="V19" s="49">
        <v>0.66758495215098723</v>
      </c>
      <c r="Z19" s="2" t="s">
        <v>109</v>
      </c>
      <c r="AA19" s="17">
        <v>0.97309315349780567</v>
      </c>
      <c r="AB19" s="51">
        <v>1.0307598155422566</v>
      </c>
      <c r="AF19" s="2" t="s">
        <v>109</v>
      </c>
      <c r="AG19" s="17">
        <v>0.97493871138973942</v>
      </c>
      <c r="AH19" s="49">
        <v>1.0278608776197657</v>
      </c>
    </row>
    <row r="21" spans="1:35" x14ac:dyDescent="0.3">
      <c r="A21" t="s">
        <v>124</v>
      </c>
      <c r="G21" t="s">
        <v>124</v>
      </c>
      <c r="M21" t="s">
        <v>62</v>
      </c>
      <c r="S21" t="s">
        <v>62</v>
      </c>
      <c r="Y21" t="s">
        <v>62</v>
      </c>
      <c r="AE21" t="s">
        <v>62</v>
      </c>
    </row>
    <row r="23" spans="1:35" x14ac:dyDescent="0.3">
      <c r="B23" s="67" t="s">
        <v>116</v>
      </c>
      <c r="C23" s="67"/>
      <c r="D23" s="67"/>
      <c r="H23" s="67" t="s">
        <v>117</v>
      </c>
      <c r="I23" s="67"/>
      <c r="J23" s="67"/>
      <c r="N23" s="67" t="s">
        <v>118</v>
      </c>
      <c r="O23" s="67"/>
      <c r="P23" s="67"/>
      <c r="T23" s="67" t="s">
        <v>119</v>
      </c>
      <c r="U23" s="67"/>
      <c r="V23" s="67"/>
      <c r="Z23" s="67" t="s">
        <v>121</v>
      </c>
      <c r="AA23" s="67"/>
      <c r="AB23" s="67"/>
      <c r="AF23" s="67" t="s">
        <v>120</v>
      </c>
      <c r="AG23" s="67"/>
      <c r="AH23" s="67"/>
    </row>
    <row r="24" spans="1:35" x14ac:dyDescent="0.3">
      <c r="B24" s="2" t="s">
        <v>106</v>
      </c>
      <c r="C24" s="2" t="s">
        <v>111</v>
      </c>
      <c r="D24" s="2" t="s">
        <v>110</v>
      </c>
      <c r="H24" s="2" t="s">
        <v>106</v>
      </c>
      <c r="I24" s="2" t="s">
        <v>111</v>
      </c>
      <c r="J24" s="2" t="s">
        <v>110</v>
      </c>
      <c r="N24" s="2" t="s">
        <v>106</v>
      </c>
      <c r="O24" s="2" t="s">
        <v>111</v>
      </c>
      <c r="P24" s="2" t="s">
        <v>110</v>
      </c>
      <c r="T24" s="2" t="s">
        <v>106</v>
      </c>
      <c r="U24" s="2" t="s">
        <v>111</v>
      </c>
      <c r="V24" s="2" t="s">
        <v>110</v>
      </c>
      <c r="Z24" s="2" t="s">
        <v>106</v>
      </c>
      <c r="AA24" s="2" t="s">
        <v>111</v>
      </c>
      <c r="AB24" s="2" t="s">
        <v>110</v>
      </c>
      <c r="AF24" s="2" t="s">
        <v>106</v>
      </c>
      <c r="AG24" s="2" t="s">
        <v>111</v>
      </c>
      <c r="AH24" s="2" t="s">
        <v>110</v>
      </c>
    </row>
    <row r="25" spans="1:35" x14ac:dyDescent="0.3">
      <c r="B25" s="2" t="s">
        <v>107</v>
      </c>
      <c r="C25" s="17">
        <v>3.0506504307763588E-3</v>
      </c>
      <c r="D25" s="17">
        <v>3.4461368805568959E-3</v>
      </c>
      <c r="H25" s="2" t="s">
        <v>107</v>
      </c>
      <c r="I25" s="17">
        <v>0</v>
      </c>
      <c r="J25" s="17">
        <v>0</v>
      </c>
      <c r="N25" s="2" t="s">
        <v>107</v>
      </c>
      <c r="O25" s="17">
        <v>6.9447278304259072E-3</v>
      </c>
      <c r="P25" s="17">
        <v>1.264504925248728E-3</v>
      </c>
      <c r="T25" s="2" t="s">
        <v>107</v>
      </c>
      <c r="U25" s="17">
        <v>3.828063917486062E-3</v>
      </c>
      <c r="V25" s="17">
        <v>1.277213517462283E-3</v>
      </c>
      <c r="Z25" s="2" t="s">
        <v>107</v>
      </c>
      <c r="AA25" s="17">
        <v>4.9552477521843015E-4</v>
      </c>
      <c r="AB25" s="17">
        <v>0</v>
      </c>
      <c r="AF25" s="2" t="s">
        <v>107</v>
      </c>
      <c r="AG25" s="17">
        <v>7.2057494924143771E-4</v>
      </c>
      <c r="AH25" s="17">
        <v>1.97561805094452E-3</v>
      </c>
    </row>
    <row r="26" spans="1:35" x14ac:dyDescent="0.3">
      <c r="B26" s="2" t="s">
        <v>108</v>
      </c>
      <c r="C26" s="49">
        <v>5.536542475552821</v>
      </c>
      <c r="D26" s="17">
        <v>4.1180338648693082</v>
      </c>
      <c r="H26" s="2" t="s">
        <v>108</v>
      </c>
      <c r="I26" s="49">
        <v>3.238153652330312</v>
      </c>
      <c r="J26" s="17">
        <v>2.960320998662505</v>
      </c>
      <c r="N26" s="2" t="s">
        <v>108</v>
      </c>
      <c r="O26" s="49">
        <v>3.4268603961597428</v>
      </c>
      <c r="P26" s="17">
        <v>2.9968421446788631</v>
      </c>
      <c r="T26" s="2" t="s">
        <v>108</v>
      </c>
      <c r="U26" s="49">
        <v>3.4325297322745341</v>
      </c>
      <c r="V26" s="17">
        <v>3.0034879602336471</v>
      </c>
      <c r="Z26" s="2" t="s">
        <v>108</v>
      </c>
      <c r="AA26" s="17">
        <v>4.2578029803194344</v>
      </c>
      <c r="AB26" s="49">
        <v>4.2851453604141776</v>
      </c>
      <c r="AF26" s="2" t="s">
        <v>108</v>
      </c>
      <c r="AG26" s="17">
        <v>4.0399860668839054</v>
      </c>
      <c r="AH26" s="49">
        <v>4.057066428889879</v>
      </c>
    </row>
    <row r="27" spans="1:35" x14ac:dyDescent="0.3">
      <c r="B27" s="2" t="s">
        <v>109</v>
      </c>
      <c r="C27" s="17">
        <v>0.66800906974428198</v>
      </c>
      <c r="D27" s="49">
        <v>0.72341139784127673</v>
      </c>
      <c r="H27" s="2" t="s">
        <v>109</v>
      </c>
      <c r="I27" s="17">
        <v>0.66669168023847936</v>
      </c>
      <c r="J27" s="49">
        <v>0.71287138606444667</v>
      </c>
      <c r="N27" s="2" t="s">
        <v>109</v>
      </c>
      <c r="O27" s="17">
        <v>0.52969253864153198</v>
      </c>
      <c r="P27" s="49">
        <v>0.56642245101682653</v>
      </c>
      <c r="T27" s="2" t="s">
        <v>109</v>
      </c>
      <c r="U27" s="17">
        <v>0.53145385557672653</v>
      </c>
      <c r="V27" s="49">
        <v>0.57051545195342868</v>
      </c>
      <c r="Z27" s="2" t="s">
        <v>109</v>
      </c>
      <c r="AA27" s="17">
        <v>0.84793598744650978</v>
      </c>
      <c r="AB27" s="49">
        <v>0.8913176250701571</v>
      </c>
      <c r="AC27" t="s">
        <v>115</v>
      </c>
      <c r="AF27" s="2" t="s">
        <v>109</v>
      </c>
      <c r="AG27" s="17">
        <v>0.8449402171590914</v>
      </c>
      <c r="AH27" s="49">
        <v>0.88883693732608937</v>
      </c>
      <c r="AI27" t="s">
        <v>115</v>
      </c>
    </row>
    <row r="29" spans="1:35" x14ac:dyDescent="0.3">
      <c r="A29" t="s">
        <v>125</v>
      </c>
      <c r="G29" t="s">
        <v>125</v>
      </c>
      <c r="M29" t="s">
        <v>64</v>
      </c>
      <c r="S29" t="s">
        <v>64</v>
      </c>
      <c r="Y29" t="s">
        <v>64</v>
      </c>
      <c r="AE29" t="s">
        <v>64</v>
      </c>
    </row>
    <row r="31" spans="1:35" x14ac:dyDescent="0.3">
      <c r="B31" s="67" t="s">
        <v>116</v>
      </c>
      <c r="C31" s="67"/>
      <c r="D31" s="67"/>
      <c r="H31" s="67" t="s">
        <v>117</v>
      </c>
      <c r="I31" s="67"/>
      <c r="J31" s="67"/>
      <c r="N31" s="67" t="s">
        <v>112</v>
      </c>
      <c r="O31" s="67"/>
      <c r="P31" s="67"/>
      <c r="T31" s="67" t="s">
        <v>119</v>
      </c>
      <c r="U31" s="67"/>
      <c r="V31" s="67"/>
      <c r="Z31" s="67" t="s">
        <v>121</v>
      </c>
      <c r="AA31" s="67"/>
      <c r="AB31" s="67"/>
      <c r="AF31" s="67" t="s">
        <v>120</v>
      </c>
      <c r="AG31" s="67"/>
      <c r="AH31" s="67"/>
    </row>
    <row r="32" spans="1:35" x14ac:dyDescent="0.3">
      <c r="B32" s="2" t="s">
        <v>106</v>
      </c>
      <c r="C32" s="2" t="s">
        <v>111</v>
      </c>
      <c r="D32" s="2" t="s">
        <v>110</v>
      </c>
      <c r="H32" s="2" t="s">
        <v>106</v>
      </c>
      <c r="I32" s="2" t="s">
        <v>111</v>
      </c>
      <c r="J32" s="2" t="s">
        <v>110</v>
      </c>
      <c r="N32" s="2" t="s">
        <v>106</v>
      </c>
      <c r="O32" s="2" t="s">
        <v>111</v>
      </c>
      <c r="P32" s="2" t="s">
        <v>110</v>
      </c>
      <c r="T32" s="2" t="s">
        <v>106</v>
      </c>
      <c r="U32" s="2" t="s">
        <v>111</v>
      </c>
      <c r="V32" s="2" t="s">
        <v>110</v>
      </c>
      <c r="Z32" s="2" t="s">
        <v>106</v>
      </c>
      <c r="AA32" s="2" t="s">
        <v>111</v>
      </c>
      <c r="AB32" s="2" t="s">
        <v>110</v>
      </c>
      <c r="AF32" s="2" t="s">
        <v>106</v>
      </c>
      <c r="AG32" s="2" t="s">
        <v>111</v>
      </c>
      <c r="AH32" s="2" t="s">
        <v>110</v>
      </c>
    </row>
    <row r="33" spans="1:34" x14ac:dyDescent="0.3">
      <c r="B33" s="2" t="s">
        <v>107</v>
      </c>
      <c r="C33" s="17">
        <v>3.5338186444271681E-3</v>
      </c>
      <c r="D33" s="17">
        <v>3.5338186444271681E-3</v>
      </c>
      <c r="H33" s="2" t="s">
        <v>107</v>
      </c>
      <c r="I33" s="17">
        <v>1.9886436748223022E-3</v>
      </c>
      <c r="J33" s="17">
        <v>0</v>
      </c>
      <c r="N33" s="2" t="s">
        <v>107</v>
      </c>
      <c r="O33" s="17">
        <v>5.6224898961947734E-3</v>
      </c>
      <c r="P33" s="17">
        <v>4.5768685065683034E-3</v>
      </c>
      <c r="T33" s="2" t="s">
        <v>107</v>
      </c>
      <c r="U33" s="17">
        <v>4.8780315321533542E-4</v>
      </c>
      <c r="V33" s="17">
        <v>1.172966300678683E-3</v>
      </c>
      <c r="Z33" s="2" t="s">
        <v>107</v>
      </c>
      <c r="AA33" s="17">
        <v>2.5528178003436799E-4</v>
      </c>
      <c r="AB33" s="17">
        <v>0</v>
      </c>
      <c r="AF33" s="2" t="s">
        <v>107</v>
      </c>
      <c r="AG33" s="17">
        <v>1.002471690046219E-3</v>
      </c>
      <c r="AH33" s="17">
        <v>2.9690539745741021E-3</v>
      </c>
    </row>
    <row r="34" spans="1:34" x14ac:dyDescent="0.3">
      <c r="B34" s="2" t="s">
        <v>108</v>
      </c>
      <c r="C34" s="49">
        <v>3.904323524576689</v>
      </c>
      <c r="D34" s="49">
        <v>3.904323524576689</v>
      </c>
      <c r="H34" s="2" t="s">
        <v>108</v>
      </c>
      <c r="I34" s="17">
        <v>2.4673218153960041</v>
      </c>
      <c r="J34" s="49">
        <v>2.72848863129737</v>
      </c>
      <c r="N34" s="2" t="s">
        <v>108</v>
      </c>
      <c r="O34" s="49">
        <v>3.813170424785552</v>
      </c>
      <c r="P34" s="17">
        <v>2.9895076552066522</v>
      </c>
      <c r="T34" s="2" t="s">
        <v>108</v>
      </c>
      <c r="U34" s="49">
        <v>3.8207371211316419</v>
      </c>
      <c r="V34" s="17">
        <v>2.9963974659447978</v>
      </c>
      <c r="Z34" s="2" t="s">
        <v>108</v>
      </c>
      <c r="AA34" s="49">
        <v>6.1071839552852207</v>
      </c>
      <c r="AB34" s="17">
        <v>4.5081640780565513</v>
      </c>
      <c r="AF34" s="2" t="s">
        <v>108</v>
      </c>
      <c r="AG34" s="49">
        <v>4.2067387861884251</v>
      </c>
      <c r="AH34" s="49">
        <v>4.2067387861884251</v>
      </c>
    </row>
    <row r="35" spans="1:34" x14ac:dyDescent="0.3">
      <c r="B35" s="2" t="s">
        <v>109</v>
      </c>
      <c r="C35" s="17">
        <v>0.7057102694278542</v>
      </c>
      <c r="D35" s="49">
        <v>0.70571026942785442</v>
      </c>
      <c r="H35" s="2" t="s">
        <v>109</v>
      </c>
      <c r="I35" s="17">
        <v>0.65877786267825522</v>
      </c>
      <c r="J35" s="49">
        <v>0.69228351853259984</v>
      </c>
      <c r="K35" t="s">
        <v>114</v>
      </c>
      <c r="N35" s="2" t="s">
        <v>109</v>
      </c>
      <c r="O35" s="17">
        <v>0.5281838531361841</v>
      </c>
      <c r="P35" s="49">
        <v>0.5567395112742326</v>
      </c>
      <c r="Q35" t="s">
        <v>115</v>
      </c>
      <c r="T35" s="2" t="s">
        <v>109</v>
      </c>
      <c r="U35" s="17">
        <v>0.52783697323550804</v>
      </c>
      <c r="V35" s="49">
        <v>0.5559379052953245</v>
      </c>
      <c r="W35" t="s">
        <v>115</v>
      </c>
      <c r="Z35" s="2" t="s">
        <v>109</v>
      </c>
      <c r="AA35" s="17">
        <v>0.85783281694157565</v>
      </c>
      <c r="AB35" s="49">
        <v>0.95085389016857902</v>
      </c>
      <c r="AF35" s="2" t="s">
        <v>109</v>
      </c>
      <c r="AG35" s="17">
        <v>0.85172636686991388</v>
      </c>
      <c r="AH35" s="49">
        <v>0.89206576493889489</v>
      </c>
    </row>
    <row r="37" spans="1:34" x14ac:dyDescent="0.3">
      <c r="A37" t="s">
        <v>126</v>
      </c>
      <c r="G37" t="s">
        <v>126</v>
      </c>
      <c r="M37" t="s">
        <v>66</v>
      </c>
      <c r="S37" t="s">
        <v>66</v>
      </c>
      <c r="Y37" t="s">
        <v>66</v>
      </c>
      <c r="AE37" t="s">
        <v>66</v>
      </c>
    </row>
    <row r="39" spans="1:34" x14ac:dyDescent="0.3">
      <c r="B39" s="67" t="s">
        <v>116</v>
      </c>
      <c r="C39" s="67"/>
      <c r="D39" s="67"/>
      <c r="H39" s="67" t="s">
        <v>117</v>
      </c>
      <c r="I39" s="67"/>
      <c r="J39" s="67"/>
      <c r="N39" s="67" t="s">
        <v>118</v>
      </c>
      <c r="O39" s="67"/>
      <c r="P39" s="67"/>
      <c r="T39" s="67" t="s">
        <v>119</v>
      </c>
      <c r="U39" s="67"/>
      <c r="V39" s="67"/>
      <c r="Z39" s="67" t="s">
        <v>121</v>
      </c>
      <c r="AA39" s="67"/>
      <c r="AB39" s="67"/>
      <c r="AF39" s="67" t="s">
        <v>120</v>
      </c>
      <c r="AG39" s="67"/>
      <c r="AH39" s="67"/>
    </row>
    <row r="40" spans="1:34" x14ac:dyDescent="0.3">
      <c r="B40" s="2" t="s">
        <v>106</v>
      </c>
      <c r="C40" s="2" t="s">
        <v>111</v>
      </c>
      <c r="D40" s="2" t="s">
        <v>110</v>
      </c>
      <c r="H40" s="2" t="s">
        <v>106</v>
      </c>
      <c r="I40" s="2" t="s">
        <v>111</v>
      </c>
      <c r="J40" s="2" t="s">
        <v>110</v>
      </c>
      <c r="N40" s="2" t="s">
        <v>106</v>
      </c>
      <c r="O40" s="2" t="s">
        <v>111</v>
      </c>
      <c r="P40" s="2" t="s">
        <v>110</v>
      </c>
      <c r="T40" s="2" t="s">
        <v>106</v>
      </c>
      <c r="U40" s="2" t="s">
        <v>111</v>
      </c>
      <c r="V40" s="2" t="s">
        <v>110</v>
      </c>
      <c r="Z40" s="2" t="s">
        <v>106</v>
      </c>
      <c r="AA40" s="2" t="s">
        <v>111</v>
      </c>
      <c r="AB40" s="2" t="s">
        <v>110</v>
      </c>
      <c r="AF40" s="2" t="s">
        <v>106</v>
      </c>
      <c r="AG40" s="2" t="s">
        <v>111</v>
      </c>
      <c r="AH40" s="2" t="s">
        <v>110</v>
      </c>
    </row>
    <row r="41" spans="1:34" x14ac:dyDescent="0.3">
      <c r="B41" s="2" t="s">
        <v>107</v>
      </c>
      <c r="C41" s="17">
        <v>4.2498447726275462E-3</v>
      </c>
      <c r="D41" s="48">
        <v>3.3818058843422391E-3</v>
      </c>
      <c r="H41" s="2" t="s">
        <v>107</v>
      </c>
      <c r="I41" s="17">
        <v>1.0214509339074389E-3</v>
      </c>
      <c r="J41" s="17">
        <v>0</v>
      </c>
      <c r="N41" s="2" t="s">
        <v>107</v>
      </c>
      <c r="O41" s="17">
        <v>9.1125881291856316E-4</v>
      </c>
      <c r="P41" s="17">
        <v>2.7370553074619699E-3</v>
      </c>
      <c r="T41" s="2" t="s">
        <v>107</v>
      </c>
      <c r="U41" s="17">
        <v>1.2036224788539299E-3</v>
      </c>
      <c r="V41" s="17">
        <v>7.7974865157060566E-4</v>
      </c>
      <c r="Z41" s="2" t="s">
        <v>107</v>
      </c>
      <c r="AA41" s="17">
        <v>2.989822016418175E-3</v>
      </c>
      <c r="AB41" s="17">
        <v>2.0596657712147179E-4</v>
      </c>
      <c r="AF41" s="2" t="s">
        <v>107</v>
      </c>
      <c r="AG41" s="17">
        <v>0</v>
      </c>
      <c r="AH41" s="17">
        <v>0</v>
      </c>
    </row>
    <row r="42" spans="1:34" x14ac:dyDescent="0.3">
      <c r="B42" s="2" t="s">
        <v>108</v>
      </c>
      <c r="C42" s="17">
        <v>3.4196138926067898</v>
      </c>
      <c r="D42" s="49">
        <v>3.5055919784033942</v>
      </c>
      <c r="H42" s="2" t="s">
        <v>108</v>
      </c>
      <c r="I42" s="17">
        <v>2.9709563165009398</v>
      </c>
      <c r="J42" s="49">
        <v>2.9946929492039418</v>
      </c>
      <c r="N42" s="2" t="s">
        <v>108</v>
      </c>
      <c r="O42" s="49">
        <v>4.1242493596512784</v>
      </c>
      <c r="P42" s="17">
        <v>3.789259879509919</v>
      </c>
      <c r="T42" s="2" t="s">
        <v>108</v>
      </c>
      <c r="U42" s="49">
        <v>4.1110103732543424</v>
      </c>
      <c r="V42" s="17">
        <v>3.8045993626510359</v>
      </c>
      <c r="Z42" s="2" t="s">
        <v>108</v>
      </c>
      <c r="AA42" s="49">
        <v>4.7030746102849879</v>
      </c>
      <c r="AB42" s="17">
        <v>4.5474004721808443</v>
      </c>
      <c r="AF42" s="2" t="s">
        <v>108</v>
      </c>
      <c r="AG42" s="49">
        <v>4.6955630802293991</v>
      </c>
      <c r="AH42" s="17">
        <v>4.5379647729482473</v>
      </c>
    </row>
    <row r="43" spans="1:34" x14ac:dyDescent="0.3">
      <c r="B43" s="2" t="s">
        <v>109</v>
      </c>
      <c r="C43" s="17">
        <v>0.77748690453327529</v>
      </c>
      <c r="D43" s="49">
        <v>0.81147507229882787</v>
      </c>
      <c r="H43" s="2" t="s">
        <v>109</v>
      </c>
      <c r="I43" s="17">
        <v>0.66189752163757476</v>
      </c>
      <c r="J43" s="49">
        <v>0.70879911396583228</v>
      </c>
      <c r="N43" s="2" t="s">
        <v>109</v>
      </c>
      <c r="O43" s="17">
        <v>0.62865826515842849</v>
      </c>
      <c r="P43" s="49">
        <v>0.67629757865066997</v>
      </c>
      <c r="T43" s="2" t="s">
        <v>109</v>
      </c>
      <c r="U43" s="17">
        <v>0.62973400642616062</v>
      </c>
      <c r="V43" s="49">
        <v>0.67737171178438838</v>
      </c>
      <c r="Z43" s="2" t="s">
        <v>109</v>
      </c>
      <c r="AA43" s="17">
        <v>0.97118146913472592</v>
      </c>
      <c r="AB43" s="49">
        <v>1.0316141588534871</v>
      </c>
      <c r="AF43" s="2" t="s">
        <v>109</v>
      </c>
      <c r="AG43" s="17">
        <v>0.97290791838336821</v>
      </c>
      <c r="AH43" s="49">
        <v>1.0326374657401329</v>
      </c>
    </row>
    <row r="45" spans="1:34" x14ac:dyDescent="0.3">
      <c r="A45" t="s">
        <v>127</v>
      </c>
      <c r="G45" t="s">
        <v>127</v>
      </c>
      <c r="M45" t="s">
        <v>69</v>
      </c>
      <c r="S45" t="s">
        <v>69</v>
      </c>
      <c r="Y45" t="s">
        <v>69</v>
      </c>
      <c r="AE45" t="s">
        <v>69</v>
      </c>
    </row>
    <row r="47" spans="1:34" x14ac:dyDescent="0.3">
      <c r="B47" s="67" t="s">
        <v>116</v>
      </c>
      <c r="C47" s="67"/>
      <c r="D47" s="67"/>
      <c r="H47" s="67" t="s">
        <v>117</v>
      </c>
      <c r="I47" s="67"/>
      <c r="J47" s="67"/>
      <c r="N47" s="67" t="s">
        <v>118</v>
      </c>
      <c r="O47" s="67"/>
      <c r="P47" s="67"/>
      <c r="T47" s="67" t="s">
        <v>119</v>
      </c>
      <c r="U47" s="67"/>
      <c r="V47" s="67"/>
      <c r="Z47" s="67" t="s">
        <v>121</v>
      </c>
      <c r="AA47" s="67"/>
      <c r="AB47" s="67"/>
      <c r="AF47" s="67" t="s">
        <v>120</v>
      </c>
      <c r="AG47" s="67"/>
      <c r="AH47" s="67"/>
    </row>
    <row r="48" spans="1:34" x14ac:dyDescent="0.3">
      <c r="B48" s="2" t="s">
        <v>106</v>
      </c>
      <c r="C48" s="2" t="s">
        <v>111</v>
      </c>
      <c r="D48" s="2" t="s">
        <v>110</v>
      </c>
      <c r="H48" s="2" t="s">
        <v>106</v>
      </c>
      <c r="I48" s="2" t="s">
        <v>111</v>
      </c>
      <c r="J48" s="2" t="s">
        <v>110</v>
      </c>
      <c r="N48" s="2" t="s">
        <v>106</v>
      </c>
      <c r="O48" s="2" t="s">
        <v>111</v>
      </c>
      <c r="P48" s="2" t="s">
        <v>110</v>
      </c>
      <c r="T48" s="2" t="s">
        <v>106</v>
      </c>
      <c r="U48" s="2" t="s">
        <v>111</v>
      </c>
      <c r="V48" s="2" t="s">
        <v>110</v>
      </c>
      <c r="Z48" s="2" t="s">
        <v>106</v>
      </c>
      <c r="AA48" s="2" t="s">
        <v>111</v>
      </c>
      <c r="AB48" s="2" t="s">
        <v>110</v>
      </c>
      <c r="AF48" s="2" t="s">
        <v>106</v>
      </c>
      <c r="AG48" s="2" t="s">
        <v>111</v>
      </c>
      <c r="AH48" s="2" t="s">
        <v>110</v>
      </c>
    </row>
    <row r="49" spans="2:34" x14ac:dyDescent="0.3">
      <c r="B49" s="2" t="s">
        <v>107</v>
      </c>
      <c r="C49" s="17">
        <v>9.923056619265256E-5</v>
      </c>
      <c r="D49" s="48">
        <v>3.4428148454176129E-3</v>
      </c>
      <c r="H49" s="2" t="s">
        <v>107</v>
      </c>
      <c r="I49" s="17">
        <v>2.8382539871987193E-4</v>
      </c>
      <c r="J49" s="17">
        <v>0</v>
      </c>
      <c r="N49" s="2" t="s">
        <v>107</v>
      </c>
      <c r="O49" s="17">
        <v>3.0470473907845739E-4</v>
      </c>
      <c r="P49" s="17">
        <v>4.850399811532363E-3</v>
      </c>
      <c r="T49" s="2" t="s">
        <v>107</v>
      </c>
      <c r="U49" s="3">
        <v>4.1887435396562999E-4</v>
      </c>
      <c r="V49" s="17">
        <v>5.5990257695110119E-3</v>
      </c>
      <c r="Z49" s="2" t="s">
        <v>107</v>
      </c>
      <c r="AA49" s="17">
        <v>2.0596213916898851E-3</v>
      </c>
      <c r="AB49" s="17">
        <v>0</v>
      </c>
      <c r="AF49" s="2" t="s">
        <v>107</v>
      </c>
      <c r="AG49" s="17">
        <v>5.4469852438942981E-4</v>
      </c>
      <c r="AH49" s="17">
        <v>0</v>
      </c>
    </row>
    <row r="50" spans="2:34" x14ac:dyDescent="0.3">
      <c r="B50" s="2" t="s">
        <v>108</v>
      </c>
      <c r="C50" s="49">
        <v>3.883655328344386</v>
      </c>
      <c r="D50" s="17">
        <v>3.7933585401939829</v>
      </c>
      <c r="H50" s="2" t="s">
        <v>108</v>
      </c>
      <c r="I50" s="49">
        <v>3.1528250956463322</v>
      </c>
      <c r="J50" s="17">
        <v>3.1294135137144128</v>
      </c>
      <c r="N50" s="2" t="s">
        <v>108</v>
      </c>
      <c r="O50" s="49">
        <v>4.3702376609822524</v>
      </c>
      <c r="P50" s="17">
        <v>3.4729188409615199</v>
      </c>
      <c r="T50" s="2" t="s">
        <v>108</v>
      </c>
      <c r="U50" s="50">
        <v>4.3639787532366618</v>
      </c>
      <c r="V50" s="17">
        <v>3.4654774210495858</v>
      </c>
      <c r="Z50" s="2" t="s">
        <v>108</v>
      </c>
      <c r="AA50" s="17">
        <v>4.560324753058338</v>
      </c>
      <c r="AB50" s="49">
        <v>4.5606770545120403</v>
      </c>
      <c r="AF50" s="2" t="s">
        <v>108</v>
      </c>
      <c r="AG50" s="17">
        <v>4.5490608201237244</v>
      </c>
      <c r="AH50" s="49">
        <v>4.5495082647588472</v>
      </c>
    </row>
    <row r="51" spans="2:34" x14ac:dyDescent="0.3">
      <c r="B51" s="2" t="s">
        <v>109</v>
      </c>
      <c r="C51" s="17">
        <v>0.64750227560888185</v>
      </c>
      <c r="D51" s="49">
        <v>0.69378629001068515</v>
      </c>
      <c r="E51" t="s">
        <v>114</v>
      </c>
      <c r="H51" s="2" t="s">
        <v>109</v>
      </c>
      <c r="I51" s="17">
        <v>0.72125741538479105</v>
      </c>
      <c r="J51" s="49">
        <v>0.76373181397879375</v>
      </c>
      <c r="N51" s="2" t="s">
        <v>109</v>
      </c>
      <c r="O51" s="17">
        <v>0.61151364591759505</v>
      </c>
      <c r="P51" s="49">
        <v>0.6762773020861681</v>
      </c>
      <c r="T51" s="2" t="s">
        <v>109</v>
      </c>
      <c r="U51" s="3">
        <v>0.61153947744582848</v>
      </c>
      <c r="V51" s="49">
        <v>0.67650614946316145</v>
      </c>
      <c r="Z51" s="2" t="s">
        <v>109</v>
      </c>
      <c r="AA51" s="17">
        <v>0.97491829944138897</v>
      </c>
      <c r="AB51" s="49">
        <v>1.0367418277173854</v>
      </c>
      <c r="AF51" s="2" t="s">
        <v>109</v>
      </c>
      <c r="AG51" s="17">
        <v>0.97439783676823355</v>
      </c>
      <c r="AH51" s="49">
        <v>1.0375458432829914</v>
      </c>
    </row>
  </sheetData>
  <mergeCells count="36">
    <mergeCell ref="AF47:AH47"/>
    <mergeCell ref="Z5:AB5"/>
    <mergeCell ref="Z15:AB15"/>
    <mergeCell ref="Z23:AB23"/>
    <mergeCell ref="Z31:AB31"/>
    <mergeCell ref="Z39:AB39"/>
    <mergeCell ref="Z47:AB47"/>
    <mergeCell ref="AF5:AH5"/>
    <mergeCell ref="AF15:AH15"/>
    <mergeCell ref="AF23:AH23"/>
    <mergeCell ref="AF31:AH31"/>
    <mergeCell ref="AF39:AH39"/>
    <mergeCell ref="T47:V47"/>
    <mergeCell ref="N5:P5"/>
    <mergeCell ref="N15:P15"/>
    <mergeCell ref="N23:P23"/>
    <mergeCell ref="N31:P31"/>
    <mergeCell ref="N39:P39"/>
    <mergeCell ref="N47:P47"/>
    <mergeCell ref="T5:V5"/>
    <mergeCell ref="T15:V15"/>
    <mergeCell ref="T23:V23"/>
    <mergeCell ref="T31:V31"/>
    <mergeCell ref="T39:V39"/>
    <mergeCell ref="H47:J47"/>
    <mergeCell ref="B5:D5"/>
    <mergeCell ref="B15:D15"/>
    <mergeCell ref="B23:D23"/>
    <mergeCell ref="B31:D31"/>
    <mergeCell ref="B39:D39"/>
    <mergeCell ref="B47:D47"/>
    <mergeCell ref="H39:J39"/>
    <mergeCell ref="H5:J5"/>
    <mergeCell ref="H15:J15"/>
    <mergeCell ref="H23:J23"/>
    <mergeCell ref="H31:J3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8A21-8953-4B2D-8507-08AC6DA4A2E5}">
  <dimension ref="C4:AD79"/>
  <sheetViews>
    <sheetView topLeftCell="U13" zoomScale="145" zoomScaleNormal="145" workbookViewId="0">
      <selection activeCell="X26" sqref="X26"/>
    </sheetView>
  </sheetViews>
  <sheetFormatPr defaultRowHeight="14.4" x14ac:dyDescent="0.3"/>
  <cols>
    <col min="3" max="3" width="43.33203125" bestFit="1" customWidth="1"/>
    <col min="4" max="4" width="13.44140625" customWidth="1"/>
    <col min="5" max="5" width="14.77734375" customWidth="1"/>
    <col min="6" max="6" width="17.6640625" customWidth="1"/>
    <col min="11" max="11" width="43.33203125" bestFit="1" customWidth="1"/>
    <col min="12" max="13" width="37.33203125" bestFit="1" customWidth="1"/>
    <col min="14" max="14" width="37.33203125" customWidth="1"/>
    <col min="15" max="15" width="43.33203125" bestFit="1" customWidth="1"/>
    <col min="16" max="16" width="37.33203125" bestFit="1" customWidth="1"/>
    <col min="18" max="18" width="43.33203125" bestFit="1" customWidth="1"/>
    <col min="19" max="19" width="37.33203125" bestFit="1" customWidth="1"/>
    <col min="23" max="23" width="43.88671875" bestFit="1" customWidth="1"/>
    <col min="24" max="24" width="37.33203125" bestFit="1" customWidth="1"/>
    <col min="25" max="25" width="37.21875" bestFit="1" customWidth="1"/>
    <col min="28" max="28" width="43.88671875" bestFit="1" customWidth="1"/>
    <col min="29" max="29" width="37.33203125" bestFit="1" customWidth="1"/>
    <col min="30" max="30" width="37.21875" bestFit="1" customWidth="1"/>
  </cols>
  <sheetData>
    <row r="4" spans="3:30" x14ac:dyDescent="0.3">
      <c r="C4" s="68" t="s">
        <v>166</v>
      </c>
      <c r="D4" s="70" t="s">
        <v>167</v>
      </c>
      <c r="E4" s="72"/>
      <c r="F4" s="71"/>
      <c r="K4" s="68" t="s">
        <v>166</v>
      </c>
      <c r="L4" s="3" t="s">
        <v>158</v>
      </c>
      <c r="M4" s="3" t="s">
        <v>140</v>
      </c>
      <c r="O4" s="68" t="s">
        <v>166</v>
      </c>
      <c r="P4" s="2" t="s">
        <v>158</v>
      </c>
      <c r="R4" s="68" t="s">
        <v>166</v>
      </c>
      <c r="S4" s="2" t="s">
        <v>180</v>
      </c>
      <c r="W4" s="68" t="s">
        <v>166</v>
      </c>
      <c r="X4" s="2" t="s">
        <v>180</v>
      </c>
      <c r="Y4" s="2" t="s">
        <v>181</v>
      </c>
      <c r="AB4" s="68" t="s">
        <v>166</v>
      </c>
      <c r="AC4" s="2" t="s">
        <v>180</v>
      </c>
      <c r="AD4" s="2" t="s">
        <v>181</v>
      </c>
    </row>
    <row r="5" spans="3:30" x14ac:dyDescent="0.3">
      <c r="C5" s="68"/>
      <c r="D5" s="2" t="s">
        <v>165</v>
      </c>
      <c r="E5" s="2" t="s">
        <v>159</v>
      </c>
      <c r="F5" s="2" t="s">
        <v>106</v>
      </c>
      <c r="K5" s="68"/>
      <c r="L5" s="2" t="s">
        <v>165</v>
      </c>
      <c r="M5" s="11"/>
      <c r="N5" s="11"/>
      <c r="O5" s="68"/>
      <c r="P5" s="2" t="s">
        <v>159</v>
      </c>
      <c r="R5" s="68"/>
      <c r="S5" s="2" t="s">
        <v>106</v>
      </c>
      <c r="T5" s="59"/>
      <c r="U5" s="15">
        <f>MIN(S6:S14)</f>
        <v>0.59069000000000005</v>
      </c>
      <c r="W5" s="68"/>
      <c r="X5" s="2" t="s">
        <v>106</v>
      </c>
      <c r="Y5" s="2" t="s">
        <v>106</v>
      </c>
      <c r="AB5" s="68"/>
      <c r="AC5" s="2" t="s">
        <v>106</v>
      </c>
      <c r="AD5" s="2" t="s">
        <v>106</v>
      </c>
    </row>
    <row r="6" spans="3:30" x14ac:dyDescent="0.3">
      <c r="C6" s="52" t="s">
        <v>151</v>
      </c>
      <c r="D6" s="17">
        <v>2.7E-4</v>
      </c>
      <c r="E6" s="17">
        <v>4.05931</v>
      </c>
      <c r="F6" s="17">
        <v>0.65129999999999999</v>
      </c>
      <c r="K6" s="52" t="s">
        <v>151</v>
      </c>
      <c r="L6" s="17">
        <v>2.7E-4</v>
      </c>
      <c r="M6" s="59"/>
      <c r="N6" s="59"/>
      <c r="O6" s="52" t="s">
        <v>151</v>
      </c>
      <c r="P6" s="17">
        <v>4.05931</v>
      </c>
      <c r="R6" s="52" t="s">
        <v>151</v>
      </c>
      <c r="S6" s="17">
        <v>0.65129999999999999</v>
      </c>
      <c r="T6" s="59"/>
      <c r="W6" s="52" t="s">
        <v>151</v>
      </c>
      <c r="X6" s="17">
        <v>0.65129999999999999</v>
      </c>
      <c r="Y6" s="17">
        <v>0.70692999999999995</v>
      </c>
      <c r="AB6" s="52" t="s">
        <v>151</v>
      </c>
      <c r="AC6" s="17">
        <v>0.66381000000000001</v>
      </c>
      <c r="AD6" s="17">
        <v>0.70692999999999995</v>
      </c>
    </row>
    <row r="7" spans="3:30" x14ac:dyDescent="0.3">
      <c r="C7" s="52" t="s">
        <v>152</v>
      </c>
      <c r="D7" s="17">
        <v>3.6700000000000001E-3</v>
      </c>
      <c r="E7" s="17">
        <v>3.4584100000000002</v>
      </c>
      <c r="F7" s="17">
        <v>0.78583000000000003</v>
      </c>
      <c r="K7" s="52" t="s">
        <v>152</v>
      </c>
      <c r="L7" s="17">
        <v>3.6700000000000001E-3</v>
      </c>
      <c r="M7" s="59"/>
      <c r="N7" s="59"/>
      <c r="O7" s="52" t="s">
        <v>152</v>
      </c>
      <c r="P7" s="17">
        <v>3.4584100000000002</v>
      </c>
      <c r="R7" s="52" t="s">
        <v>152</v>
      </c>
      <c r="S7" s="17">
        <v>0.78583000000000003</v>
      </c>
      <c r="T7" s="59"/>
      <c r="W7" s="52" t="s">
        <v>152</v>
      </c>
      <c r="X7" s="17">
        <v>0.78583000000000003</v>
      </c>
      <c r="Y7" s="17">
        <v>0.67005999999999999</v>
      </c>
      <c r="AB7" s="52" t="s">
        <v>152</v>
      </c>
      <c r="AC7" s="17">
        <v>0.79507000000000005</v>
      </c>
      <c r="AD7" s="17">
        <v>0.67005999999999999</v>
      </c>
    </row>
    <row r="8" spans="3:30" x14ac:dyDescent="0.3">
      <c r="C8" s="52" t="s">
        <v>153</v>
      </c>
      <c r="D8" s="17">
        <v>3.0500000000000002E-3</v>
      </c>
      <c r="E8" s="17">
        <v>5.5365399999999996</v>
      </c>
      <c r="F8" s="17">
        <v>0.66800999999999999</v>
      </c>
      <c r="H8" s="15">
        <f>MIN(F6:F11)</f>
        <v>0.64749999999999996</v>
      </c>
      <c r="K8" s="52" t="s">
        <v>153</v>
      </c>
      <c r="L8" s="17">
        <v>3.0500000000000002E-3</v>
      </c>
      <c r="M8" s="59"/>
      <c r="N8" s="59"/>
      <c r="O8" s="52" t="s">
        <v>153</v>
      </c>
      <c r="P8" s="17">
        <v>5.5365399999999996</v>
      </c>
      <c r="R8" s="52" t="s">
        <v>153</v>
      </c>
      <c r="S8" s="17">
        <v>0.66800999999999999</v>
      </c>
      <c r="T8" s="59"/>
      <c r="W8" s="52" t="s">
        <v>153</v>
      </c>
      <c r="X8" s="17">
        <v>0.66800999999999999</v>
      </c>
      <c r="Y8" s="17">
        <v>0.66669</v>
      </c>
      <c r="AB8" s="52" t="s">
        <v>153</v>
      </c>
      <c r="AC8" s="17">
        <v>0.68410000000000004</v>
      </c>
      <c r="AD8" s="17">
        <v>0.66669</v>
      </c>
    </row>
    <row r="9" spans="3:30" x14ac:dyDescent="0.3">
      <c r="C9" s="52" t="s">
        <v>154</v>
      </c>
      <c r="D9" s="17">
        <v>3.5300000000000002E-3</v>
      </c>
      <c r="E9" s="17">
        <v>3.9043199999999998</v>
      </c>
      <c r="F9" s="17">
        <v>0.70570999999999995</v>
      </c>
      <c r="K9" s="52" t="s">
        <v>154</v>
      </c>
      <c r="L9" s="17">
        <v>3.5300000000000002E-3</v>
      </c>
      <c r="M9" s="59"/>
      <c r="N9" s="59"/>
      <c r="O9" s="52" t="s">
        <v>154</v>
      </c>
      <c r="P9" s="17">
        <v>3.9043199999999998</v>
      </c>
      <c r="R9" s="52" t="s">
        <v>154</v>
      </c>
      <c r="S9" s="17">
        <v>0.70570999999999995</v>
      </c>
      <c r="T9" s="59"/>
      <c r="W9" s="52" t="s">
        <v>154</v>
      </c>
      <c r="X9" s="17">
        <v>0.70570999999999995</v>
      </c>
      <c r="Y9" s="49">
        <v>0.65878000000000003</v>
      </c>
      <c r="AB9" s="52" t="s">
        <v>154</v>
      </c>
      <c r="AC9" s="17">
        <v>0.72702999999999995</v>
      </c>
      <c r="AD9" s="49">
        <v>0.65878000000000003</v>
      </c>
    </row>
    <row r="10" spans="3:30" x14ac:dyDescent="0.3">
      <c r="C10" s="52" t="s">
        <v>155</v>
      </c>
      <c r="D10" s="17">
        <v>4.2500000000000003E-3</v>
      </c>
      <c r="E10" s="17">
        <v>3.41961</v>
      </c>
      <c r="F10" s="17">
        <v>0.77749000000000001</v>
      </c>
      <c r="K10" s="52" t="s">
        <v>155</v>
      </c>
      <c r="L10" s="17">
        <v>4.2500000000000003E-3</v>
      </c>
      <c r="M10" s="59"/>
      <c r="N10" s="59"/>
      <c r="O10" s="52" t="s">
        <v>155</v>
      </c>
      <c r="P10" s="17">
        <v>3.41961</v>
      </c>
      <c r="R10" s="52" t="s">
        <v>155</v>
      </c>
      <c r="S10" s="17">
        <v>0.77749000000000001</v>
      </c>
      <c r="T10" s="59"/>
      <c r="W10" s="52" t="s">
        <v>155</v>
      </c>
      <c r="X10" s="17">
        <v>0.77749000000000001</v>
      </c>
      <c r="Y10" s="17">
        <v>0.66190000000000004</v>
      </c>
      <c r="AB10" s="52" t="s">
        <v>155</v>
      </c>
      <c r="AC10" s="17">
        <v>0.79124000000000005</v>
      </c>
      <c r="AD10" s="17">
        <v>0.66190000000000004</v>
      </c>
    </row>
    <row r="11" spans="3:30" x14ac:dyDescent="0.3">
      <c r="C11" s="52" t="s">
        <v>156</v>
      </c>
      <c r="D11" s="17">
        <v>1E-4</v>
      </c>
      <c r="E11" s="17">
        <v>3.8836599999999999</v>
      </c>
      <c r="F11" s="17">
        <v>0.64749999999999996</v>
      </c>
      <c r="H11" s="56">
        <f>ABS(F11-F6)</f>
        <v>3.8000000000000256E-3</v>
      </c>
      <c r="K11" s="52" t="s">
        <v>156</v>
      </c>
      <c r="L11" s="17">
        <v>1E-4</v>
      </c>
      <c r="M11" s="59"/>
      <c r="N11" s="59"/>
      <c r="O11" s="52" t="s">
        <v>156</v>
      </c>
      <c r="P11" s="17">
        <v>3.8836599999999999</v>
      </c>
      <c r="R11" s="52" t="s">
        <v>156</v>
      </c>
      <c r="S11" s="17">
        <v>0.59069000000000005</v>
      </c>
      <c r="T11" s="59"/>
      <c r="U11" s="15">
        <f>S12-S11</f>
        <v>7.5309999999999988E-2</v>
      </c>
      <c r="W11" s="63" t="s">
        <v>156</v>
      </c>
      <c r="X11" s="49">
        <v>0.59069000000000005</v>
      </c>
      <c r="Y11" s="17">
        <v>0.72126000000000001</v>
      </c>
      <c r="AB11" s="63" t="s">
        <v>156</v>
      </c>
      <c r="AC11" s="49">
        <v>0.65873999999999999</v>
      </c>
      <c r="AD11" s="17">
        <v>0.72126000000000001</v>
      </c>
    </row>
    <row r="12" spans="3:30" x14ac:dyDescent="0.3">
      <c r="C12" s="52" t="s">
        <v>186</v>
      </c>
      <c r="D12" s="59"/>
      <c r="E12" s="59"/>
      <c r="F12" s="59"/>
      <c r="H12" s="56"/>
      <c r="K12" s="62"/>
      <c r="L12" s="59"/>
      <c r="M12" s="59"/>
      <c r="N12" s="59"/>
      <c r="O12" s="62"/>
      <c r="P12" s="59"/>
      <c r="R12" s="52" t="s">
        <v>186</v>
      </c>
      <c r="S12" s="17">
        <v>0.66600000000000004</v>
      </c>
      <c r="T12" s="59"/>
      <c r="W12" s="52" t="s">
        <v>186</v>
      </c>
      <c r="X12" s="17">
        <v>0.66600000000000004</v>
      </c>
      <c r="Y12" s="17">
        <v>0.66193000000000002</v>
      </c>
      <c r="AB12" s="52" t="s">
        <v>186</v>
      </c>
      <c r="AC12" s="17">
        <v>0.68237000000000003</v>
      </c>
      <c r="AD12" s="17">
        <v>0.66193000000000002</v>
      </c>
    </row>
    <row r="13" spans="3:30" x14ac:dyDescent="0.3">
      <c r="C13" s="52" t="s">
        <v>187</v>
      </c>
      <c r="D13" s="59"/>
      <c r="E13" s="59"/>
      <c r="F13" s="59"/>
      <c r="H13" s="56"/>
      <c r="K13" s="62"/>
      <c r="L13" s="59"/>
      <c r="M13" s="59"/>
      <c r="N13" s="59"/>
      <c r="O13" s="62"/>
      <c r="P13" s="59"/>
      <c r="R13" s="52" t="s">
        <v>187</v>
      </c>
      <c r="S13" s="17">
        <v>0.67286000000000001</v>
      </c>
      <c r="T13" s="59"/>
      <c r="U13">
        <f>U11/S12</f>
        <v>0.11307807807807806</v>
      </c>
      <c r="W13" s="52" t="s">
        <v>187</v>
      </c>
      <c r="X13" s="17">
        <v>0.67286000000000001</v>
      </c>
      <c r="Y13" s="17">
        <v>0.78632000000000002</v>
      </c>
      <c r="AB13" s="52" t="s">
        <v>187</v>
      </c>
      <c r="AC13" s="17">
        <v>0.81645999999999996</v>
      </c>
      <c r="AD13" s="17">
        <v>0.78632000000000002</v>
      </c>
    </row>
    <row r="14" spans="3:30" x14ac:dyDescent="0.3">
      <c r="C14" s="52" t="s">
        <v>188</v>
      </c>
      <c r="D14" s="59"/>
      <c r="E14" s="59"/>
      <c r="F14" s="59"/>
      <c r="H14" s="56"/>
      <c r="K14" s="62"/>
      <c r="L14" s="59"/>
      <c r="M14" s="59"/>
      <c r="N14" s="59"/>
      <c r="O14" s="62"/>
      <c r="P14" s="59"/>
      <c r="R14" s="52" t="s">
        <v>188</v>
      </c>
      <c r="S14" s="17">
        <v>0.67635000000000001</v>
      </c>
      <c r="T14" s="59"/>
      <c r="W14" s="52" t="s">
        <v>188</v>
      </c>
      <c r="X14" s="17">
        <v>0.67635000000000001</v>
      </c>
      <c r="Y14" s="17">
        <v>0.65805000000000002</v>
      </c>
      <c r="AB14" s="52" t="s">
        <v>188</v>
      </c>
      <c r="AC14" s="17">
        <v>0.67642999999999998</v>
      </c>
      <c r="AD14" s="17">
        <v>0.65805000000000002</v>
      </c>
    </row>
    <row r="15" spans="3:30" x14ac:dyDescent="0.3">
      <c r="X15" s="15">
        <f>MAX(X6:X14)</f>
        <v>0.78583000000000003</v>
      </c>
      <c r="Y15" s="15">
        <f>MAX(Y6:Y14)</f>
        <v>0.78632000000000002</v>
      </c>
    </row>
    <row r="17" spans="3:25" x14ac:dyDescent="0.3">
      <c r="C17" s="68" t="s">
        <v>166</v>
      </c>
      <c r="D17" s="70" t="s">
        <v>169</v>
      </c>
      <c r="E17" s="72"/>
      <c r="F17" s="71"/>
      <c r="K17" s="68" t="s">
        <v>166</v>
      </c>
      <c r="L17" s="2" t="s">
        <v>160</v>
      </c>
      <c r="O17" s="68" t="s">
        <v>166</v>
      </c>
      <c r="P17" s="2" t="s">
        <v>160</v>
      </c>
      <c r="R17" s="68" t="s">
        <v>166</v>
      </c>
      <c r="S17" s="2" t="s">
        <v>181</v>
      </c>
      <c r="W17" s="68" t="s">
        <v>166</v>
      </c>
      <c r="X17" s="2" t="s">
        <v>182</v>
      </c>
      <c r="Y17" s="2" t="s">
        <v>183</v>
      </c>
    </row>
    <row r="18" spans="3:25" x14ac:dyDescent="0.3">
      <c r="C18" s="68"/>
      <c r="D18" s="2" t="s">
        <v>165</v>
      </c>
      <c r="E18" s="2" t="s">
        <v>159</v>
      </c>
      <c r="F18" s="2" t="s">
        <v>106</v>
      </c>
      <c r="K18" s="68"/>
      <c r="L18" s="2" t="s">
        <v>165</v>
      </c>
      <c r="M18" s="11"/>
      <c r="N18" s="11"/>
      <c r="O18" s="68"/>
      <c r="P18" s="2" t="s">
        <v>159</v>
      </c>
      <c r="R18" s="68"/>
      <c r="S18" s="2" t="s">
        <v>106</v>
      </c>
      <c r="T18" s="11"/>
      <c r="W18" s="68"/>
      <c r="X18" s="2" t="s">
        <v>106</v>
      </c>
      <c r="Y18" s="2" t="s">
        <v>106</v>
      </c>
    </row>
    <row r="19" spans="3:25" x14ac:dyDescent="0.3">
      <c r="C19" s="52" t="s">
        <v>151</v>
      </c>
      <c r="D19" s="17">
        <v>8.4000000000000003E-4</v>
      </c>
      <c r="E19" s="17">
        <v>3.3076599999999998</v>
      </c>
      <c r="F19" s="17">
        <v>0.70692999999999995</v>
      </c>
      <c r="K19" s="52" t="s">
        <v>151</v>
      </c>
      <c r="L19" s="17">
        <v>8.4000000000000003E-4</v>
      </c>
      <c r="M19" s="59"/>
      <c r="N19" s="59"/>
      <c r="O19" s="52" t="s">
        <v>151</v>
      </c>
      <c r="P19" s="17">
        <v>3.3076599999999998</v>
      </c>
      <c r="R19" s="52" t="s">
        <v>151</v>
      </c>
      <c r="S19" s="17">
        <v>0.70692999999999995</v>
      </c>
      <c r="T19" s="59"/>
      <c r="U19" s="15">
        <f>MIN(S19:S27)</f>
        <v>0.65805000000000002</v>
      </c>
      <c r="W19" s="52" t="s">
        <v>151</v>
      </c>
      <c r="X19" s="17">
        <v>0.60197999999999996</v>
      </c>
      <c r="Y19" s="17">
        <v>0.60228000000000004</v>
      </c>
    </row>
    <row r="20" spans="3:25" x14ac:dyDescent="0.3">
      <c r="C20" s="52" t="s">
        <v>152</v>
      </c>
      <c r="D20" s="17">
        <v>0</v>
      </c>
      <c r="E20" s="17">
        <v>2.8683100000000001</v>
      </c>
      <c r="F20" s="17">
        <v>0.67005999999999999</v>
      </c>
      <c r="K20" s="52" t="s">
        <v>152</v>
      </c>
      <c r="L20" s="17">
        <v>0</v>
      </c>
      <c r="M20" s="59"/>
      <c r="N20" s="59"/>
      <c r="O20" s="52" t="s">
        <v>152</v>
      </c>
      <c r="P20" s="17">
        <v>2.8683100000000001</v>
      </c>
      <c r="R20" s="52" t="s">
        <v>152</v>
      </c>
      <c r="S20" s="17">
        <v>0.67005999999999999</v>
      </c>
      <c r="T20" s="59"/>
      <c r="W20" s="52" t="s">
        <v>152</v>
      </c>
      <c r="X20" s="17">
        <v>0.62548999999999999</v>
      </c>
      <c r="Y20" s="17">
        <v>0.62592000000000003</v>
      </c>
    </row>
    <row r="21" spans="3:25" x14ac:dyDescent="0.3">
      <c r="C21" s="52" t="s">
        <v>153</v>
      </c>
      <c r="D21" s="17">
        <v>0</v>
      </c>
      <c r="E21" s="17">
        <v>3.2381500000000001</v>
      </c>
      <c r="F21" s="17">
        <v>0.66669</v>
      </c>
      <c r="H21" s="15">
        <f>MIN(F19:F24)</f>
        <v>0.65878000000000003</v>
      </c>
      <c r="K21" s="52" t="s">
        <v>153</v>
      </c>
      <c r="L21" s="17">
        <v>0</v>
      </c>
      <c r="M21" s="59"/>
      <c r="N21" s="59"/>
      <c r="O21" s="52" t="s">
        <v>153</v>
      </c>
      <c r="P21" s="17">
        <v>3.2381500000000001</v>
      </c>
      <c r="R21" s="52" t="s">
        <v>153</v>
      </c>
      <c r="S21" s="17">
        <v>0.66669</v>
      </c>
      <c r="T21" s="59"/>
      <c r="W21" s="52" t="s">
        <v>153</v>
      </c>
      <c r="X21" s="17">
        <v>0.52968999999999999</v>
      </c>
      <c r="Y21" s="17">
        <v>0.53144999999999998</v>
      </c>
    </row>
    <row r="22" spans="3:25" x14ac:dyDescent="0.3">
      <c r="C22" s="52" t="s">
        <v>154</v>
      </c>
      <c r="D22" s="17">
        <v>1.99E-3</v>
      </c>
      <c r="E22" s="17">
        <v>2.46732</v>
      </c>
      <c r="F22" s="17">
        <v>0.65878000000000003</v>
      </c>
      <c r="K22" s="52" t="s">
        <v>154</v>
      </c>
      <c r="L22" s="17">
        <v>1.99E-3</v>
      </c>
      <c r="M22" s="59"/>
      <c r="N22" s="59"/>
      <c r="O22" s="52" t="s">
        <v>154</v>
      </c>
      <c r="P22" s="17">
        <v>2.46732</v>
      </c>
      <c r="R22" s="63" t="s">
        <v>154</v>
      </c>
      <c r="S22" s="49">
        <v>0.65878000000000003</v>
      </c>
      <c r="T22" s="59"/>
      <c r="W22" s="63" t="s">
        <v>154</v>
      </c>
      <c r="X22" s="49">
        <v>0.53300999999999998</v>
      </c>
      <c r="Y22" s="49">
        <v>0.52783999999999998</v>
      </c>
    </row>
    <row r="23" spans="3:25" x14ac:dyDescent="0.3">
      <c r="C23" s="52" t="s">
        <v>155</v>
      </c>
      <c r="D23" s="17">
        <v>1.0200000000000001E-3</v>
      </c>
      <c r="E23" s="17">
        <v>2.9709599999999998</v>
      </c>
      <c r="F23" s="17">
        <v>0.66190000000000004</v>
      </c>
      <c r="K23" s="52" t="s">
        <v>155</v>
      </c>
      <c r="L23" s="17">
        <v>1.0200000000000001E-3</v>
      </c>
      <c r="M23" s="59"/>
      <c r="N23" s="59"/>
      <c r="O23" s="52" t="s">
        <v>155</v>
      </c>
      <c r="P23" s="17">
        <v>2.9709599999999998</v>
      </c>
      <c r="R23" s="52" t="s">
        <v>155</v>
      </c>
      <c r="S23" s="17">
        <v>0.66190000000000004</v>
      </c>
      <c r="T23" s="59"/>
      <c r="W23" s="52" t="s">
        <v>155</v>
      </c>
      <c r="X23" s="17">
        <v>0.62866</v>
      </c>
      <c r="Y23" s="17">
        <v>0.62973000000000001</v>
      </c>
    </row>
    <row r="24" spans="3:25" x14ac:dyDescent="0.3">
      <c r="C24" s="52" t="s">
        <v>156</v>
      </c>
      <c r="D24" s="17">
        <v>2.7999999999999998E-4</v>
      </c>
      <c r="E24" s="17">
        <v>3.1528299999999998</v>
      </c>
      <c r="F24" s="17">
        <v>0.72126000000000001</v>
      </c>
      <c r="K24" s="52" t="s">
        <v>156</v>
      </c>
      <c r="L24" s="17">
        <v>2.7999999999999998E-4</v>
      </c>
      <c r="M24" s="59"/>
      <c r="N24" s="59"/>
      <c r="O24" s="52" t="s">
        <v>156</v>
      </c>
      <c r="P24" s="17">
        <v>3.1528299999999998</v>
      </c>
      <c r="R24" s="52" t="s">
        <v>156</v>
      </c>
      <c r="S24" s="17">
        <v>0.72126000000000001</v>
      </c>
      <c r="T24" s="59"/>
      <c r="U24" s="15">
        <f>S25-S22</f>
        <v>3.1499999999999861E-3</v>
      </c>
      <c r="W24" s="52" t="s">
        <v>156</v>
      </c>
      <c r="X24" s="17">
        <v>0.61151</v>
      </c>
      <c r="Y24" s="17">
        <v>0.61153999999999997</v>
      </c>
    </row>
    <row r="25" spans="3:25" x14ac:dyDescent="0.3">
      <c r="C25" s="52" t="s">
        <v>186</v>
      </c>
      <c r="D25" s="59"/>
      <c r="E25" s="59"/>
      <c r="F25" s="59"/>
      <c r="K25" s="62"/>
      <c r="L25" s="59"/>
      <c r="M25" s="59"/>
      <c r="N25" s="59"/>
      <c r="O25" s="62"/>
      <c r="P25" s="59"/>
      <c r="R25" s="52" t="s">
        <v>186</v>
      </c>
      <c r="S25" s="17">
        <v>0.66193000000000002</v>
      </c>
      <c r="T25" s="59"/>
      <c r="W25" s="52" t="s">
        <v>186</v>
      </c>
      <c r="X25" s="17">
        <v>0.53813999999999995</v>
      </c>
      <c r="Y25" s="17">
        <v>0.53754999999999997</v>
      </c>
    </row>
    <row r="26" spans="3:25" x14ac:dyDescent="0.3">
      <c r="C26" s="52" t="s">
        <v>187</v>
      </c>
      <c r="D26" s="59"/>
      <c r="E26" s="59"/>
      <c r="F26" s="59"/>
      <c r="K26" s="62"/>
      <c r="L26" s="59"/>
      <c r="M26" s="59"/>
      <c r="N26" s="59"/>
      <c r="O26" s="62"/>
      <c r="P26" s="59"/>
      <c r="R26" s="52" t="s">
        <v>187</v>
      </c>
      <c r="S26" s="17">
        <v>0.78632000000000002</v>
      </c>
      <c r="T26" s="59"/>
      <c r="W26" s="52" t="s">
        <v>187</v>
      </c>
      <c r="X26" s="17">
        <v>0.70508999999999999</v>
      </c>
      <c r="Y26" s="17">
        <v>0.70384000000000002</v>
      </c>
    </row>
    <row r="27" spans="3:25" x14ac:dyDescent="0.3">
      <c r="C27" s="52" t="s">
        <v>188</v>
      </c>
      <c r="D27" s="59"/>
      <c r="E27" s="59"/>
      <c r="F27" s="59"/>
      <c r="K27" s="62"/>
      <c r="L27" s="59"/>
      <c r="M27" s="59"/>
      <c r="N27" s="59"/>
      <c r="O27" s="62"/>
      <c r="P27" s="59"/>
      <c r="R27" s="52" t="s">
        <v>188</v>
      </c>
      <c r="S27" s="17">
        <v>0.65805000000000002</v>
      </c>
      <c r="T27" s="59"/>
      <c r="W27" s="52" t="s">
        <v>188</v>
      </c>
      <c r="X27" s="17">
        <v>0.53634999999999999</v>
      </c>
      <c r="Y27" s="17">
        <v>0.52834000000000003</v>
      </c>
    </row>
    <row r="28" spans="3:25" x14ac:dyDescent="0.3">
      <c r="X28" s="15">
        <f>MAX(X19:X27)</f>
        <v>0.70508999999999999</v>
      </c>
      <c r="Y28" s="15">
        <f>MAX(Y19:Y27)</f>
        <v>0.70384000000000002</v>
      </c>
    </row>
    <row r="30" spans="3:25" x14ac:dyDescent="0.3">
      <c r="C30" s="68" t="s">
        <v>166</v>
      </c>
      <c r="D30" s="70" t="s">
        <v>170</v>
      </c>
      <c r="E30" s="72"/>
      <c r="F30" s="71"/>
      <c r="K30" s="68" t="s">
        <v>166</v>
      </c>
      <c r="L30" s="2" t="s">
        <v>161</v>
      </c>
      <c r="M30" s="57"/>
      <c r="N30" s="57"/>
      <c r="O30" s="68" t="s">
        <v>166</v>
      </c>
      <c r="P30" s="2" t="s">
        <v>161</v>
      </c>
      <c r="Q30" s="57"/>
      <c r="R30" s="68" t="s">
        <v>166</v>
      </c>
      <c r="S30" s="2" t="s">
        <v>182</v>
      </c>
    </row>
    <row r="31" spans="3:25" x14ac:dyDescent="0.3">
      <c r="C31" s="68"/>
      <c r="D31" s="2" t="s">
        <v>165</v>
      </c>
      <c r="E31" s="2" t="s">
        <v>159</v>
      </c>
      <c r="F31" s="2" t="s">
        <v>106</v>
      </c>
      <c r="K31" s="68"/>
      <c r="L31" s="2" t="s">
        <v>165</v>
      </c>
      <c r="M31" s="55"/>
      <c r="N31" s="2"/>
      <c r="O31" s="68"/>
      <c r="P31" s="2" t="s">
        <v>159</v>
      </c>
      <c r="R31" s="68"/>
      <c r="S31" s="2" t="s">
        <v>106</v>
      </c>
      <c r="T31" s="11"/>
    </row>
    <row r="32" spans="3:25" x14ac:dyDescent="0.3">
      <c r="C32" s="52" t="s">
        <v>151</v>
      </c>
      <c r="D32" s="17">
        <v>1.41E-3</v>
      </c>
      <c r="E32" s="17">
        <v>4.2560000000000002</v>
      </c>
      <c r="F32" s="17">
        <v>0.60197999999999996</v>
      </c>
      <c r="K32" s="52" t="s">
        <v>151</v>
      </c>
      <c r="L32" s="17">
        <v>1.41E-3</v>
      </c>
      <c r="M32" s="60"/>
      <c r="N32" s="17"/>
      <c r="O32" s="52" t="s">
        <v>151</v>
      </c>
      <c r="P32" s="17">
        <v>4.2560000000000002</v>
      </c>
      <c r="R32" s="52" t="s">
        <v>151</v>
      </c>
      <c r="S32" s="17">
        <v>0.60197999999999996</v>
      </c>
      <c r="T32" s="59"/>
      <c r="U32" s="15">
        <f>MIN(S32:S40)</f>
        <v>0.52817999999999998</v>
      </c>
      <c r="W32" s="68" t="s">
        <v>166</v>
      </c>
      <c r="X32" s="2" t="s">
        <v>184</v>
      </c>
      <c r="Y32" s="2" t="s">
        <v>185</v>
      </c>
    </row>
    <row r="33" spans="3:25" x14ac:dyDescent="0.3">
      <c r="C33" s="52" t="s">
        <v>152</v>
      </c>
      <c r="D33" s="17">
        <v>2.3900000000000002E-3</v>
      </c>
      <c r="E33" s="17">
        <v>3.0598000000000001</v>
      </c>
      <c r="F33" s="17">
        <v>0.62548999999999999</v>
      </c>
      <c r="H33" s="15">
        <f>MIN(F32:F37)</f>
        <v>0.52817999999999998</v>
      </c>
      <c r="K33" s="52" t="s">
        <v>152</v>
      </c>
      <c r="L33" s="17">
        <v>2.3900000000000002E-3</v>
      </c>
      <c r="M33" s="60"/>
      <c r="N33" s="17"/>
      <c r="O33" s="52" t="s">
        <v>152</v>
      </c>
      <c r="P33" s="17">
        <v>3.0598000000000001</v>
      </c>
      <c r="R33" s="52" t="s">
        <v>152</v>
      </c>
      <c r="S33" s="17">
        <v>0.62548999999999999</v>
      </c>
      <c r="T33" s="59"/>
      <c r="W33" s="68"/>
      <c r="X33" s="2" t="s">
        <v>106</v>
      </c>
      <c r="Y33" s="2" t="s">
        <v>106</v>
      </c>
    </row>
    <row r="34" spans="3:25" x14ac:dyDescent="0.3">
      <c r="C34" s="52" t="s">
        <v>153</v>
      </c>
      <c r="D34" s="17">
        <v>6.94E-3</v>
      </c>
      <c r="E34" s="17">
        <v>3.42686</v>
      </c>
      <c r="F34" s="17">
        <v>0.52968999999999999</v>
      </c>
      <c r="K34" s="52" t="s">
        <v>153</v>
      </c>
      <c r="L34" s="17">
        <v>6.94E-3</v>
      </c>
      <c r="M34" s="60"/>
      <c r="N34" s="17"/>
      <c r="O34" s="52" t="s">
        <v>153</v>
      </c>
      <c r="P34" s="17">
        <v>3.42686</v>
      </c>
      <c r="R34" s="52" t="s">
        <v>153</v>
      </c>
      <c r="S34" s="17">
        <v>0.52968999999999999</v>
      </c>
      <c r="T34" s="59"/>
      <c r="W34" s="52" t="s">
        <v>151</v>
      </c>
      <c r="X34" s="17">
        <v>0.96786000000000005</v>
      </c>
      <c r="Y34" s="17">
        <v>0.96292</v>
      </c>
    </row>
    <row r="35" spans="3:25" x14ac:dyDescent="0.3">
      <c r="C35" s="52" t="s">
        <v>154</v>
      </c>
      <c r="D35" s="17">
        <v>5.62E-3</v>
      </c>
      <c r="E35" s="17">
        <v>3.8131699999999999</v>
      </c>
      <c r="F35" s="17">
        <v>0.52817999999999998</v>
      </c>
      <c r="K35" s="52" t="s">
        <v>154</v>
      </c>
      <c r="L35" s="17">
        <v>5.62E-3</v>
      </c>
      <c r="M35" s="60"/>
      <c r="N35" s="17"/>
      <c r="O35" s="52" t="s">
        <v>154</v>
      </c>
      <c r="P35" s="17">
        <v>3.8131699999999999</v>
      </c>
      <c r="R35" s="63" t="s">
        <v>154</v>
      </c>
      <c r="S35" s="49">
        <v>0.52817999999999998</v>
      </c>
      <c r="T35" s="59"/>
      <c r="W35" s="52" t="s">
        <v>152</v>
      </c>
      <c r="X35" s="17">
        <v>0.97309000000000001</v>
      </c>
      <c r="Y35" s="17">
        <v>0.97494000000000003</v>
      </c>
    </row>
    <row r="36" spans="3:25" x14ac:dyDescent="0.3">
      <c r="C36" s="52" t="s">
        <v>155</v>
      </c>
      <c r="D36" s="17">
        <v>9.1E-4</v>
      </c>
      <c r="E36" s="17">
        <v>4.12425</v>
      </c>
      <c r="F36" s="17">
        <v>0.62866</v>
      </c>
      <c r="K36" s="52" t="s">
        <v>155</v>
      </c>
      <c r="L36" s="17">
        <v>9.1E-4</v>
      </c>
      <c r="M36" s="60"/>
      <c r="N36" s="17"/>
      <c r="O36" s="52" t="s">
        <v>155</v>
      </c>
      <c r="P36" s="17">
        <v>4.12425</v>
      </c>
      <c r="R36" s="52" t="s">
        <v>155</v>
      </c>
      <c r="S36" s="17">
        <v>0.62866</v>
      </c>
      <c r="T36" s="59"/>
      <c r="W36" s="63" t="s">
        <v>153</v>
      </c>
      <c r="X36" s="49">
        <v>0.84794000000000003</v>
      </c>
      <c r="Y36" s="49">
        <v>0.84494000000000002</v>
      </c>
    </row>
    <row r="37" spans="3:25" x14ac:dyDescent="0.3">
      <c r="C37" s="52" t="s">
        <v>156</v>
      </c>
      <c r="D37" s="17">
        <v>2.9999999999999997E-4</v>
      </c>
      <c r="E37" s="17">
        <v>4.3702399999999999</v>
      </c>
      <c r="F37" s="17">
        <v>0.61151</v>
      </c>
      <c r="K37" s="52" t="s">
        <v>156</v>
      </c>
      <c r="L37" s="17">
        <v>2.9999999999999997E-4</v>
      </c>
      <c r="M37" s="60"/>
      <c r="N37" s="17"/>
      <c r="O37" s="52" t="s">
        <v>156</v>
      </c>
      <c r="P37" s="17">
        <v>4.3702399999999999</v>
      </c>
      <c r="R37" s="52" t="s">
        <v>156</v>
      </c>
      <c r="S37" s="17">
        <v>0.61151</v>
      </c>
      <c r="T37" s="59"/>
      <c r="W37" s="52" t="s">
        <v>154</v>
      </c>
      <c r="X37" s="17">
        <v>0.85782999999999998</v>
      </c>
      <c r="Y37" s="17">
        <v>0.85172999999999999</v>
      </c>
    </row>
    <row r="38" spans="3:25" x14ac:dyDescent="0.3">
      <c r="C38" s="52" t="s">
        <v>186</v>
      </c>
      <c r="D38" s="59"/>
      <c r="E38" s="59"/>
      <c r="F38" s="59"/>
      <c r="K38" s="62"/>
      <c r="L38" s="59"/>
      <c r="M38" s="59"/>
      <c r="N38" s="59"/>
      <c r="O38" s="62"/>
      <c r="P38" s="59"/>
      <c r="R38" s="52" t="s">
        <v>186</v>
      </c>
      <c r="S38" s="17">
        <v>0.53813999999999995</v>
      </c>
      <c r="T38" s="59"/>
      <c r="W38" s="52" t="s">
        <v>155</v>
      </c>
      <c r="X38" s="17">
        <v>0.97118000000000004</v>
      </c>
      <c r="Y38" s="17">
        <v>0.97291000000000005</v>
      </c>
    </row>
    <row r="39" spans="3:25" x14ac:dyDescent="0.3">
      <c r="C39" s="52" t="s">
        <v>187</v>
      </c>
      <c r="D39" s="59"/>
      <c r="E39" s="59"/>
      <c r="F39" s="59"/>
      <c r="K39" s="62"/>
      <c r="L39" s="59"/>
      <c r="M39" s="59"/>
      <c r="N39" s="59"/>
      <c r="O39" s="62"/>
      <c r="P39" s="59"/>
      <c r="R39" s="52" t="s">
        <v>187</v>
      </c>
      <c r="S39" s="17">
        <v>0.70508999999999999</v>
      </c>
      <c r="T39" s="59"/>
      <c r="W39" s="52" t="s">
        <v>156</v>
      </c>
      <c r="X39" s="17">
        <v>0.97492000000000001</v>
      </c>
      <c r="Y39" s="17">
        <v>0.97440000000000004</v>
      </c>
    </row>
    <row r="40" spans="3:25" x14ac:dyDescent="0.3">
      <c r="C40" s="52" t="s">
        <v>188</v>
      </c>
      <c r="D40" s="59"/>
      <c r="E40" s="59"/>
      <c r="F40" s="59"/>
      <c r="K40" s="62"/>
      <c r="L40" s="59"/>
      <c r="M40" s="59"/>
      <c r="N40" s="59"/>
      <c r="O40" s="62"/>
      <c r="P40" s="59"/>
      <c r="R40" s="52" t="s">
        <v>188</v>
      </c>
      <c r="S40" s="17">
        <v>0.53634999999999999</v>
      </c>
      <c r="T40" s="59"/>
      <c r="W40" s="52" t="s">
        <v>186</v>
      </c>
      <c r="X40" s="17">
        <v>0.86182999999999998</v>
      </c>
      <c r="Y40" s="17">
        <v>0.87300999999999995</v>
      </c>
    </row>
    <row r="41" spans="3:25" x14ac:dyDescent="0.3">
      <c r="W41" s="52" t="s">
        <v>187</v>
      </c>
      <c r="X41" s="17">
        <v>1.02214</v>
      </c>
      <c r="Y41" s="17">
        <v>1.0252600000000001</v>
      </c>
    </row>
    <row r="42" spans="3:25" x14ac:dyDescent="0.3">
      <c r="W42" s="52" t="s">
        <v>188</v>
      </c>
      <c r="X42" s="17">
        <v>0.87431999999999999</v>
      </c>
      <c r="Y42" s="17">
        <v>0.86861999999999995</v>
      </c>
    </row>
    <row r="43" spans="3:25" x14ac:dyDescent="0.3">
      <c r="C43" s="68" t="s">
        <v>166</v>
      </c>
      <c r="D43" s="70" t="s">
        <v>171</v>
      </c>
      <c r="E43" s="72"/>
      <c r="F43" s="71"/>
      <c r="K43" s="68" t="s">
        <v>166</v>
      </c>
      <c r="L43" s="2" t="s">
        <v>162</v>
      </c>
      <c r="M43" s="57"/>
      <c r="N43" s="57"/>
      <c r="O43" s="68" t="s">
        <v>166</v>
      </c>
      <c r="P43" s="2" t="s">
        <v>162</v>
      </c>
      <c r="Q43" s="57"/>
      <c r="R43" s="68" t="s">
        <v>166</v>
      </c>
      <c r="S43" s="2" t="s">
        <v>183</v>
      </c>
      <c r="T43" s="57"/>
      <c r="U43" s="58"/>
      <c r="X43" s="15">
        <f>MAX(X34:X42)</f>
        <v>1.02214</v>
      </c>
      <c r="Y43" s="15">
        <f>MAX(Y34:Y42)</f>
        <v>1.0252600000000001</v>
      </c>
    </row>
    <row r="44" spans="3:25" x14ac:dyDescent="0.3">
      <c r="C44" s="68"/>
      <c r="D44" s="2" t="s">
        <v>165</v>
      </c>
      <c r="E44" s="2" t="s">
        <v>159</v>
      </c>
      <c r="F44" s="2" t="s">
        <v>106</v>
      </c>
      <c r="K44" s="68"/>
      <c r="L44" s="2" t="s">
        <v>165</v>
      </c>
      <c r="M44" s="2"/>
      <c r="N44" s="2"/>
      <c r="O44" s="68"/>
      <c r="P44" s="2" t="s">
        <v>159</v>
      </c>
      <c r="R44" s="68"/>
      <c r="S44" s="2" t="s">
        <v>106</v>
      </c>
      <c r="T44" s="55"/>
    </row>
    <row r="45" spans="3:25" x14ac:dyDescent="0.3">
      <c r="C45" s="52" t="s">
        <v>151</v>
      </c>
      <c r="D45" s="17">
        <v>4.0099999999999997E-3</v>
      </c>
      <c r="E45" s="17">
        <v>4.24838</v>
      </c>
      <c r="F45" s="17">
        <v>0.60228000000000004</v>
      </c>
      <c r="K45" s="52" t="s">
        <v>151</v>
      </c>
      <c r="L45" s="17">
        <v>4.0099999999999997E-3</v>
      </c>
      <c r="M45" s="17"/>
      <c r="N45" s="17"/>
      <c r="O45" s="52" t="s">
        <v>151</v>
      </c>
      <c r="P45" s="17">
        <v>4.24838</v>
      </c>
      <c r="R45" s="52" t="s">
        <v>151</v>
      </c>
      <c r="S45" s="17">
        <v>0.60228000000000004</v>
      </c>
      <c r="T45" s="60"/>
      <c r="U45" s="15">
        <f>MIN(S45:S53)</f>
        <v>0.52783999999999998</v>
      </c>
    </row>
    <row r="46" spans="3:25" x14ac:dyDescent="0.3">
      <c r="C46" s="52" t="s">
        <v>152</v>
      </c>
      <c r="D46" s="17">
        <v>8.4999999999999995E-4</v>
      </c>
      <c r="E46" s="17">
        <v>4.2162100000000002</v>
      </c>
      <c r="F46" s="17">
        <v>0.62592000000000003</v>
      </c>
      <c r="K46" s="52" t="s">
        <v>152</v>
      </c>
      <c r="L46" s="17">
        <v>8.4999999999999995E-4</v>
      </c>
      <c r="M46" s="17"/>
      <c r="N46" s="17"/>
      <c r="O46" s="52" t="s">
        <v>152</v>
      </c>
      <c r="P46" s="17">
        <v>4.2162100000000002</v>
      </c>
      <c r="R46" s="52" t="s">
        <v>152</v>
      </c>
      <c r="S46" s="17">
        <v>0.62592000000000003</v>
      </c>
      <c r="T46" s="60"/>
    </row>
    <row r="47" spans="3:25" x14ac:dyDescent="0.3">
      <c r="C47" s="52" t="s">
        <v>153</v>
      </c>
      <c r="D47" s="17">
        <v>3.8300000000000001E-3</v>
      </c>
      <c r="E47" s="17">
        <v>3.4325299999999999</v>
      </c>
      <c r="F47" s="17">
        <v>0.53144999999999998</v>
      </c>
      <c r="H47" s="15">
        <f>MIN(F45:F50)</f>
        <v>0.52783999999999998</v>
      </c>
      <c r="K47" s="52" t="s">
        <v>153</v>
      </c>
      <c r="L47" s="17">
        <v>3.8300000000000001E-3</v>
      </c>
      <c r="M47" s="17"/>
      <c r="N47" s="17"/>
      <c r="O47" s="52" t="s">
        <v>153</v>
      </c>
      <c r="P47" s="17">
        <v>3.4325299999999999</v>
      </c>
      <c r="R47" s="52" t="s">
        <v>153</v>
      </c>
      <c r="S47" s="17">
        <v>0.53144999999999998</v>
      </c>
      <c r="T47" s="60"/>
    </row>
    <row r="48" spans="3:25" x14ac:dyDescent="0.3">
      <c r="C48" s="52" t="s">
        <v>154</v>
      </c>
      <c r="D48" s="17">
        <v>4.8999999999999998E-4</v>
      </c>
      <c r="E48" s="17">
        <v>3.8207399999999998</v>
      </c>
      <c r="F48" s="17">
        <v>0.52783999999999998</v>
      </c>
      <c r="K48" s="52" t="s">
        <v>154</v>
      </c>
      <c r="L48" s="17">
        <v>4.8999999999999998E-4</v>
      </c>
      <c r="M48" s="17"/>
      <c r="N48" s="17"/>
      <c r="O48" s="52" t="s">
        <v>154</v>
      </c>
      <c r="P48" s="17">
        <v>3.8207399999999998</v>
      </c>
      <c r="R48" s="63" t="s">
        <v>154</v>
      </c>
      <c r="S48" s="49">
        <v>0.52783999999999998</v>
      </c>
      <c r="T48" s="60"/>
    </row>
    <row r="49" spans="3:21" x14ac:dyDescent="0.3">
      <c r="C49" s="52" t="s">
        <v>155</v>
      </c>
      <c r="D49" s="17">
        <v>1.1999999999999999E-3</v>
      </c>
      <c r="E49" s="17">
        <v>4.1110100000000003</v>
      </c>
      <c r="F49" s="17">
        <v>0.62973000000000001</v>
      </c>
      <c r="K49" s="52" t="s">
        <v>155</v>
      </c>
      <c r="L49" s="17">
        <v>1.1999999999999999E-3</v>
      </c>
      <c r="M49" s="17"/>
      <c r="N49" s="17"/>
      <c r="O49" s="52" t="s">
        <v>155</v>
      </c>
      <c r="P49" s="17">
        <v>4.1110100000000003</v>
      </c>
      <c r="R49" s="52" t="s">
        <v>155</v>
      </c>
      <c r="S49" s="17">
        <v>0.62973000000000001</v>
      </c>
      <c r="T49" s="60"/>
    </row>
    <row r="50" spans="3:21" x14ac:dyDescent="0.3">
      <c r="C50" s="52" t="s">
        <v>156</v>
      </c>
      <c r="D50" s="17">
        <v>4.2000000000000002E-4</v>
      </c>
      <c r="E50" s="17">
        <v>4.3639799999999997</v>
      </c>
      <c r="F50" s="17">
        <v>0.61153999999999997</v>
      </c>
      <c r="K50" s="52" t="s">
        <v>156</v>
      </c>
      <c r="L50" s="17">
        <v>4.2000000000000002E-4</v>
      </c>
      <c r="M50" s="17"/>
      <c r="N50" s="17"/>
      <c r="O50" s="52" t="s">
        <v>156</v>
      </c>
      <c r="P50" s="17">
        <v>4.3639799999999997</v>
      </c>
      <c r="R50" s="52" t="s">
        <v>156</v>
      </c>
      <c r="S50" s="17">
        <v>0.61153999999999997</v>
      </c>
      <c r="T50" s="60"/>
    </row>
    <row r="51" spans="3:21" x14ac:dyDescent="0.3">
      <c r="C51" s="52" t="s">
        <v>186</v>
      </c>
      <c r="D51" s="59"/>
      <c r="E51" s="59"/>
      <c r="F51" s="59"/>
      <c r="K51" s="62"/>
      <c r="L51" s="59"/>
      <c r="M51" s="59"/>
      <c r="N51" s="59"/>
      <c r="O51" s="62"/>
      <c r="P51" s="59"/>
      <c r="R51" s="52" t="s">
        <v>186</v>
      </c>
      <c r="S51" s="17">
        <v>0.53754999999999997</v>
      </c>
      <c r="T51" s="59"/>
    </row>
    <row r="52" spans="3:21" x14ac:dyDescent="0.3">
      <c r="C52" s="52" t="s">
        <v>187</v>
      </c>
      <c r="D52" s="59"/>
      <c r="E52" s="59"/>
      <c r="F52" s="59"/>
      <c r="K52" s="62"/>
      <c r="L52" s="59"/>
      <c r="M52" s="59"/>
      <c r="N52" s="59"/>
      <c r="O52" s="62"/>
      <c r="P52" s="59"/>
      <c r="R52" s="52" t="s">
        <v>187</v>
      </c>
      <c r="S52" s="17">
        <v>0.70384000000000002</v>
      </c>
      <c r="T52" s="59"/>
    </row>
    <row r="53" spans="3:21" x14ac:dyDescent="0.3">
      <c r="C53" s="52" t="s">
        <v>188</v>
      </c>
      <c r="D53" s="59"/>
      <c r="E53" s="59"/>
      <c r="F53" s="59"/>
      <c r="K53" s="62"/>
      <c r="L53" s="59"/>
      <c r="M53" s="59"/>
      <c r="N53" s="59"/>
      <c r="O53" s="62"/>
      <c r="P53" s="59"/>
      <c r="R53" s="52" t="s">
        <v>188</v>
      </c>
      <c r="S53" s="17">
        <v>0.52834000000000003</v>
      </c>
      <c r="T53" s="59"/>
    </row>
    <row r="56" spans="3:21" x14ac:dyDescent="0.3">
      <c r="C56" s="68" t="s">
        <v>166</v>
      </c>
      <c r="D56" s="70" t="s">
        <v>172</v>
      </c>
      <c r="E56" s="72"/>
      <c r="F56" s="71"/>
      <c r="K56" s="68" t="s">
        <v>166</v>
      </c>
      <c r="L56" s="2" t="s">
        <v>163</v>
      </c>
      <c r="M56" s="57"/>
      <c r="N56" s="57"/>
      <c r="O56" s="68" t="s">
        <v>166</v>
      </c>
      <c r="P56" s="2" t="s">
        <v>163</v>
      </c>
      <c r="Q56" s="57"/>
      <c r="R56" s="68" t="s">
        <v>166</v>
      </c>
      <c r="S56" s="2" t="s">
        <v>184</v>
      </c>
      <c r="T56" s="57"/>
      <c r="U56" s="58"/>
    </row>
    <row r="57" spans="3:21" x14ac:dyDescent="0.3">
      <c r="C57" s="68"/>
      <c r="D57" s="2" t="s">
        <v>165</v>
      </c>
      <c r="E57" s="2" t="s">
        <v>159</v>
      </c>
      <c r="F57" s="2" t="s">
        <v>106</v>
      </c>
      <c r="K57" s="68"/>
      <c r="L57" s="2" t="s">
        <v>165</v>
      </c>
      <c r="M57" s="2"/>
      <c r="N57" s="2"/>
      <c r="O57" s="68"/>
      <c r="P57" s="2" t="s">
        <v>159</v>
      </c>
      <c r="R57" s="68"/>
      <c r="S57" s="2" t="s">
        <v>106</v>
      </c>
      <c r="T57" s="2"/>
    </row>
    <row r="58" spans="3:21" x14ac:dyDescent="0.3">
      <c r="C58" s="52" t="s">
        <v>151</v>
      </c>
      <c r="D58" s="17">
        <v>1.1800000000000001E-3</v>
      </c>
      <c r="E58" s="17">
        <v>5.5045400000000004</v>
      </c>
      <c r="F58" s="17">
        <v>0.96786000000000005</v>
      </c>
      <c r="K58" s="52" t="s">
        <v>151</v>
      </c>
      <c r="L58" s="17">
        <v>1.1800000000000001E-3</v>
      </c>
      <c r="M58" s="17"/>
      <c r="N58" s="17"/>
      <c r="O58" s="52" t="s">
        <v>151</v>
      </c>
      <c r="P58" s="17">
        <v>5.5045400000000004</v>
      </c>
      <c r="R58" s="52" t="s">
        <v>151</v>
      </c>
      <c r="S58" s="17">
        <v>0.96786000000000005</v>
      </c>
      <c r="T58" s="17"/>
      <c r="U58" s="15">
        <f>MIN(S58:S66)</f>
        <v>0.84794000000000003</v>
      </c>
    </row>
    <row r="59" spans="3:21" x14ac:dyDescent="0.3">
      <c r="C59" s="52" t="s">
        <v>152</v>
      </c>
      <c r="D59" s="17">
        <v>6.6E-4</v>
      </c>
      <c r="E59" s="17">
        <v>5.16296</v>
      </c>
      <c r="F59" s="17">
        <v>0.97309000000000001</v>
      </c>
      <c r="K59" s="52" t="s">
        <v>152</v>
      </c>
      <c r="L59" s="17">
        <v>6.6E-4</v>
      </c>
      <c r="M59" s="17"/>
      <c r="N59" s="17"/>
      <c r="O59" s="52" t="s">
        <v>152</v>
      </c>
      <c r="P59" s="17">
        <v>5.16296</v>
      </c>
      <c r="R59" s="52" t="s">
        <v>152</v>
      </c>
      <c r="S59" s="17">
        <v>0.97309000000000001</v>
      </c>
      <c r="T59" s="17"/>
    </row>
    <row r="60" spans="3:21" x14ac:dyDescent="0.3">
      <c r="C60" s="52" t="s">
        <v>153</v>
      </c>
      <c r="D60" s="17">
        <v>5.0000000000000001E-4</v>
      </c>
      <c r="E60" s="17">
        <v>4.2577999999999996</v>
      </c>
      <c r="F60" s="17">
        <v>0.84794000000000003</v>
      </c>
      <c r="H60" s="15">
        <f>MIN(F58:F63)</f>
        <v>0.84794000000000003</v>
      </c>
      <c r="K60" s="52" t="s">
        <v>153</v>
      </c>
      <c r="L60" s="17">
        <v>5.0000000000000001E-4</v>
      </c>
      <c r="M60" s="17"/>
      <c r="N60" s="17"/>
      <c r="O60" s="52" t="s">
        <v>153</v>
      </c>
      <c r="P60" s="17">
        <v>4.2577999999999996</v>
      </c>
      <c r="R60" s="63" t="s">
        <v>153</v>
      </c>
      <c r="S60" s="49">
        <v>0.84794000000000003</v>
      </c>
      <c r="T60" s="17"/>
    </row>
    <row r="61" spans="3:21" x14ac:dyDescent="0.3">
      <c r="C61" s="52" t="s">
        <v>154</v>
      </c>
      <c r="D61" s="17">
        <v>2.5999999999999998E-4</v>
      </c>
      <c r="E61" s="17">
        <v>6.1071799999999996</v>
      </c>
      <c r="F61" s="17">
        <v>0.85782999999999998</v>
      </c>
      <c r="K61" s="52" t="s">
        <v>154</v>
      </c>
      <c r="L61" s="17">
        <v>2.5999999999999998E-4</v>
      </c>
      <c r="M61" s="17"/>
      <c r="N61" s="17"/>
      <c r="O61" s="52" t="s">
        <v>154</v>
      </c>
      <c r="P61" s="17">
        <v>6.1071799999999996</v>
      </c>
      <c r="R61" s="52" t="s">
        <v>154</v>
      </c>
      <c r="S61" s="17">
        <v>0.85782999999999998</v>
      </c>
      <c r="T61" s="17"/>
      <c r="U61" s="15">
        <f>S64-S60</f>
        <v>1.3889999999999958E-2</v>
      </c>
    </row>
    <row r="62" spans="3:21" x14ac:dyDescent="0.3">
      <c r="C62" s="52" t="s">
        <v>155</v>
      </c>
      <c r="D62" s="17">
        <v>2.99E-3</v>
      </c>
      <c r="E62" s="17">
        <v>4.7030700000000003</v>
      </c>
      <c r="F62" s="17">
        <v>0.97118000000000004</v>
      </c>
      <c r="K62" s="52" t="s">
        <v>155</v>
      </c>
      <c r="L62" s="17">
        <v>2.99E-3</v>
      </c>
      <c r="M62" s="17"/>
      <c r="N62" s="17"/>
      <c r="O62" s="52" t="s">
        <v>155</v>
      </c>
      <c r="P62" s="17">
        <v>4.7030700000000003</v>
      </c>
      <c r="R62" s="52" t="s">
        <v>155</v>
      </c>
      <c r="S62" s="17">
        <v>0.97118000000000004</v>
      </c>
      <c r="T62" s="17"/>
    </row>
    <row r="63" spans="3:21" x14ac:dyDescent="0.3">
      <c r="C63" s="52" t="s">
        <v>156</v>
      </c>
      <c r="D63" s="17">
        <v>2.0600000000000002E-3</v>
      </c>
      <c r="E63" s="17">
        <v>4.5603199999999999</v>
      </c>
      <c r="F63" s="17">
        <v>0.97492000000000001</v>
      </c>
      <c r="K63" s="52" t="s">
        <v>156</v>
      </c>
      <c r="L63" s="17">
        <v>2.0600000000000002E-3</v>
      </c>
      <c r="M63" s="17"/>
      <c r="N63" s="17"/>
      <c r="O63" s="52" t="s">
        <v>156</v>
      </c>
      <c r="P63" s="17">
        <v>4.5603199999999999</v>
      </c>
      <c r="R63" s="52" t="s">
        <v>156</v>
      </c>
      <c r="S63" s="17">
        <v>0.97492000000000001</v>
      </c>
      <c r="T63" s="17"/>
      <c r="U63" s="15"/>
    </row>
    <row r="64" spans="3:21" x14ac:dyDescent="0.3">
      <c r="C64" s="52" t="s">
        <v>186</v>
      </c>
      <c r="D64" s="59"/>
      <c r="E64" s="59"/>
      <c r="F64" s="59"/>
      <c r="K64" s="62"/>
      <c r="L64" s="59"/>
      <c r="M64" s="59"/>
      <c r="N64" s="59"/>
      <c r="O64" s="62"/>
      <c r="P64" s="59"/>
      <c r="R64" s="52" t="s">
        <v>186</v>
      </c>
      <c r="S64" s="17">
        <v>0.86182999999999998</v>
      </c>
      <c r="T64" s="59"/>
    </row>
    <row r="65" spans="3:21" x14ac:dyDescent="0.3">
      <c r="C65" s="52" t="s">
        <v>187</v>
      </c>
      <c r="D65" s="59"/>
      <c r="E65" s="59"/>
      <c r="F65" s="59"/>
      <c r="K65" s="62"/>
      <c r="L65" s="59"/>
      <c r="M65" s="59"/>
      <c r="N65" s="59"/>
      <c r="O65" s="62"/>
      <c r="P65" s="59"/>
      <c r="R65" s="52" t="s">
        <v>187</v>
      </c>
      <c r="S65" s="17">
        <v>1.02214</v>
      </c>
      <c r="T65" s="59"/>
    </row>
    <row r="66" spans="3:21" x14ac:dyDescent="0.3">
      <c r="C66" s="52" t="s">
        <v>188</v>
      </c>
      <c r="D66" s="59"/>
      <c r="E66" s="59"/>
      <c r="F66" s="59"/>
      <c r="K66" s="62"/>
      <c r="L66" s="59"/>
      <c r="M66" s="59"/>
      <c r="N66" s="59"/>
      <c r="O66" s="62"/>
      <c r="P66" s="59"/>
      <c r="R66" s="52" t="s">
        <v>188</v>
      </c>
      <c r="S66" s="17">
        <v>0.87431999999999999</v>
      </c>
      <c r="T66" s="59"/>
    </row>
    <row r="69" spans="3:21" x14ac:dyDescent="0.3">
      <c r="C69" s="68" t="s">
        <v>166</v>
      </c>
      <c r="D69" s="70" t="s">
        <v>173</v>
      </c>
      <c r="E69" s="72"/>
      <c r="F69" s="71"/>
      <c r="K69" s="68" t="s">
        <v>166</v>
      </c>
      <c r="L69" s="2" t="s">
        <v>164</v>
      </c>
      <c r="M69" s="57"/>
      <c r="N69" s="57"/>
      <c r="O69" s="68" t="s">
        <v>166</v>
      </c>
      <c r="P69" s="2" t="s">
        <v>164</v>
      </c>
      <c r="Q69" s="54"/>
      <c r="R69" s="68" t="s">
        <v>166</v>
      </c>
      <c r="S69" s="2" t="s">
        <v>185</v>
      </c>
      <c r="T69" s="2"/>
      <c r="U69" s="2"/>
    </row>
    <row r="70" spans="3:21" x14ac:dyDescent="0.3">
      <c r="C70" s="68"/>
      <c r="D70" s="2" t="s">
        <v>165</v>
      </c>
      <c r="E70" s="2" t="s">
        <v>168</v>
      </c>
      <c r="F70" s="2" t="s">
        <v>106</v>
      </c>
      <c r="K70" s="68"/>
      <c r="L70" s="2" t="s">
        <v>165</v>
      </c>
      <c r="M70" s="2"/>
      <c r="N70" s="2"/>
      <c r="O70" s="68"/>
      <c r="P70" s="2" t="s">
        <v>159</v>
      </c>
      <c r="R70" s="68"/>
      <c r="S70" s="2" t="s">
        <v>106</v>
      </c>
      <c r="T70" s="2"/>
    </row>
    <row r="71" spans="3:21" x14ac:dyDescent="0.3">
      <c r="C71" s="52" t="s">
        <v>151</v>
      </c>
      <c r="D71" s="17">
        <v>6.8999999999999997E-4</v>
      </c>
      <c r="E71" s="17">
        <v>4.39032</v>
      </c>
      <c r="F71" s="17">
        <v>0.96292</v>
      </c>
      <c r="K71" s="52" t="s">
        <v>151</v>
      </c>
      <c r="L71" s="17">
        <v>6.8999999999999997E-4</v>
      </c>
      <c r="M71" s="17"/>
      <c r="N71" s="17"/>
      <c r="O71" s="52" t="s">
        <v>151</v>
      </c>
      <c r="P71" s="17">
        <v>4.39032</v>
      </c>
      <c r="R71" s="52" t="s">
        <v>151</v>
      </c>
      <c r="S71" s="17">
        <v>0.96292</v>
      </c>
      <c r="T71" s="17"/>
      <c r="U71" s="15">
        <f>MIN(S71:S79)</f>
        <v>0.84494000000000002</v>
      </c>
    </row>
    <row r="72" spans="3:21" x14ac:dyDescent="0.3">
      <c r="C72" s="52" t="s">
        <v>152</v>
      </c>
      <c r="D72" s="17">
        <v>6.7000000000000002E-4</v>
      </c>
      <c r="E72" s="17">
        <v>5.1957500000000003</v>
      </c>
      <c r="F72" s="17">
        <v>0.97494000000000003</v>
      </c>
      <c r="K72" s="52" t="s">
        <v>152</v>
      </c>
      <c r="L72" s="17">
        <v>6.7000000000000002E-4</v>
      </c>
      <c r="M72" s="17"/>
      <c r="N72" s="17"/>
      <c r="O72" s="52" t="s">
        <v>152</v>
      </c>
      <c r="P72" s="17">
        <v>5.1957500000000003</v>
      </c>
      <c r="R72" s="52" t="s">
        <v>152</v>
      </c>
      <c r="S72" s="17">
        <v>0.97494000000000003</v>
      </c>
      <c r="T72" s="17"/>
    </row>
    <row r="73" spans="3:21" x14ac:dyDescent="0.3">
      <c r="C73" s="52" t="s">
        <v>153</v>
      </c>
      <c r="D73" s="17">
        <v>7.2000000000000005E-4</v>
      </c>
      <c r="E73" s="17">
        <v>4.0399900000000004</v>
      </c>
      <c r="F73" s="17">
        <v>0.84494000000000002</v>
      </c>
      <c r="H73" s="15">
        <f>MIN(F71:F76)</f>
        <v>0.84494000000000002</v>
      </c>
      <c r="K73" s="52" t="s">
        <v>153</v>
      </c>
      <c r="L73" s="17">
        <v>7.2000000000000005E-4</v>
      </c>
      <c r="M73" s="17"/>
      <c r="N73" s="17"/>
      <c r="O73" s="52" t="s">
        <v>153</v>
      </c>
      <c r="P73" s="17">
        <v>4.0399900000000004</v>
      </c>
      <c r="R73" s="63" t="s">
        <v>153</v>
      </c>
      <c r="S73" s="49">
        <v>0.84494000000000002</v>
      </c>
      <c r="T73" s="17"/>
    </row>
    <row r="74" spans="3:21" x14ac:dyDescent="0.3">
      <c r="C74" s="52" t="s">
        <v>154</v>
      </c>
      <c r="D74" s="17">
        <v>1E-3</v>
      </c>
      <c r="E74" s="17">
        <v>4.2067399999999999</v>
      </c>
      <c r="F74" s="17">
        <v>0.85172999999999999</v>
      </c>
      <c r="K74" s="52" t="s">
        <v>154</v>
      </c>
      <c r="L74" s="17">
        <v>1E-3</v>
      </c>
      <c r="M74" s="17"/>
      <c r="N74" s="17"/>
      <c r="O74" s="52" t="s">
        <v>154</v>
      </c>
      <c r="P74" s="17">
        <v>4.2067399999999999</v>
      </c>
      <c r="R74" s="52" t="s">
        <v>154</v>
      </c>
      <c r="S74" s="17">
        <v>0.85172999999999999</v>
      </c>
      <c r="T74" s="17"/>
    </row>
    <row r="75" spans="3:21" x14ac:dyDescent="0.3">
      <c r="C75" s="52" t="s">
        <v>155</v>
      </c>
      <c r="D75" s="17">
        <v>0</v>
      </c>
      <c r="E75" s="17">
        <v>4.6955600000000004</v>
      </c>
      <c r="F75" s="17">
        <v>0.97291000000000005</v>
      </c>
      <c r="K75" s="52" t="s">
        <v>155</v>
      </c>
      <c r="L75" s="17">
        <v>0</v>
      </c>
      <c r="M75" s="17"/>
      <c r="N75" s="17"/>
      <c r="O75" s="52" t="s">
        <v>155</v>
      </c>
      <c r="P75" s="17">
        <v>4.6955600000000004</v>
      </c>
      <c r="R75" s="52" t="s">
        <v>155</v>
      </c>
      <c r="S75" s="17">
        <v>0.97291000000000005</v>
      </c>
      <c r="T75" s="17"/>
    </row>
    <row r="76" spans="3:21" x14ac:dyDescent="0.3">
      <c r="C76" s="52" t="s">
        <v>156</v>
      </c>
      <c r="D76" s="17">
        <v>5.4000000000000001E-4</v>
      </c>
      <c r="E76" s="17">
        <v>4.5490599999999999</v>
      </c>
      <c r="F76" s="17">
        <v>0.97440000000000004</v>
      </c>
      <c r="K76" s="52" t="s">
        <v>156</v>
      </c>
      <c r="L76" s="17">
        <v>5.4000000000000001E-4</v>
      </c>
      <c r="M76" s="17"/>
      <c r="N76" s="17"/>
      <c r="O76" s="52" t="s">
        <v>156</v>
      </c>
      <c r="P76" s="17">
        <v>4.5490599999999999</v>
      </c>
      <c r="R76" s="52" t="s">
        <v>156</v>
      </c>
      <c r="S76" s="17">
        <v>0.97440000000000004</v>
      </c>
      <c r="T76" s="17"/>
    </row>
    <row r="77" spans="3:21" x14ac:dyDescent="0.3">
      <c r="C77" s="52" t="s">
        <v>186</v>
      </c>
      <c r="R77" s="52" t="s">
        <v>186</v>
      </c>
      <c r="S77" s="17">
        <v>0.87300999999999995</v>
      </c>
      <c r="U77" s="15">
        <f>S77-S73</f>
        <v>2.8069999999999928E-2</v>
      </c>
    </row>
    <row r="78" spans="3:21" x14ac:dyDescent="0.3">
      <c r="C78" s="52" t="s">
        <v>187</v>
      </c>
      <c r="R78" s="52" t="s">
        <v>187</v>
      </c>
      <c r="S78" s="17">
        <v>1.0252600000000001</v>
      </c>
    </row>
    <row r="79" spans="3:21" x14ac:dyDescent="0.3">
      <c r="C79" s="52" t="s">
        <v>188</v>
      </c>
      <c r="R79" s="52" t="s">
        <v>188</v>
      </c>
      <c r="S79" s="17">
        <v>0.86861999999999995</v>
      </c>
    </row>
  </sheetData>
  <mergeCells count="34">
    <mergeCell ref="W4:W5"/>
    <mergeCell ref="W17:W18"/>
    <mergeCell ref="W32:W33"/>
    <mergeCell ref="AB4:AB5"/>
    <mergeCell ref="K69:K70"/>
    <mergeCell ref="O69:O70"/>
    <mergeCell ref="R69:R70"/>
    <mergeCell ref="K56:K57"/>
    <mergeCell ref="O56:O57"/>
    <mergeCell ref="R56:R57"/>
    <mergeCell ref="K43:K44"/>
    <mergeCell ref="O43:O44"/>
    <mergeCell ref="R43:R44"/>
    <mergeCell ref="K30:K31"/>
    <mergeCell ref="O30:O31"/>
    <mergeCell ref="R30:R31"/>
    <mergeCell ref="K17:K18"/>
    <mergeCell ref="O17:O18"/>
    <mergeCell ref="R17:R18"/>
    <mergeCell ref="K4:K5"/>
    <mergeCell ref="O4:O5"/>
    <mergeCell ref="R4:R5"/>
    <mergeCell ref="C43:C44"/>
    <mergeCell ref="D43:F43"/>
    <mergeCell ref="C56:C57"/>
    <mergeCell ref="D56:F56"/>
    <mergeCell ref="C69:C70"/>
    <mergeCell ref="D69:F69"/>
    <mergeCell ref="D4:F4"/>
    <mergeCell ref="C4:C5"/>
    <mergeCell ref="C17:C18"/>
    <mergeCell ref="D17:F17"/>
    <mergeCell ref="C30:C31"/>
    <mergeCell ref="D30:F3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D68C-C895-4098-B13F-D4991BB4A3E5}">
  <dimension ref="B3:S55"/>
  <sheetViews>
    <sheetView tabSelected="1" topLeftCell="I39" zoomScale="140" zoomScaleNormal="140" workbookViewId="0">
      <selection activeCell="N55" sqref="N55"/>
    </sheetView>
  </sheetViews>
  <sheetFormatPr defaultRowHeight="14.4" x14ac:dyDescent="0.3"/>
  <cols>
    <col min="2" max="2" width="29.88671875" bestFit="1" customWidth="1"/>
    <col min="3" max="3" width="36" bestFit="1" customWidth="1"/>
    <col min="4" max="4" width="35.88671875" bestFit="1" customWidth="1"/>
    <col min="6" max="6" width="29.88671875" bestFit="1" customWidth="1"/>
    <col min="7" max="7" width="36" bestFit="1" customWidth="1"/>
    <col min="8" max="8" width="35.88671875" bestFit="1" customWidth="1"/>
    <col min="10" max="10" width="31.6640625" bestFit="1" customWidth="1"/>
    <col min="11" max="11" width="37.5546875" bestFit="1" customWidth="1"/>
    <col min="12" max="12" width="37.44140625" bestFit="1" customWidth="1"/>
    <col min="15" max="15" width="31.77734375" bestFit="1" customWidth="1"/>
    <col min="16" max="16" width="14.77734375" customWidth="1"/>
    <col min="17" max="17" width="22" customWidth="1"/>
    <col min="18" max="18" width="12" customWidth="1"/>
    <col min="19" max="19" width="26" customWidth="1"/>
  </cols>
  <sheetData>
    <row r="3" spans="2:19" x14ac:dyDescent="0.3">
      <c r="B3" s="68" t="s">
        <v>136</v>
      </c>
      <c r="C3" s="3" t="s">
        <v>139</v>
      </c>
      <c r="D3" s="3" t="s">
        <v>140</v>
      </c>
      <c r="F3" s="68" t="s">
        <v>136</v>
      </c>
      <c r="G3" s="3" t="s">
        <v>139</v>
      </c>
      <c r="H3" s="3" t="s">
        <v>140</v>
      </c>
      <c r="J3" s="68" t="s">
        <v>136</v>
      </c>
      <c r="K3" s="2" t="s">
        <v>139</v>
      </c>
      <c r="L3" s="2" t="s">
        <v>140</v>
      </c>
      <c r="O3" s="68" t="s">
        <v>136</v>
      </c>
      <c r="P3" s="70" t="s">
        <v>225</v>
      </c>
      <c r="Q3" s="71"/>
      <c r="R3" s="70" t="s">
        <v>224</v>
      </c>
      <c r="S3" s="71"/>
    </row>
    <row r="4" spans="2:19" x14ac:dyDescent="0.3">
      <c r="B4" s="68"/>
      <c r="C4" s="2" t="s">
        <v>137</v>
      </c>
      <c r="D4" s="2" t="s">
        <v>137</v>
      </c>
      <c r="F4" s="68"/>
      <c r="G4" s="2" t="s">
        <v>138</v>
      </c>
      <c r="H4" s="2" t="s">
        <v>138</v>
      </c>
      <c r="J4" s="68"/>
      <c r="K4" s="2" t="s">
        <v>106</v>
      </c>
      <c r="L4" s="2" t="s">
        <v>106</v>
      </c>
      <c r="O4" s="68"/>
      <c r="P4" s="6" t="s">
        <v>218</v>
      </c>
      <c r="Q4" s="2" t="s">
        <v>219</v>
      </c>
      <c r="R4" s="2" t="s">
        <v>218</v>
      </c>
      <c r="S4" s="2" t="s">
        <v>219</v>
      </c>
    </row>
    <row r="5" spans="2:19" x14ac:dyDescent="0.3">
      <c r="B5" s="52" t="s">
        <v>131</v>
      </c>
      <c r="C5" s="17">
        <v>2.7999999999999998E-4</v>
      </c>
      <c r="D5" s="17">
        <v>1.7099999999999999E-3</v>
      </c>
      <c r="F5" s="52" t="s">
        <v>131</v>
      </c>
      <c r="G5" s="17">
        <v>1.8364499999999999</v>
      </c>
      <c r="H5" s="17">
        <v>1.9575199999999999</v>
      </c>
      <c r="J5" s="52" t="s">
        <v>151</v>
      </c>
      <c r="K5" s="17">
        <v>0.58833000000000002</v>
      </c>
      <c r="L5" s="17">
        <v>0.65820999999999996</v>
      </c>
      <c r="O5" s="52" t="s">
        <v>151</v>
      </c>
      <c r="P5" s="17">
        <v>0.66381000000000001</v>
      </c>
      <c r="Q5" s="17">
        <v>0.58833000000000002</v>
      </c>
      <c r="R5" s="17">
        <v>0.70692999999999995</v>
      </c>
      <c r="S5" s="17">
        <v>0.65820999999999996</v>
      </c>
    </row>
    <row r="6" spans="2:19" x14ac:dyDescent="0.3">
      <c r="B6" s="52" t="s">
        <v>130</v>
      </c>
      <c r="C6" s="17">
        <v>1.18E-2</v>
      </c>
      <c r="D6" s="17">
        <v>3.8300000000000001E-3</v>
      </c>
      <c r="F6" s="52" t="s">
        <v>130</v>
      </c>
      <c r="G6" s="17">
        <v>1.9819100000000001</v>
      </c>
      <c r="H6" s="17">
        <v>1.7092499999999999</v>
      </c>
      <c r="J6" s="52" t="s">
        <v>152</v>
      </c>
      <c r="K6" s="17">
        <v>0.73734</v>
      </c>
      <c r="L6" s="17">
        <v>0.61675000000000002</v>
      </c>
      <c r="O6" s="52" t="s">
        <v>152</v>
      </c>
      <c r="P6" s="17">
        <v>0.79507000000000005</v>
      </c>
      <c r="Q6" s="17">
        <v>0.73734</v>
      </c>
      <c r="R6" s="17">
        <v>0.67005999999999999</v>
      </c>
      <c r="S6" s="17">
        <v>0.61675000000000002</v>
      </c>
    </row>
    <row r="7" spans="2:19" x14ac:dyDescent="0.3">
      <c r="B7" s="52" t="s">
        <v>132</v>
      </c>
      <c r="C7" s="17">
        <v>1.0580000000000001E-2</v>
      </c>
      <c r="D7" s="17">
        <v>8.7200000000000003E-3</v>
      </c>
      <c r="F7" s="52" t="s">
        <v>132</v>
      </c>
      <c r="G7" s="17">
        <v>1.6752199999999999</v>
      </c>
      <c r="H7" s="17">
        <v>1.6341399999999999</v>
      </c>
      <c r="J7" s="52" t="s">
        <v>153</v>
      </c>
      <c r="K7" s="17">
        <v>0.58684999999999998</v>
      </c>
      <c r="L7" s="17">
        <v>0.58819999999999995</v>
      </c>
      <c r="O7" s="52" t="s">
        <v>153</v>
      </c>
      <c r="P7" s="17">
        <v>0.68410000000000004</v>
      </c>
      <c r="Q7" s="17">
        <v>0.58684999999999998</v>
      </c>
      <c r="R7" s="17">
        <v>0.66669</v>
      </c>
      <c r="S7" s="17">
        <v>0.58819999999999995</v>
      </c>
    </row>
    <row r="8" spans="2:19" x14ac:dyDescent="0.3">
      <c r="B8" s="52" t="s">
        <v>133</v>
      </c>
      <c r="C8" s="17">
        <v>1.06E-2</v>
      </c>
      <c r="D8" s="17">
        <v>9.1299999999999992E-3</v>
      </c>
      <c r="F8" s="52" t="s">
        <v>133</v>
      </c>
      <c r="G8" s="17">
        <v>1.85558</v>
      </c>
      <c r="H8" s="17">
        <v>1.80969</v>
      </c>
      <c r="J8" s="52" t="s">
        <v>154</v>
      </c>
      <c r="K8" s="17">
        <v>0.59662000000000004</v>
      </c>
      <c r="L8" s="49">
        <v>0.57989999999999997</v>
      </c>
      <c r="O8" s="52" t="s">
        <v>154</v>
      </c>
      <c r="P8" s="17">
        <v>0.72702999999999995</v>
      </c>
      <c r="Q8" s="17">
        <v>0.59662000000000004</v>
      </c>
      <c r="R8" s="49">
        <v>0.65878000000000003</v>
      </c>
      <c r="S8" s="49">
        <v>0.57989999999999997</v>
      </c>
    </row>
    <row r="9" spans="2:19" x14ac:dyDescent="0.3">
      <c r="B9" s="52" t="s">
        <v>134</v>
      </c>
      <c r="C9" s="17">
        <v>7.9100000000000004E-3</v>
      </c>
      <c r="D9" s="17">
        <v>1.56E-3</v>
      </c>
      <c r="F9" s="52" t="s">
        <v>134</v>
      </c>
      <c r="G9" s="17">
        <v>1.89018</v>
      </c>
      <c r="H9" s="17">
        <v>1.84276</v>
      </c>
      <c r="J9" s="52" t="s">
        <v>155</v>
      </c>
      <c r="K9" s="17">
        <v>0.70599999999999996</v>
      </c>
      <c r="L9" s="17">
        <v>0.59253</v>
      </c>
      <c r="O9" s="52" t="s">
        <v>155</v>
      </c>
      <c r="P9" s="17">
        <v>0.79124000000000005</v>
      </c>
      <c r="Q9" s="17">
        <v>0.70599999999999996</v>
      </c>
      <c r="R9" s="17">
        <v>0.66190000000000004</v>
      </c>
      <c r="S9" s="17">
        <v>0.59253</v>
      </c>
    </row>
    <row r="10" spans="2:19" x14ac:dyDescent="0.3">
      <c r="B10" s="52" t="s">
        <v>135</v>
      </c>
      <c r="C10" s="17">
        <v>6.2399999999999999E-3</v>
      </c>
      <c r="D10" s="17">
        <v>1.3129999999999999E-2</v>
      </c>
      <c r="F10" s="52" t="s">
        <v>135</v>
      </c>
      <c r="G10" s="17">
        <v>1.8839900000000001</v>
      </c>
      <c r="H10" s="17">
        <v>2.0171100000000002</v>
      </c>
      <c r="J10" s="52" t="s">
        <v>156</v>
      </c>
      <c r="K10" s="17">
        <v>0.59069000000000005</v>
      </c>
      <c r="L10" s="17">
        <v>0.70321999999999996</v>
      </c>
      <c r="O10" s="52" t="s">
        <v>156</v>
      </c>
      <c r="P10" s="49">
        <v>0.65873999999999999</v>
      </c>
      <c r="Q10" s="17">
        <v>0.59069000000000005</v>
      </c>
      <c r="R10" s="17">
        <v>0.72126000000000001</v>
      </c>
      <c r="S10" s="17">
        <v>0.70321999999999996</v>
      </c>
    </row>
    <row r="11" spans="2:19" x14ac:dyDescent="0.3">
      <c r="C11" s="15">
        <f>MIN(C5:C10)</f>
        <v>2.7999999999999998E-4</v>
      </c>
      <c r="D11" s="15">
        <f>MIN(D5:D10)</f>
        <v>1.56E-3</v>
      </c>
      <c r="G11" s="15">
        <f>MAX(G5:G10)</f>
        <v>1.9819100000000001</v>
      </c>
      <c r="H11" s="15">
        <f>MAX(H5:H10)</f>
        <v>2.0171100000000002</v>
      </c>
      <c r="J11" s="52" t="s">
        <v>186</v>
      </c>
      <c r="K11" s="49">
        <v>0.58296999999999999</v>
      </c>
      <c r="L11" s="17">
        <v>0.58855000000000002</v>
      </c>
      <c r="O11" s="52" t="s">
        <v>186</v>
      </c>
      <c r="P11" s="17">
        <v>0.68237000000000003</v>
      </c>
      <c r="Q11" s="49">
        <v>0.58296999999999999</v>
      </c>
      <c r="R11" s="17">
        <v>0.66193000000000002</v>
      </c>
      <c r="S11" s="17">
        <v>0.58855000000000002</v>
      </c>
    </row>
    <row r="12" spans="2:19" x14ac:dyDescent="0.3">
      <c r="C12" s="15"/>
      <c r="D12" s="15"/>
      <c r="G12" s="15"/>
      <c r="H12" s="15"/>
      <c r="J12" s="52" t="s">
        <v>187</v>
      </c>
      <c r="K12" s="17">
        <v>0.87065000000000003</v>
      </c>
      <c r="L12" s="17">
        <v>0.75024999999999997</v>
      </c>
      <c r="O12" s="52" t="s">
        <v>187</v>
      </c>
      <c r="P12" s="17">
        <v>0.81645999999999996</v>
      </c>
      <c r="Q12" s="17">
        <v>0.87065000000000003</v>
      </c>
      <c r="R12" s="17">
        <v>0.78632000000000002</v>
      </c>
      <c r="S12" s="17">
        <v>0.75024999999999997</v>
      </c>
    </row>
    <row r="13" spans="2:19" x14ac:dyDescent="0.3">
      <c r="C13" s="15"/>
      <c r="D13" s="15"/>
      <c r="G13" s="15"/>
      <c r="H13" s="15"/>
      <c r="J13" s="52" t="s">
        <v>188</v>
      </c>
      <c r="K13" s="17">
        <v>0.59233999999999998</v>
      </c>
      <c r="L13" s="17">
        <v>0.58709999999999996</v>
      </c>
      <c r="O13" s="52" t="s">
        <v>188</v>
      </c>
      <c r="P13" s="17">
        <v>0.67642999999999998</v>
      </c>
      <c r="Q13" s="17">
        <v>0.59233999999999998</v>
      </c>
      <c r="R13" s="17">
        <v>0.65805000000000002</v>
      </c>
      <c r="S13" s="17">
        <v>0.58709999999999996</v>
      </c>
    </row>
    <row r="14" spans="2:19" x14ac:dyDescent="0.3">
      <c r="C14" s="15"/>
      <c r="D14" s="15"/>
      <c r="G14" s="15"/>
      <c r="H14" s="15"/>
      <c r="K14" s="15" t="s">
        <v>189</v>
      </c>
      <c r="L14" s="15" t="s">
        <v>190</v>
      </c>
    </row>
    <row r="15" spans="2:19" x14ac:dyDescent="0.3">
      <c r="C15" s="15"/>
      <c r="D15" s="15"/>
      <c r="G15" s="15"/>
      <c r="H15" s="15"/>
      <c r="K15" s="15"/>
      <c r="L15" s="15"/>
      <c r="O15" s="68" t="s">
        <v>136</v>
      </c>
      <c r="P15" s="70" t="s">
        <v>222</v>
      </c>
      <c r="Q15" s="71"/>
      <c r="R15" s="70" t="s">
        <v>223</v>
      </c>
      <c r="S15" s="71"/>
    </row>
    <row r="16" spans="2:19" x14ac:dyDescent="0.3">
      <c r="C16" s="15"/>
      <c r="D16" s="15"/>
      <c r="G16" s="15"/>
      <c r="H16" s="15"/>
      <c r="K16" s="15"/>
      <c r="L16" s="15"/>
      <c r="O16" s="68"/>
      <c r="P16" s="6" t="s">
        <v>218</v>
      </c>
      <c r="Q16" s="2" t="s">
        <v>219</v>
      </c>
      <c r="R16" s="2" t="s">
        <v>218</v>
      </c>
      <c r="S16" s="2" t="s">
        <v>219</v>
      </c>
    </row>
    <row r="17" spans="2:19" x14ac:dyDescent="0.3">
      <c r="C17" s="15"/>
      <c r="D17" s="15"/>
      <c r="G17" s="15"/>
      <c r="H17" s="15"/>
      <c r="K17" s="15"/>
      <c r="L17" s="15"/>
      <c r="O17" s="52" t="s">
        <v>151</v>
      </c>
      <c r="P17" s="17">
        <v>0.60197999999999996</v>
      </c>
      <c r="Q17" s="17">
        <v>0.26340000000000002</v>
      </c>
      <c r="R17" s="17">
        <v>0.60228000000000004</v>
      </c>
      <c r="S17" s="17">
        <v>0.26474999999999999</v>
      </c>
    </row>
    <row r="18" spans="2:19" x14ac:dyDescent="0.3">
      <c r="C18" s="15"/>
      <c r="D18" s="15"/>
      <c r="G18" s="15"/>
      <c r="H18" s="15"/>
      <c r="K18" s="15"/>
      <c r="L18" s="15"/>
      <c r="O18" s="52" t="s">
        <v>152</v>
      </c>
      <c r="P18" s="17">
        <v>0.62548999999999999</v>
      </c>
      <c r="Q18" s="17">
        <v>0.92398999999999998</v>
      </c>
      <c r="R18" s="17">
        <v>0.62592000000000003</v>
      </c>
      <c r="S18" s="17">
        <v>0.59296000000000004</v>
      </c>
    </row>
    <row r="19" spans="2:19" x14ac:dyDescent="0.3">
      <c r="C19" s="15"/>
      <c r="D19" s="15"/>
      <c r="G19" s="15"/>
      <c r="H19" s="15"/>
      <c r="K19" s="15"/>
      <c r="L19" s="15"/>
      <c r="O19" s="52" t="s">
        <v>153</v>
      </c>
      <c r="P19" s="49">
        <v>0.52968999999999999</v>
      </c>
      <c r="Q19" s="17">
        <v>0.30925999999999998</v>
      </c>
      <c r="R19" s="17">
        <v>0.53144999999999998</v>
      </c>
      <c r="S19" s="17">
        <v>0.30720999999999998</v>
      </c>
    </row>
    <row r="20" spans="2:19" x14ac:dyDescent="0.3">
      <c r="C20" s="15"/>
      <c r="D20" s="15"/>
      <c r="G20" s="15"/>
      <c r="H20" s="15"/>
      <c r="K20" s="15"/>
      <c r="L20" s="15"/>
      <c r="O20" s="52" t="s">
        <v>154</v>
      </c>
      <c r="P20" s="17">
        <v>0.53300999999999998</v>
      </c>
      <c r="Q20" s="17">
        <v>0.47245999999999999</v>
      </c>
      <c r="R20" s="49">
        <v>0.52783999999999998</v>
      </c>
      <c r="S20" s="17">
        <v>0.47686000000000001</v>
      </c>
    </row>
    <row r="21" spans="2:19" x14ac:dyDescent="0.3">
      <c r="C21" s="15"/>
      <c r="D21" s="15"/>
      <c r="G21" s="15"/>
      <c r="H21" s="15"/>
      <c r="K21" s="15"/>
      <c r="L21" s="15"/>
      <c r="O21" s="52" t="s">
        <v>155</v>
      </c>
      <c r="P21" s="17">
        <v>0.62866</v>
      </c>
      <c r="Q21" s="17">
        <v>0.92395000000000005</v>
      </c>
      <c r="R21" s="17">
        <v>0.62973000000000001</v>
      </c>
      <c r="S21" s="17">
        <v>0.92537000000000003</v>
      </c>
    </row>
    <row r="22" spans="2:19" x14ac:dyDescent="0.3">
      <c r="C22" s="15"/>
      <c r="D22" s="15"/>
      <c r="G22" s="15"/>
      <c r="H22" s="15"/>
      <c r="K22" s="15"/>
      <c r="L22" s="15"/>
      <c r="O22" s="52" t="s">
        <v>156</v>
      </c>
      <c r="P22" s="17">
        <v>0.61151</v>
      </c>
      <c r="Q22" s="49">
        <v>0.20935999999999999</v>
      </c>
      <c r="R22" s="17">
        <v>0.61153999999999997</v>
      </c>
      <c r="S22" s="49">
        <v>0.20945</v>
      </c>
    </row>
    <row r="23" spans="2:19" x14ac:dyDescent="0.3">
      <c r="C23" s="15"/>
      <c r="D23" s="15"/>
      <c r="G23" s="15"/>
      <c r="H23" s="15"/>
      <c r="K23" s="15"/>
      <c r="L23" s="15"/>
      <c r="O23" s="52" t="s">
        <v>186</v>
      </c>
      <c r="P23" s="17">
        <v>0.53813999999999995</v>
      </c>
      <c r="Q23" s="17">
        <v>0.32730999999999999</v>
      </c>
      <c r="R23" s="17">
        <v>0.53754999999999997</v>
      </c>
      <c r="S23" s="17">
        <v>0.39626</v>
      </c>
    </row>
    <row r="24" spans="2:19" x14ac:dyDescent="0.3">
      <c r="C24" s="15"/>
      <c r="D24" s="15"/>
      <c r="G24" s="15"/>
      <c r="H24" s="15"/>
      <c r="K24" s="15"/>
      <c r="L24" s="15"/>
      <c r="O24" s="52" t="s">
        <v>187</v>
      </c>
      <c r="P24" s="17">
        <v>0.70508999999999999</v>
      </c>
      <c r="Q24" s="17">
        <v>0.30739</v>
      </c>
      <c r="R24" s="17">
        <v>0.70384000000000002</v>
      </c>
      <c r="S24" s="17">
        <v>0.31595000000000001</v>
      </c>
    </row>
    <row r="25" spans="2:19" x14ac:dyDescent="0.3">
      <c r="K25" s="15"/>
      <c r="O25" s="52" t="s">
        <v>188</v>
      </c>
      <c r="P25" s="17">
        <v>0.53634999999999999</v>
      </c>
      <c r="Q25" s="17">
        <v>0.45057999999999998</v>
      </c>
      <c r="R25" s="17">
        <v>0.52834000000000003</v>
      </c>
      <c r="S25" s="17">
        <v>0.52017000000000002</v>
      </c>
    </row>
    <row r="27" spans="2:19" x14ac:dyDescent="0.3">
      <c r="B27" s="68" t="s">
        <v>136</v>
      </c>
      <c r="C27" s="3" t="s">
        <v>141</v>
      </c>
      <c r="D27" s="3" t="s">
        <v>142</v>
      </c>
      <c r="F27" s="68" t="s">
        <v>136</v>
      </c>
      <c r="G27" s="3" t="s">
        <v>141</v>
      </c>
      <c r="H27" s="3" t="s">
        <v>142</v>
      </c>
      <c r="J27" s="68" t="s">
        <v>136</v>
      </c>
      <c r="K27" s="2" t="s">
        <v>141</v>
      </c>
      <c r="L27" s="2" t="s">
        <v>142</v>
      </c>
      <c r="O27" s="68" t="s">
        <v>136</v>
      </c>
      <c r="P27" s="70" t="s">
        <v>220</v>
      </c>
      <c r="Q27" s="71"/>
      <c r="R27" s="70" t="s">
        <v>221</v>
      </c>
      <c r="S27" s="71"/>
    </row>
    <row r="28" spans="2:19" x14ac:dyDescent="0.3">
      <c r="B28" s="68"/>
      <c r="C28" s="2" t="s">
        <v>137</v>
      </c>
      <c r="D28" s="2" t="s">
        <v>137</v>
      </c>
      <c r="F28" s="68"/>
      <c r="G28" s="2" t="s">
        <v>138</v>
      </c>
      <c r="H28" s="2" t="s">
        <v>138</v>
      </c>
      <c r="J28" s="68"/>
      <c r="K28" s="2" t="s">
        <v>106</v>
      </c>
      <c r="L28" s="2" t="s">
        <v>106</v>
      </c>
      <c r="O28" s="68"/>
      <c r="P28" s="6" t="s">
        <v>218</v>
      </c>
      <c r="Q28" s="2" t="s">
        <v>219</v>
      </c>
      <c r="R28" s="2" t="s">
        <v>218</v>
      </c>
      <c r="S28" s="2" t="s">
        <v>219</v>
      </c>
    </row>
    <row r="29" spans="2:19" x14ac:dyDescent="0.3">
      <c r="B29" s="52" t="s">
        <v>131</v>
      </c>
      <c r="C29" s="17">
        <v>8.0700000000000008E-3</v>
      </c>
      <c r="D29" s="17">
        <v>5.4799999999999996E-3</v>
      </c>
      <c r="F29" s="52" t="s">
        <v>131</v>
      </c>
      <c r="G29" s="17">
        <v>0.77678999999999998</v>
      </c>
      <c r="H29" s="17">
        <v>0.77939999999999998</v>
      </c>
      <c r="J29" s="52" t="s">
        <v>151</v>
      </c>
      <c r="K29" s="17">
        <v>0.26340000000000002</v>
      </c>
      <c r="L29" s="17">
        <v>0.26474999999999999</v>
      </c>
      <c r="O29" s="52" t="s">
        <v>151</v>
      </c>
      <c r="P29" s="17">
        <v>0.96786000000000005</v>
      </c>
      <c r="Q29" s="17">
        <v>1.0215700000000001</v>
      </c>
      <c r="R29" s="17">
        <v>0.96292</v>
      </c>
      <c r="S29" s="17">
        <v>1.0417000000000001</v>
      </c>
    </row>
    <row r="30" spans="2:19" x14ac:dyDescent="0.3">
      <c r="B30" s="52" t="s">
        <v>130</v>
      </c>
      <c r="C30" s="17">
        <v>0.59811999999999999</v>
      </c>
      <c r="D30" s="17">
        <v>0.58657999999999999</v>
      </c>
      <c r="F30" s="52" t="s">
        <v>130</v>
      </c>
      <c r="G30" s="17">
        <v>1.2967299999999999</v>
      </c>
      <c r="H30" s="17">
        <v>1.2951999999999999</v>
      </c>
      <c r="J30" s="52" t="s">
        <v>152</v>
      </c>
      <c r="K30" s="17">
        <v>0.92398999999999998</v>
      </c>
      <c r="L30" s="17">
        <v>0.59296000000000004</v>
      </c>
      <c r="O30" s="52" t="s">
        <v>152</v>
      </c>
      <c r="P30" s="17">
        <v>0.97309000000000001</v>
      </c>
      <c r="Q30" s="17">
        <v>0.87217999999999996</v>
      </c>
      <c r="R30" s="17">
        <v>0.97494000000000003</v>
      </c>
      <c r="S30" s="17">
        <v>0.82852999999999999</v>
      </c>
    </row>
    <row r="31" spans="2:19" x14ac:dyDescent="0.3">
      <c r="B31" s="52" t="s">
        <v>132</v>
      </c>
      <c r="C31" s="17">
        <v>1.3339999999999999E-2</v>
      </c>
      <c r="D31" s="17">
        <v>1.018E-2</v>
      </c>
      <c r="F31" s="52" t="s">
        <v>132</v>
      </c>
      <c r="G31" s="17">
        <v>0.66585000000000005</v>
      </c>
      <c r="H31" s="17">
        <v>0.66271000000000002</v>
      </c>
      <c r="J31" s="52" t="s">
        <v>153</v>
      </c>
      <c r="K31" s="17">
        <v>0.30925999999999998</v>
      </c>
      <c r="L31" s="17">
        <v>0.30720999999999998</v>
      </c>
      <c r="O31" s="52" t="s">
        <v>153</v>
      </c>
      <c r="P31" s="49">
        <v>0.84794000000000003</v>
      </c>
      <c r="Q31" s="49">
        <v>0.72646999999999995</v>
      </c>
      <c r="R31" s="49">
        <v>0.84494000000000002</v>
      </c>
      <c r="S31" s="49">
        <v>0.72521000000000002</v>
      </c>
    </row>
    <row r="32" spans="2:19" x14ac:dyDescent="0.3">
      <c r="B32" s="52" t="s">
        <v>133</v>
      </c>
      <c r="C32" s="17">
        <v>5.62E-3</v>
      </c>
      <c r="D32" s="17">
        <v>4.8999999999999998E-4</v>
      </c>
      <c r="F32" s="52" t="s">
        <v>133</v>
      </c>
      <c r="G32" s="17">
        <v>0.86919000000000002</v>
      </c>
      <c r="H32" s="17">
        <v>0.87427999999999995</v>
      </c>
      <c r="J32" s="52" t="s">
        <v>154</v>
      </c>
      <c r="K32" s="17">
        <v>0.47245999999999999</v>
      </c>
      <c r="L32" s="17">
        <v>0.47686000000000001</v>
      </c>
      <c r="O32" s="52" t="s">
        <v>154</v>
      </c>
      <c r="P32" s="17">
        <v>0.85782999999999998</v>
      </c>
      <c r="Q32" s="17">
        <v>0.78234000000000004</v>
      </c>
      <c r="R32" s="17">
        <v>0.85172999999999999</v>
      </c>
      <c r="S32" s="17">
        <v>0.78656000000000004</v>
      </c>
    </row>
    <row r="33" spans="2:19" x14ac:dyDescent="0.3">
      <c r="B33" s="52" t="s">
        <v>134</v>
      </c>
      <c r="C33" s="17">
        <v>0.51951000000000003</v>
      </c>
      <c r="D33" s="17">
        <v>0.51741000000000004</v>
      </c>
      <c r="F33" s="52" t="s">
        <v>134</v>
      </c>
      <c r="G33" s="17">
        <v>1.32172</v>
      </c>
      <c r="H33" s="17">
        <v>1.3196300000000001</v>
      </c>
      <c r="J33" s="52" t="s">
        <v>155</v>
      </c>
      <c r="K33" s="17">
        <v>0.92395000000000005</v>
      </c>
      <c r="L33" s="17">
        <v>0.92537000000000003</v>
      </c>
      <c r="O33" s="52" t="s">
        <v>155</v>
      </c>
      <c r="P33" s="17">
        <v>0.97118000000000004</v>
      </c>
      <c r="Q33" s="17">
        <v>0.89587000000000006</v>
      </c>
      <c r="R33" s="17">
        <v>0.97291000000000005</v>
      </c>
      <c r="S33" s="17">
        <v>0.90366999999999997</v>
      </c>
    </row>
    <row r="34" spans="2:19" x14ac:dyDescent="0.3">
      <c r="B34" s="52" t="s">
        <v>135</v>
      </c>
      <c r="C34" s="17">
        <v>2.9999999999999997E-4</v>
      </c>
      <c r="D34" s="17">
        <v>4.2000000000000002E-4</v>
      </c>
      <c r="F34" s="52" t="s">
        <v>135</v>
      </c>
      <c r="G34" s="17">
        <v>0.62339</v>
      </c>
      <c r="H34" s="17">
        <v>0.62412000000000001</v>
      </c>
      <c r="J34" s="52" t="s">
        <v>156</v>
      </c>
      <c r="K34" s="49">
        <v>0.20935999999999999</v>
      </c>
      <c r="L34" s="49">
        <v>0.20945</v>
      </c>
      <c r="O34" s="52" t="s">
        <v>156</v>
      </c>
      <c r="P34" s="17">
        <v>0.97492000000000001</v>
      </c>
      <c r="Q34" s="17">
        <v>0.99048999999999998</v>
      </c>
      <c r="R34" s="17">
        <v>0.97440000000000004</v>
      </c>
      <c r="S34" s="17">
        <v>0.99056999999999995</v>
      </c>
    </row>
    <row r="35" spans="2:19" x14ac:dyDescent="0.3">
      <c r="C35" s="15">
        <f>MIN(C29:C34)</f>
        <v>2.9999999999999997E-4</v>
      </c>
      <c r="D35" s="15">
        <f>MIN(D29:D34)</f>
        <v>4.2000000000000002E-4</v>
      </c>
      <c r="G35" s="15">
        <f>MAX(G29:G34)</f>
        <v>1.32172</v>
      </c>
      <c r="H35" s="15">
        <f>MAX(H29:H34)</f>
        <v>1.3196300000000001</v>
      </c>
      <c r="J35" s="52" t="s">
        <v>186</v>
      </c>
      <c r="K35" s="17">
        <v>0.32730900000000002</v>
      </c>
      <c r="L35" s="17">
        <v>0.32926</v>
      </c>
      <c r="O35" s="52" t="s">
        <v>186</v>
      </c>
      <c r="P35" s="17">
        <v>0.86182999999999998</v>
      </c>
      <c r="Q35" s="17">
        <v>0.73931999999999998</v>
      </c>
      <c r="R35" s="17">
        <v>0.87300999999999995</v>
      </c>
      <c r="S35" s="17">
        <v>0.73897000000000002</v>
      </c>
    </row>
    <row r="36" spans="2:19" x14ac:dyDescent="0.3">
      <c r="C36" s="15"/>
      <c r="D36" s="15"/>
      <c r="G36" s="15"/>
      <c r="H36" s="15"/>
      <c r="J36" s="52" t="s">
        <v>187</v>
      </c>
      <c r="K36" s="17">
        <v>0.30739</v>
      </c>
      <c r="L36" s="17">
        <v>0.31595000000000001</v>
      </c>
      <c r="O36" s="52" t="s">
        <v>187</v>
      </c>
      <c r="P36" s="17">
        <v>1.02214</v>
      </c>
      <c r="Q36" s="17">
        <v>0.74187000000000003</v>
      </c>
      <c r="R36" s="17">
        <v>1.0252600000000001</v>
      </c>
      <c r="S36" s="17">
        <v>0.73582999999999998</v>
      </c>
    </row>
    <row r="37" spans="2:19" x14ac:dyDescent="0.3">
      <c r="C37" s="15"/>
      <c r="D37" s="15"/>
      <c r="G37" s="15"/>
      <c r="H37" s="15"/>
      <c r="J37" s="52" t="s">
        <v>188</v>
      </c>
      <c r="K37" s="17">
        <v>0.45057999999999998</v>
      </c>
      <c r="L37" s="17">
        <v>0.52017000000000002</v>
      </c>
      <c r="O37" s="52" t="s">
        <v>188</v>
      </c>
      <c r="P37" s="17">
        <v>0.87431999999999999</v>
      </c>
      <c r="Q37" s="17">
        <v>0.74543000000000004</v>
      </c>
      <c r="R37" s="17">
        <v>0.86861999999999995</v>
      </c>
      <c r="S37" s="17">
        <v>0.74106000000000005</v>
      </c>
    </row>
    <row r="38" spans="2:19" x14ac:dyDescent="0.3">
      <c r="K38" t="s">
        <v>189</v>
      </c>
      <c r="L38" s="15" t="s">
        <v>189</v>
      </c>
    </row>
    <row r="41" spans="2:19" x14ac:dyDescent="0.3">
      <c r="B41" s="68" t="s">
        <v>136</v>
      </c>
      <c r="C41" s="2" t="s">
        <v>144</v>
      </c>
      <c r="D41" s="2" t="s">
        <v>143</v>
      </c>
      <c r="F41" s="68" t="s">
        <v>136</v>
      </c>
      <c r="G41" s="2" t="s">
        <v>144</v>
      </c>
      <c r="H41" s="2" t="s">
        <v>143</v>
      </c>
      <c r="J41" s="68" t="s">
        <v>136</v>
      </c>
      <c r="K41" s="2" t="s">
        <v>144</v>
      </c>
      <c r="L41" s="2" t="s">
        <v>143</v>
      </c>
    </row>
    <row r="42" spans="2:19" x14ac:dyDescent="0.3">
      <c r="B42" s="68"/>
      <c r="C42" s="2" t="s">
        <v>137</v>
      </c>
      <c r="D42" s="2" t="s">
        <v>137</v>
      </c>
      <c r="F42" s="68"/>
      <c r="G42" s="2" t="s">
        <v>138</v>
      </c>
      <c r="H42" s="2" t="s">
        <v>138</v>
      </c>
      <c r="J42" s="68"/>
      <c r="K42" s="2" t="s">
        <v>106</v>
      </c>
      <c r="L42" s="2" t="s">
        <v>106</v>
      </c>
    </row>
    <row r="43" spans="2:19" x14ac:dyDescent="0.3">
      <c r="B43" s="52" t="s">
        <v>131</v>
      </c>
      <c r="C43" s="17">
        <v>2.0060000000000001E-2</v>
      </c>
      <c r="D43" s="17">
        <v>1.32E-3</v>
      </c>
      <c r="F43" s="52" t="s">
        <v>131</v>
      </c>
      <c r="G43" s="17">
        <v>2.3241399999999999</v>
      </c>
      <c r="H43" s="17">
        <v>2.2368199999999998</v>
      </c>
      <c r="J43" s="52" t="s">
        <v>151</v>
      </c>
      <c r="K43" s="17">
        <v>1.0215700000000001</v>
      </c>
      <c r="L43" s="17">
        <v>1.0417000000000001</v>
      </c>
    </row>
    <row r="44" spans="2:19" x14ac:dyDescent="0.3">
      <c r="B44" s="52" t="s">
        <v>130</v>
      </c>
      <c r="C44" s="17">
        <v>6.6E-4</v>
      </c>
      <c r="D44" s="17">
        <v>1.277E-2</v>
      </c>
      <c r="F44" s="52" t="s">
        <v>130</v>
      </c>
      <c r="G44" s="17">
        <v>2.0676100000000002</v>
      </c>
      <c r="H44" s="17">
        <v>2.16466</v>
      </c>
      <c r="J44" s="52" t="s">
        <v>152</v>
      </c>
      <c r="K44" s="17">
        <v>0.87217999999999996</v>
      </c>
      <c r="L44" s="17">
        <v>0.82852999999999999</v>
      </c>
    </row>
    <row r="45" spans="2:19" x14ac:dyDescent="0.3">
      <c r="B45" s="52" t="s">
        <v>132</v>
      </c>
      <c r="C45" s="17">
        <v>5.0000000000000001E-4</v>
      </c>
      <c r="D45" s="17">
        <v>6.2899999999999996E-3</v>
      </c>
      <c r="F45" s="52" t="s">
        <v>132</v>
      </c>
      <c r="G45" s="17">
        <v>1.77189</v>
      </c>
      <c r="H45" s="17">
        <v>1.7785599999999999</v>
      </c>
      <c r="J45" s="52" t="s">
        <v>153</v>
      </c>
      <c r="K45" s="76">
        <v>0.72646999999999995</v>
      </c>
      <c r="L45" s="76">
        <v>0.72521000000000002</v>
      </c>
    </row>
    <row r="46" spans="2:19" x14ac:dyDescent="0.3">
      <c r="B46" s="52" t="s">
        <v>133</v>
      </c>
      <c r="C46" s="17">
        <v>6.5599999999999999E-3</v>
      </c>
      <c r="D46" s="17">
        <v>1.7799999999999999E-3</v>
      </c>
      <c r="F46" s="52" t="s">
        <v>133</v>
      </c>
      <c r="G46" s="17">
        <v>2.0852200000000001</v>
      </c>
      <c r="H46" s="17">
        <v>2.0832899999999999</v>
      </c>
      <c r="J46" s="52" t="s">
        <v>154</v>
      </c>
      <c r="K46" s="17">
        <v>0.78234000000000004</v>
      </c>
      <c r="L46" s="17">
        <v>0.78656000000000004</v>
      </c>
    </row>
    <row r="47" spans="2:19" x14ac:dyDescent="0.3">
      <c r="B47" s="52" t="s">
        <v>134</v>
      </c>
      <c r="C47" s="17">
        <v>7.5700000000000003E-3</v>
      </c>
      <c r="D47" s="17">
        <v>1.191E-2</v>
      </c>
      <c r="F47" s="52" t="s">
        <v>134</v>
      </c>
      <c r="G47" s="17">
        <v>1.96574</v>
      </c>
      <c r="H47" s="17">
        <v>1.9811300000000001</v>
      </c>
      <c r="J47" s="52" t="s">
        <v>155</v>
      </c>
      <c r="K47" s="17">
        <v>0.89587000000000006</v>
      </c>
      <c r="L47" s="17">
        <v>0.90366999999999997</v>
      </c>
    </row>
    <row r="48" spans="2:19" x14ac:dyDescent="0.3">
      <c r="B48" s="52" t="s">
        <v>135</v>
      </c>
      <c r="C48" s="17">
        <v>4.4200000000000003E-3</v>
      </c>
      <c r="D48" s="17">
        <v>9.7800000000000005E-3</v>
      </c>
      <c r="F48" s="52" t="s">
        <v>135</v>
      </c>
      <c r="G48" s="17">
        <v>2.44015</v>
      </c>
      <c r="H48" s="17">
        <v>2.42381</v>
      </c>
      <c r="J48" s="52" t="s">
        <v>156</v>
      </c>
      <c r="K48" s="17">
        <v>0.99048999999999998</v>
      </c>
      <c r="L48" s="17">
        <v>0.99056999999999995</v>
      </c>
    </row>
    <row r="49" spans="3:13" x14ac:dyDescent="0.3">
      <c r="C49" s="15">
        <f>MIN(C43:C48)</f>
        <v>5.0000000000000001E-4</v>
      </c>
      <c r="D49" s="15">
        <f>MIN(D43:D48)</f>
        <v>1.32E-3</v>
      </c>
      <c r="G49" s="15">
        <f>MAX(G43:G48)</f>
        <v>2.44015</v>
      </c>
      <c r="H49" s="15">
        <f>MAX(H43:H48)</f>
        <v>2.42381</v>
      </c>
      <c r="J49" s="52" t="s">
        <v>186</v>
      </c>
      <c r="K49" s="17">
        <v>0.73931999999999998</v>
      </c>
      <c r="L49" s="17">
        <v>0.73897000000000002</v>
      </c>
    </row>
    <row r="50" spans="3:13" x14ac:dyDescent="0.3">
      <c r="J50" s="52" t="s">
        <v>187</v>
      </c>
      <c r="K50" s="17">
        <v>0.74187000000000003</v>
      </c>
      <c r="L50" s="17">
        <v>0.73582999999999998</v>
      </c>
    </row>
    <row r="51" spans="3:13" x14ac:dyDescent="0.3">
      <c r="J51" s="52" t="s">
        <v>188</v>
      </c>
      <c r="K51" s="17">
        <v>0.74543000000000004</v>
      </c>
      <c r="L51" s="17">
        <v>0.74106000000000005</v>
      </c>
    </row>
    <row r="52" spans="3:13" x14ac:dyDescent="0.3">
      <c r="K52" s="15" t="s">
        <v>190</v>
      </c>
      <c r="L52" s="15" t="s">
        <v>190</v>
      </c>
    </row>
    <row r="55" spans="3:13" x14ac:dyDescent="0.3">
      <c r="K55" s="15">
        <f>MAX(K43:K51)</f>
        <v>1.0215700000000001</v>
      </c>
      <c r="L55" s="15">
        <f>MAX(L43:L51)</f>
        <v>1.0417000000000001</v>
      </c>
      <c r="M55" s="15">
        <f>MAX(K55:L55)</f>
        <v>1.0417000000000001</v>
      </c>
    </row>
  </sheetData>
  <mergeCells count="18">
    <mergeCell ref="R3:S3"/>
    <mergeCell ref="O27:O28"/>
    <mergeCell ref="P27:Q27"/>
    <mergeCell ref="R27:S27"/>
    <mergeCell ref="R15:S15"/>
    <mergeCell ref="B27:B28"/>
    <mergeCell ref="B41:B42"/>
    <mergeCell ref="F27:F28"/>
    <mergeCell ref="F41:F42"/>
    <mergeCell ref="J27:J28"/>
    <mergeCell ref="J41:J42"/>
    <mergeCell ref="O15:O16"/>
    <mergeCell ref="P15:Q15"/>
    <mergeCell ref="B3:B4"/>
    <mergeCell ref="F3:F4"/>
    <mergeCell ref="J3:J4"/>
    <mergeCell ref="O3:O4"/>
    <mergeCell ref="P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4697-CE7C-477C-8DF0-16ED2BB04A8D}">
  <dimension ref="C1:D17"/>
  <sheetViews>
    <sheetView zoomScale="210" zoomScaleNormal="210" workbookViewId="0">
      <selection activeCell="C17" sqref="C17"/>
    </sheetView>
  </sheetViews>
  <sheetFormatPr defaultRowHeight="14.4" x14ac:dyDescent="0.3"/>
  <cols>
    <col min="3" max="3" width="26.88671875" bestFit="1" customWidth="1"/>
    <col min="4" max="4" width="27.33203125" bestFit="1" customWidth="1"/>
  </cols>
  <sheetData>
    <row r="1" spans="3:4" x14ac:dyDescent="0.3">
      <c r="C1" s="11" t="s">
        <v>190</v>
      </c>
      <c r="D1" s="11" t="s">
        <v>189</v>
      </c>
    </row>
    <row r="2" spans="3:4" x14ac:dyDescent="0.3">
      <c r="C2" s="52" t="s">
        <v>154</v>
      </c>
      <c r="D2" s="52" t="s">
        <v>186</v>
      </c>
    </row>
    <row r="3" spans="3:4" x14ac:dyDescent="0.3">
      <c r="C3" s="52" t="s">
        <v>153</v>
      </c>
      <c r="D3" s="52" t="s">
        <v>156</v>
      </c>
    </row>
    <row r="4" spans="3:4" x14ac:dyDescent="0.3">
      <c r="C4" s="52" t="s">
        <v>153</v>
      </c>
      <c r="D4" s="52" t="s">
        <v>156</v>
      </c>
    </row>
    <row r="5" spans="3:4" x14ac:dyDescent="0.3">
      <c r="C5" s="62"/>
    </row>
    <row r="8" spans="3:4" x14ac:dyDescent="0.3">
      <c r="C8" s="11">
        <v>1</v>
      </c>
      <c r="D8" s="11">
        <v>1</v>
      </c>
    </row>
    <row r="9" spans="3:4" x14ac:dyDescent="0.3">
      <c r="C9" s="11">
        <v>1</v>
      </c>
      <c r="D9" s="11">
        <v>1</v>
      </c>
    </row>
    <row r="10" spans="3:4" x14ac:dyDescent="0.3">
      <c r="C10" s="11">
        <v>1</v>
      </c>
      <c r="D10" s="11">
        <v>1</v>
      </c>
    </row>
    <row r="11" spans="3:4" x14ac:dyDescent="0.3">
      <c r="C11" s="11">
        <v>1</v>
      </c>
      <c r="D11" s="11">
        <v>0</v>
      </c>
    </row>
    <row r="12" spans="3:4" x14ac:dyDescent="0.3">
      <c r="C12" s="11">
        <v>1</v>
      </c>
      <c r="D12" s="11">
        <v>0</v>
      </c>
    </row>
    <row r="13" spans="3:4" x14ac:dyDescent="0.3">
      <c r="C13" s="11">
        <v>0</v>
      </c>
      <c r="D13" s="11">
        <v>0</v>
      </c>
    </row>
    <row r="15" spans="3:4" x14ac:dyDescent="0.3">
      <c r="C15" s="64" t="s">
        <v>191</v>
      </c>
      <c r="D15" s="64" t="s">
        <v>192</v>
      </c>
    </row>
    <row r="16" spans="3:4" x14ac:dyDescent="0.3">
      <c r="C16" s="64" t="s">
        <v>193</v>
      </c>
      <c r="D16" s="64" t="s">
        <v>194</v>
      </c>
    </row>
    <row r="17" spans="3:4" x14ac:dyDescent="0.3">
      <c r="C17" s="64"/>
      <c r="D17" s="6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EBC3-70B6-477A-9BF3-9EF173D3F2E4}">
  <dimension ref="B3:G20"/>
  <sheetViews>
    <sheetView workbookViewId="0">
      <selection activeCell="K12" sqref="K12"/>
    </sheetView>
  </sheetViews>
  <sheetFormatPr defaultRowHeight="14.4" x14ac:dyDescent="0.3"/>
  <cols>
    <col min="3" max="3" width="20.5546875" bestFit="1" customWidth="1"/>
    <col min="5" max="5" width="10" bestFit="1" customWidth="1"/>
  </cols>
  <sheetData>
    <row r="3" spans="2:7" x14ac:dyDescent="0.3">
      <c r="B3" s="67" t="s">
        <v>23</v>
      </c>
      <c r="C3" s="67"/>
      <c r="D3" s="67"/>
      <c r="E3" s="2" t="s">
        <v>55</v>
      </c>
      <c r="F3" s="2" t="s">
        <v>157</v>
      </c>
      <c r="G3" s="2" t="s">
        <v>106</v>
      </c>
    </row>
    <row r="4" spans="2:7" x14ac:dyDescent="0.3">
      <c r="B4" s="2">
        <v>1</v>
      </c>
      <c r="C4" s="2" t="s">
        <v>25</v>
      </c>
      <c r="D4" s="2">
        <v>12291</v>
      </c>
      <c r="E4" s="2" t="s">
        <v>1</v>
      </c>
      <c r="F4" s="17" t="s">
        <v>1</v>
      </c>
      <c r="G4" s="17">
        <v>0.65129999999999999</v>
      </c>
    </row>
    <row r="5" spans="2:7" x14ac:dyDescent="0.3">
      <c r="B5" s="2">
        <v>2</v>
      </c>
      <c r="C5" s="2" t="s">
        <v>26</v>
      </c>
      <c r="D5" s="2">
        <v>12323</v>
      </c>
      <c r="E5" s="13">
        <v>12264.68918918919</v>
      </c>
      <c r="F5" s="17">
        <v>0.47318681174074279</v>
      </c>
      <c r="G5" s="2"/>
    </row>
    <row r="6" spans="2:7" x14ac:dyDescent="0.3">
      <c r="B6" s="2">
        <v>3</v>
      </c>
      <c r="C6" s="2" t="s">
        <v>27</v>
      </c>
      <c r="D6" s="2">
        <v>12290</v>
      </c>
      <c r="E6" s="13">
        <v>12264.68918918919</v>
      </c>
      <c r="F6" s="17">
        <v>0.20594638576738611</v>
      </c>
      <c r="G6" s="2"/>
    </row>
    <row r="7" spans="2:7" x14ac:dyDescent="0.3">
      <c r="B7" s="2">
        <v>4</v>
      </c>
      <c r="C7" s="2" t="s">
        <v>28</v>
      </c>
      <c r="D7" s="2">
        <v>12324</v>
      </c>
      <c r="E7" s="13">
        <v>12264.68918918919</v>
      </c>
      <c r="F7" s="17">
        <v>0.48126266480697621</v>
      </c>
      <c r="G7" s="2"/>
    </row>
    <row r="8" spans="2:7" x14ac:dyDescent="0.3">
      <c r="B8" s="2">
        <v>5</v>
      </c>
      <c r="C8" s="2" t="s">
        <v>29</v>
      </c>
      <c r="D8" s="2">
        <v>12258</v>
      </c>
      <c r="E8" s="13">
        <v>12264.68918918919</v>
      </c>
      <c r="F8" s="17">
        <v>5.4569988490685707E-2</v>
      </c>
      <c r="G8" s="2"/>
    </row>
    <row r="9" spans="2:7" x14ac:dyDescent="0.3">
      <c r="B9" s="2">
        <v>6</v>
      </c>
      <c r="C9" s="9">
        <v>41944</v>
      </c>
      <c r="D9" s="2">
        <v>12258</v>
      </c>
      <c r="E9" s="13">
        <v>12264.68918918919</v>
      </c>
      <c r="F9" s="17">
        <v>5.4569988490685707E-2</v>
      </c>
      <c r="G9" s="2"/>
    </row>
    <row r="10" spans="2:7" x14ac:dyDescent="0.3">
      <c r="B10" s="2">
        <v>7</v>
      </c>
      <c r="C10" s="9">
        <v>41974</v>
      </c>
      <c r="D10" s="2">
        <v>12258</v>
      </c>
      <c r="E10" s="13">
        <v>12264.68918918919</v>
      </c>
      <c r="F10" s="17">
        <v>5.4569988490685707E-2</v>
      </c>
      <c r="G10" s="2"/>
    </row>
    <row r="11" spans="2:7" x14ac:dyDescent="0.3">
      <c r="B11" s="2">
        <v>8</v>
      </c>
      <c r="C11" s="2" t="s">
        <v>30</v>
      </c>
      <c r="D11" s="2">
        <v>12107</v>
      </c>
      <c r="E11" s="13">
        <v>12264.68918918919</v>
      </c>
      <c r="F11" s="17">
        <v>1.3024629486180579</v>
      </c>
      <c r="G11" s="2"/>
    </row>
    <row r="12" spans="2:7" x14ac:dyDescent="0.3">
      <c r="B12" s="2">
        <v>9</v>
      </c>
      <c r="C12" s="2" t="s">
        <v>31</v>
      </c>
      <c r="D12" s="2">
        <v>12107</v>
      </c>
      <c r="E12" s="13">
        <v>12264.68918918919</v>
      </c>
      <c r="F12" s="17">
        <v>1.3024629486180579</v>
      </c>
      <c r="G12" s="2"/>
    </row>
    <row r="13" spans="2:7" x14ac:dyDescent="0.3">
      <c r="B13" s="2">
        <v>10</v>
      </c>
      <c r="C13" s="2" t="s">
        <v>32</v>
      </c>
      <c r="D13" s="2">
        <v>12137</v>
      </c>
      <c r="E13" s="13">
        <v>12264.68918918919</v>
      </c>
      <c r="F13" s="17">
        <v>1.052065495502911</v>
      </c>
      <c r="G13" s="2"/>
    </row>
    <row r="14" spans="2:7" x14ac:dyDescent="0.3"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/>
    </row>
    <row r="15" spans="2:7" x14ac:dyDescent="0.3">
      <c r="B15" s="2" t="s">
        <v>24</v>
      </c>
      <c r="C15" s="2" t="s">
        <v>24</v>
      </c>
      <c r="D15" s="2" t="s">
        <v>24</v>
      </c>
      <c r="E15" s="2" t="s">
        <v>24</v>
      </c>
      <c r="F15" s="2" t="s">
        <v>24</v>
      </c>
      <c r="G15" s="2"/>
    </row>
    <row r="16" spans="2:7" x14ac:dyDescent="0.3">
      <c r="B16" s="2" t="s">
        <v>24</v>
      </c>
      <c r="C16" s="2" t="s">
        <v>24</v>
      </c>
      <c r="D16" s="2" t="s">
        <v>24</v>
      </c>
      <c r="E16" s="2" t="s">
        <v>24</v>
      </c>
      <c r="F16" s="2" t="s">
        <v>24</v>
      </c>
      <c r="G16" s="2"/>
    </row>
    <row r="17" spans="2:7" x14ac:dyDescent="0.3">
      <c r="B17" s="2" t="s">
        <v>24</v>
      </c>
      <c r="C17" s="2" t="s">
        <v>24</v>
      </c>
      <c r="D17" s="2" t="s">
        <v>24</v>
      </c>
      <c r="E17" s="2" t="s">
        <v>24</v>
      </c>
      <c r="F17" s="2" t="s">
        <v>24</v>
      </c>
      <c r="G17" s="2"/>
    </row>
    <row r="18" spans="2:7" x14ac:dyDescent="0.3">
      <c r="B18" s="2" t="s">
        <v>24</v>
      </c>
      <c r="C18" s="2" t="s">
        <v>24</v>
      </c>
      <c r="D18" s="2" t="s">
        <v>24</v>
      </c>
      <c r="E18" s="2" t="s">
        <v>24</v>
      </c>
      <c r="F18" s="2" t="s">
        <v>24</v>
      </c>
      <c r="G18" s="2"/>
    </row>
    <row r="19" spans="2:7" x14ac:dyDescent="0.3">
      <c r="B19" s="2">
        <v>1879</v>
      </c>
      <c r="C19" s="2" t="s">
        <v>145</v>
      </c>
      <c r="D19" s="2">
        <v>14074</v>
      </c>
      <c r="E19" s="13">
        <v>14161.5</v>
      </c>
      <c r="F19" s="17">
        <v>0.62171379849367625</v>
      </c>
      <c r="G19" s="2"/>
    </row>
    <row r="20" spans="2:7" x14ac:dyDescent="0.3">
      <c r="B20" s="2">
        <v>1880</v>
      </c>
      <c r="C20" s="2" t="s">
        <v>146</v>
      </c>
      <c r="D20" s="2">
        <v>14132</v>
      </c>
      <c r="E20" s="13">
        <v>14161.5</v>
      </c>
      <c r="F20" s="17">
        <v>0.20874610812340791</v>
      </c>
      <c r="G20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A8FB-08B8-46B0-8142-EE3AFAF86B1B}">
  <dimension ref="A2:S600"/>
  <sheetViews>
    <sheetView topLeftCell="A214" zoomScaleNormal="100" workbookViewId="0">
      <selection activeCell="E225" sqref="E225"/>
    </sheetView>
  </sheetViews>
  <sheetFormatPr defaultRowHeight="14.4" x14ac:dyDescent="0.3"/>
  <cols>
    <col min="2" max="2" width="10" bestFit="1" customWidth="1"/>
    <col min="3" max="4" width="12" bestFit="1" customWidth="1"/>
    <col min="15" max="15" width="11" bestFit="1" customWidth="1"/>
  </cols>
  <sheetData>
    <row r="2" spans="1:19" x14ac:dyDescent="0.3">
      <c r="A2" t="s">
        <v>58</v>
      </c>
    </row>
    <row r="3" spans="1:19" x14ac:dyDescent="0.3">
      <c r="B3" s="67" t="s">
        <v>51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9" x14ac:dyDescent="0.3">
      <c r="B4" s="2" t="s">
        <v>52</v>
      </c>
      <c r="C4" s="2" t="s">
        <v>50</v>
      </c>
      <c r="D4" s="2" t="s">
        <v>49</v>
      </c>
      <c r="E4" s="2" t="s">
        <v>34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35</v>
      </c>
      <c r="K4" s="2" t="s">
        <v>43</v>
      </c>
      <c r="L4" s="2" t="s">
        <v>44</v>
      </c>
      <c r="M4" s="2" t="s">
        <v>45</v>
      </c>
      <c r="N4" s="2" t="s">
        <v>53</v>
      </c>
      <c r="R4">
        <v>1</v>
      </c>
      <c r="S4" s="2" t="s">
        <v>49</v>
      </c>
    </row>
    <row r="5" spans="1:19" x14ac:dyDescent="0.3">
      <c r="B5" s="2" t="s">
        <v>50</v>
      </c>
      <c r="C5" s="2">
        <v>108</v>
      </c>
      <c r="D5" s="2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>
        <f>SUM(C5:N5)</f>
        <v>113</v>
      </c>
      <c r="P5" s="10">
        <v>113</v>
      </c>
      <c r="R5">
        <v>2</v>
      </c>
      <c r="S5" s="2" t="s">
        <v>49</v>
      </c>
    </row>
    <row r="6" spans="1:19" x14ac:dyDescent="0.3">
      <c r="B6" s="2" t="s">
        <v>49</v>
      </c>
      <c r="C6" s="2">
        <v>5</v>
      </c>
      <c r="D6" s="2">
        <v>100</v>
      </c>
      <c r="E6" s="2">
        <v>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>
        <f t="shared" ref="O6:O16" si="0">SUM(C6:N6)</f>
        <v>109</v>
      </c>
      <c r="P6" s="10">
        <v>109</v>
      </c>
      <c r="R6">
        <v>3</v>
      </c>
      <c r="S6" s="2" t="s">
        <v>49</v>
      </c>
    </row>
    <row r="7" spans="1:19" x14ac:dyDescent="0.3">
      <c r="B7" s="2" t="s">
        <v>34</v>
      </c>
      <c r="C7" s="2">
        <v>0</v>
      </c>
      <c r="D7" s="2">
        <v>4</v>
      </c>
      <c r="E7" s="2">
        <v>105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>
        <f t="shared" si="0"/>
        <v>111</v>
      </c>
      <c r="P7" s="10">
        <v>111</v>
      </c>
      <c r="R7">
        <v>4</v>
      </c>
      <c r="S7" s="2" t="s">
        <v>49</v>
      </c>
    </row>
    <row r="8" spans="1:19" x14ac:dyDescent="0.3">
      <c r="B8" s="2" t="s">
        <v>39</v>
      </c>
      <c r="C8" s="2">
        <v>0</v>
      </c>
      <c r="D8" s="2">
        <v>0</v>
      </c>
      <c r="E8" s="2">
        <v>1</v>
      </c>
      <c r="F8" s="2">
        <v>69</v>
      </c>
      <c r="G8" s="2">
        <v>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>
        <f t="shared" si="0"/>
        <v>73</v>
      </c>
      <c r="P8" s="11">
        <v>73</v>
      </c>
      <c r="R8">
        <v>5</v>
      </c>
      <c r="S8" s="2" t="s">
        <v>49</v>
      </c>
    </row>
    <row r="9" spans="1:19" x14ac:dyDescent="0.3">
      <c r="B9" s="2" t="s">
        <v>40</v>
      </c>
      <c r="C9" s="2">
        <v>0</v>
      </c>
      <c r="D9" s="2">
        <v>0</v>
      </c>
      <c r="E9" s="2">
        <v>0</v>
      </c>
      <c r="F9" s="2">
        <v>2</v>
      </c>
      <c r="G9" s="2">
        <v>185</v>
      </c>
      <c r="H9" s="2">
        <v>15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>
        <f t="shared" si="0"/>
        <v>202</v>
      </c>
      <c r="P9" s="11">
        <v>202</v>
      </c>
      <c r="R9">
        <v>6</v>
      </c>
      <c r="S9" s="2" t="s">
        <v>49</v>
      </c>
    </row>
    <row r="10" spans="1:19" x14ac:dyDescent="0.3">
      <c r="B10" s="2" t="s">
        <v>41</v>
      </c>
      <c r="C10" s="2">
        <v>0</v>
      </c>
      <c r="D10" s="2">
        <v>0</v>
      </c>
      <c r="E10" s="2">
        <v>0</v>
      </c>
      <c r="F10" s="2">
        <v>0</v>
      </c>
      <c r="G10" s="2">
        <v>14</v>
      </c>
      <c r="H10" s="2">
        <v>597</v>
      </c>
      <c r="I10" s="2">
        <v>18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>
        <f t="shared" si="0"/>
        <v>629</v>
      </c>
      <c r="P10" s="11">
        <v>629</v>
      </c>
      <c r="R10">
        <v>7</v>
      </c>
      <c r="S10" s="2" t="s">
        <v>49</v>
      </c>
    </row>
    <row r="11" spans="1:19" x14ac:dyDescent="0.3">
      <c r="B11" s="2" t="s">
        <v>42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17</v>
      </c>
      <c r="I11" s="2">
        <v>319</v>
      </c>
      <c r="J11" s="2">
        <v>12</v>
      </c>
      <c r="K11" s="2">
        <v>0</v>
      </c>
      <c r="L11" s="2">
        <v>0</v>
      </c>
      <c r="M11" s="2">
        <v>0</v>
      </c>
      <c r="N11" s="2">
        <v>0</v>
      </c>
      <c r="O11">
        <f t="shared" si="0"/>
        <v>348</v>
      </c>
      <c r="P11" s="11">
        <v>348</v>
      </c>
      <c r="R11">
        <v>8</v>
      </c>
      <c r="S11" s="2" t="s">
        <v>49</v>
      </c>
    </row>
    <row r="12" spans="1:19" x14ac:dyDescent="0.3">
      <c r="B12" s="2" t="s">
        <v>35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11</v>
      </c>
      <c r="J12" s="2">
        <v>369</v>
      </c>
      <c r="K12" s="2">
        <v>11</v>
      </c>
      <c r="L12" s="2">
        <v>0</v>
      </c>
      <c r="M12" s="2">
        <v>0</v>
      </c>
      <c r="N12" s="2">
        <v>0</v>
      </c>
      <c r="O12">
        <f t="shared" si="0"/>
        <v>391</v>
      </c>
      <c r="P12" s="11">
        <v>391</v>
      </c>
      <c r="R12">
        <v>9</v>
      </c>
      <c r="S12" s="2" t="s">
        <v>49</v>
      </c>
    </row>
    <row r="13" spans="1:19" x14ac:dyDescent="0.3">
      <c r="B13" s="2" t="s">
        <v>43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11</v>
      </c>
      <c r="K13" s="2">
        <v>172</v>
      </c>
      <c r="L13" s="2">
        <v>4</v>
      </c>
      <c r="M13" s="2">
        <v>0</v>
      </c>
      <c r="N13" s="2">
        <v>0</v>
      </c>
      <c r="O13">
        <f t="shared" si="0"/>
        <v>187</v>
      </c>
      <c r="P13" s="11">
        <v>187</v>
      </c>
      <c r="R13">
        <v>10</v>
      </c>
      <c r="S13" s="2" t="s">
        <v>49</v>
      </c>
    </row>
    <row r="14" spans="1:19" x14ac:dyDescent="0.3">
      <c r="B14" s="2" t="s">
        <v>44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4</v>
      </c>
      <c r="L14" s="2">
        <v>44</v>
      </c>
      <c r="M14" s="2">
        <v>1</v>
      </c>
      <c r="N14" s="2">
        <v>0</v>
      </c>
      <c r="O14">
        <f t="shared" si="0"/>
        <v>49</v>
      </c>
      <c r="P14" s="11">
        <v>49</v>
      </c>
      <c r="R14">
        <v>11</v>
      </c>
      <c r="S14" s="2" t="s">
        <v>49</v>
      </c>
    </row>
    <row r="15" spans="1:19" x14ac:dyDescent="0.3">
      <c r="B15" s="2" t="s">
        <v>45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32</v>
      </c>
      <c r="N15" s="2">
        <v>0</v>
      </c>
      <c r="O15">
        <f t="shared" si="0"/>
        <v>33</v>
      </c>
      <c r="P15" s="11">
        <v>33</v>
      </c>
      <c r="R15">
        <v>12</v>
      </c>
      <c r="S15" s="2" t="s">
        <v>49</v>
      </c>
    </row>
    <row r="16" spans="1:19" x14ac:dyDescent="0.3">
      <c r="B16" s="2" t="s">
        <v>53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>
        <f t="shared" si="0"/>
        <v>0</v>
      </c>
      <c r="P16" s="11">
        <v>0</v>
      </c>
      <c r="R16">
        <v>13</v>
      </c>
      <c r="S16" s="2" t="s">
        <v>49</v>
      </c>
    </row>
    <row r="17" spans="2:19" x14ac:dyDescent="0.3">
      <c r="P17">
        <f>SUM(P5:P16)</f>
        <v>2245</v>
      </c>
      <c r="R17">
        <v>14</v>
      </c>
      <c r="S17" s="2" t="s">
        <v>49</v>
      </c>
    </row>
    <row r="18" spans="2:19" x14ac:dyDescent="0.3">
      <c r="R18">
        <v>15</v>
      </c>
      <c r="S18" s="2" t="s">
        <v>49</v>
      </c>
    </row>
    <row r="19" spans="2:19" x14ac:dyDescent="0.3">
      <c r="B19" s="67" t="s">
        <v>51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R19">
        <v>16</v>
      </c>
      <c r="S19" s="2" t="s">
        <v>49</v>
      </c>
    </row>
    <row r="20" spans="2:19" x14ac:dyDescent="0.3">
      <c r="B20" s="2" t="s">
        <v>52</v>
      </c>
      <c r="C20" s="2" t="s">
        <v>50</v>
      </c>
      <c r="D20" s="2" t="s">
        <v>49</v>
      </c>
      <c r="E20" s="2" t="s">
        <v>34</v>
      </c>
      <c r="F20" s="2" t="s">
        <v>39</v>
      </c>
      <c r="G20" s="2" t="s">
        <v>40</v>
      </c>
      <c r="H20" s="2" t="s">
        <v>41</v>
      </c>
      <c r="I20" s="2" t="s">
        <v>42</v>
      </c>
      <c r="J20" s="2" t="s">
        <v>35</v>
      </c>
      <c r="K20" s="2" t="s">
        <v>43</v>
      </c>
      <c r="L20" s="2" t="s">
        <v>44</v>
      </c>
      <c r="M20" s="2" t="s">
        <v>45</v>
      </c>
      <c r="N20" s="2" t="s">
        <v>53</v>
      </c>
      <c r="R20">
        <v>17</v>
      </c>
      <c r="S20" s="2" t="s">
        <v>49</v>
      </c>
    </row>
    <row r="21" spans="2:19" x14ac:dyDescent="0.3">
      <c r="B21" s="2" t="s">
        <v>50</v>
      </c>
      <c r="C21" s="2">
        <f>C5/O5</f>
        <v>0.95575221238938057</v>
      </c>
      <c r="D21" s="2">
        <f>D5/O5</f>
        <v>4.4247787610619468E-2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R21">
        <v>18</v>
      </c>
      <c r="S21" s="2" t="s">
        <v>49</v>
      </c>
    </row>
    <row r="22" spans="2:19" x14ac:dyDescent="0.3">
      <c r="B22" s="2" t="s">
        <v>49</v>
      </c>
      <c r="C22" s="2">
        <f>C6/O6</f>
        <v>4.5871559633027525E-2</v>
      </c>
      <c r="D22" s="2">
        <f>D6/O6</f>
        <v>0.91743119266055051</v>
      </c>
      <c r="E22" s="2">
        <f>E6/O6</f>
        <v>3.669724770642202E-2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R22">
        <v>19</v>
      </c>
      <c r="S22" s="2" t="s">
        <v>49</v>
      </c>
    </row>
    <row r="23" spans="2:19" x14ac:dyDescent="0.3">
      <c r="B23" s="2" t="s">
        <v>34</v>
      </c>
      <c r="C23" s="2">
        <v>0</v>
      </c>
      <c r="D23" s="2">
        <f>D7/O7</f>
        <v>3.6036036036036036E-2</v>
      </c>
      <c r="E23" s="2">
        <f>E7/O7</f>
        <v>0.94594594594594594</v>
      </c>
      <c r="F23" s="2">
        <f>F7/O7</f>
        <v>1.8018018018018018E-2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R23">
        <v>20</v>
      </c>
      <c r="S23" s="2" t="s">
        <v>49</v>
      </c>
    </row>
    <row r="24" spans="2:19" x14ac:dyDescent="0.3">
      <c r="B24" s="2" t="s">
        <v>39</v>
      </c>
      <c r="C24" s="2">
        <v>0</v>
      </c>
      <c r="D24" s="2">
        <v>0</v>
      </c>
      <c r="E24" s="2">
        <f>E8/O8</f>
        <v>1.3698630136986301E-2</v>
      </c>
      <c r="F24" s="2">
        <f>F8/O8</f>
        <v>0.9452054794520548</v>
      </c>
      <c r="G24" s="2">
        <f>G8/O8</f>
        <v>4.1095890410958902E-2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R24">
        <v>21</v>
      </c>
      <c r="S24" s="2" t="s">
        <v>49</v>
      </c>
    </row>
    <row r="25" spans="2:19" x14ac:dyDescent="0.3">
      <c r="B25" s="2" t="s">
        <v>40</v>
      </c>
      <c r="C25" s="2">
        <v>0</v>
      </c>
      <c r="D25" s="2">
        <v>0</v>
      </c>
      <c r="E25" s="2">
        <v>0</v>
      </c>
      <c r="F25" s="2">
        <f>F9/O9</f>
        <v>9.9009900990099011E-3</v>
      </c>
      <c r="G25" s="2">
        <f>G9/O9</f>
        <v>0.91584158415841588</v>
      </c>
      <c r="H25" s="2">
        <f>H9/O9</f>
        <v>7.4257425742574254E-2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R25">
        <v>22</v>
      </c>
      <c r="S25" s="2" t="s">
        <v>49</v>
      </c>
    </row>
    <row r="26" spans="2:19" x14ac:dyDescent="0.3">
      <c r="B26" s="2" t="s">
        <v>41</v>
      </c>
      <c r="C26" s="2">
        <v>0</v>
      </c>
      <c r="D26" s="2">
        <v>0</v>
      </c>
      <c r="E26" s="2">
        <v>0</v>
      </c>
      <c r="F26" s="2">
        <v>0</v>
      </c>
      <c r="G26" s="2">
        <f>G10/O10</f>
        <v>2.2257551669316374E-2</v>
      </c>
      <c r="H26" s="2">
        <f>H10/O10</f>
        <v>0.94912559618441972</v>
      </c>
      <c r="I26" s="2">
        <f>I10/O10</f>
        <v>2.8616852146263912E-2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R26">
        <v>23</v>
      </c>
      <c r="S26" s="2" t="s">
        <v>49</v>
      </c>
    </row>
    <row r="27" spans="2:19" x14ac:dyDescent="0.3">
      <c r="B27" s="2" t="s">
        <v>42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>H11/O11</f>
        <v>4.8850574712643681E-2</v>
      </c>
      <c r="I27" s="2">
        <f>I11/O11</f>
        <v>0.91666666666666663</v>
      </c>
      <c r="J27" s="2">
        <f>J11/O11</f>
        <v>3.4482758620689655E-2</v>
      </c>
      <c r="K27" s="2">
        <v>0</v>
      </c>
      <c r="L27" s="2">
        <v>0</v>
      </c>
      <c r="M27" s="2">
        <v>0</v>
      </c>
      <c r="N27" s="2">
        <v>0</v>
      </c>
      <c r="R27">
        <v>24</v>
      </c>
      <c r="S27" s="2" t="s">
        <v>49</v>
      </c>
    </row>
    <row r="28" spans="2:19" x14ac:dyDescent="0.3">
      <c r="B28" s="2" t="s">
        <v>35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f>I12/O12</f>
        <v>2.8132992327365727E-2</v>
      </c>
      <c r="J28" s="2">
        <f>J12/O12</f>
        <v>0.94373401534526857</v>
      </c>
      <c r="K28" s="2">
        <f>K12/O12</f>
        <v>2.8132992327365727E-2</v>
      </c>
      <c r="L28" s="2">
        <v>0</v>
      </c>
      <c r="M28" s="2">
        <v>0</v>
      </c>
      <c r="N28" s="2">
        <v>0</v>
      </c>
      <c r="R28">
        <v>25</v>
      </c>
      <c r="S28" s="2" t="s">
        <v>49</v>
      </c>
    </row>
    <row r="29" spans="2:19" x14ac:dyDescent="0.3">
      <c r="B29" s="2" t="s">
        <v>43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f>J13/O13</f>
        <v>5.8823529411764705E-2</v>
      </c>
      <c r="K29" s="2">
        <f>K13/O13</f>
        <v>0.9197860962566845</v>
      </c>
      <c r="L29" s="2">
        <f>L13/O13</f>
        <v>2.1390374331550801E-2</v>
      </c>
      <c r="M29" s="2">
        <v>0</v>
      </c>
      <c r="N29" s="2">
        <v>0</v>
      </c>
      <c r="R29">
        <v>26</v>
      </c>
      <c r="S29" s="2" t="s">
        <v>49</v>
      </c>
    </row>
    <row r="30" spans="2:19" x14ac:dyDescent="0.3">
      <c r="B30" s="2" t="s">
        <v>44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f>K14/O14</f>
        <v>8.1632653061224483E-2</v>
      </c>
      <c r="L30" s="2">
        <f>L14/O14</f>
        <v>0.89795918367346939</v>
      </c>
      <c r="M30" s="2">
        <f>M14/O14</f>
        <v>2.0408163265306121E-2</v>
      </c>
      <c r="N30" s="2">
        <v>0</v>
      </c>
      <c r="R30">
        <v>27</v>
      </c>
      <c r="S30" s="2" t="s">
        <v>49</v>
      </c>
    </row>
    <row r="31" spans="2:19" x14ac:dyDescent="0.3">
      <c r="B31" s="2" t="s">
        <v>45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f>L15/O15</f>
        <v>3.0303030303030304E-2</v>
      </c>
      <c r="M31" s="2">
        <f>M15/O15</f>
        <v>0.96969696969696972</v>
      </c>
      <c r="N31" s="2">
        <v>0</v>
      </c>
      <c r="R31">
        <v>28</v>
      </c>
      <c r="S31" s="2" t="s">
        <v>49</v>
      </c>
    </row>
    <row r="32" spans="2:19" x14ac:dyDescent="0.3">
      <c r="B32" s="2" t="s">
        <v>53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R32">
        <v>29</v>
      </c>
      <c r="S32" s="2" t="s">
        <v>49</v>
      </c>
    </row>
    <row r="33" spans="1:19" x14ac:dyDescent="0.3">
      <c r="A33" t="s">
        <v>59</v>
      </c>
      <c r="R33">
        <v>30</v>
      </c>
      <c r="S33" s="2" t="s">
        <v>49</v>
      </c>
    </row>
    <row r="34" spans="1:19" x14ac:dyDescent="0.3">
      <c r="R34">
        <v>31</v>
      </c>
      <c r="S34" s="2" t="s">
        <v>49</v>
      </c>
    </row>
    <row r="35" spans="1:19" x14ac:dyDescent="0.3">
      <c r="B35" s="67" t="s">
        <v>51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R35">
        <v>32</v>
      </c>
      <c r="S35" s="2" t="s">
        <v>49</v>
      </c>
    </row>
    <row r="36" spans="1:19" x14ac:dyDescent="0.3">
      <c r="B36" s="2" t="s">
        <v>52</v>
      </c>
      <c r="C36" s="2" t="s">
        <v>50</v>
      </c>
      <c r="D36" s="2" t="s">
        <v>49</v>
      </c>
      <c r="E36" s="2" t="s">
        <v>34</v>
      </c>
      <c r="F36" s="2" t="s">
        <v>39</v>
      </c>
      <c r="G36" s="2" t="s">
        <v>40</v>
      </c>
      <c r="H36" s="2" t="s">
        <v>41</v>
      </c>
      <c r="I36" s="2" t="s">
        <v>42</v>
      </c>
      <c r="J36" s="2" t="s">
        <v>35</v>
      </c>
      <c r="K36" s="2" t="s">
        <v>43</v>
      </c>
      <c r="L36" s="2" t="s">
        <v>44</v>
      </c>
      <c r="M36" s="2" t="s">
        <v>45</v>
      </c>
      <c r="N36" s="2" t="s">
        <v>53</v>
      </c>
      <c r="R36">
        <v>33</v>
      </c>
      <c r="S36" s="2" t="s">
        <v>49</v>
      </c>
    </row>
    <row r="37" spans="1:19" x14ac:dyDescent="0.3">
      <c r="B37" s="2" t="s">
        <v>50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>
        <f>SUM(C37:N37)</f>
        <v>0</v>
      </c>
      <c r="R37">
        <v>34</v>
      </c>
      <c r="S37" s="2" t="s">
        <v>49</v>
      </c>
    </row>
    <row r="38" spans="1:19" x14ac:dyDescent="0.3">
      <c r="B38" s="2" t="s">
        <v>49</v>
      </c>
      <c r="C38" s="3">
        <v>0</v>
      </c>
      <c r="D38" s="3">
        <v>52</v>
      </c>
      <c r="E38" s="3">
        <v>3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>
        <f t="shared" ref="O38:O48" si="1">SUM(C38:N38)</f>
        <v>55</v>
      </c>
      <c r="R38">
        <v>35</v>
      </c>
      <c r="S38" s="2" t="s">
        <v>49</v>
      </c>
    </row>
    <row r="39" spans="1:19" x14ac:dyDescent="0.3">
      <c r="B39" s="2" t="s">
        <v>34</v>
      </c>
      <c r="C39" s="3">
        <v>0</v>
      </c>
      <c r="D39" s="3">
        <v>3</v>
      </c>
      <c r="E39" s="3">
        <v>133</v>
      </c>
      <c r="F39" s="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>
        <f t="shared" si="1"/>
        <v>139</v>
      </c>
      <c r="R39">
        <v>36</v>
      </c>
      <c r="S39" s="2" t="s">
        <v>49</v>
      </c>
    </row>
    <row r="40" spans="1:19" x14ac:dyDescent="0.3">
      <c r="B40" s="2" t="s">
        <v>39</v>
      </c>
      <c r="C40" s="3">
        <v>0</v>
      </c>
      <c r="D40" s="3">
        <v>0</v>
      </c>
      <c r="E40" s="3">
        <v>3</v>
      </c>
      <c r="F40" s="3">
        <v>117</v>
      </c>
      <c r="G40" s="3">
        <v>5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>
        <f t="shared" si="1"/>
        <v>125</v>
      </c>
      <c r="R40">
        <v>37</v>
      </c>
      <c r="S40" s="2" t="s">
        <v>49</v>
      </c>
    </row>
    <row r="41" spans="1:19" x14ac:dyDescent="0.3">
      <c r="B41" s="2" t="s">
        <v>40</v>
      </c>
      <c r="C41" s="3">
        <v>0</v>
      </c>
      <c r="D41" s="3">
        <v>0</v>
      </c>
      <c r="E41" s="3">
        <v>0</v>
      </c>
      <c r="F41" s="3">
        <v>4</v>
      </c>
      <c r="G41" s="3">
        <v>58</v>
      </c>
      <c r="H41" s="3">
        <v>6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>
        <f t="shared" si="1"/>
        <v>68</v>
      </c>
      <c r="R41">
        <v>38</v>
      </c>
      <c r="S41" s="2" t="s">
        <v>49</v>
      </c>
    </row>
    <row r="42" spans="1:19" x14ac:dyDescent="0.3">
      <c r="B42" s="2" t="s">
        <v>41</v>
      </c>
      <c r="C42" s="3">
        <v>0</v>
      </c>
      <c r="D42" s="3">
        <v>0</v>
      </c>
      <c r="E42" s="3">
        <v>0</v>
      </c>
      <c r="F42" s="3">
        <v>0</v>
      </c>
      <c r="G42" s="3">
        <v>5</v>
      </c>
      <c r="H42" s="3">
        <v>77</v>
      </c>
      <c r="I42" s="3">
        <v>9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f t="shared" si="1"/>
        <v>91</v>
      </c>
      <c r="R42">
        <v>39</v>
      </c>
      <c r="S42" s="2" t="s">
        <v>49</v>
      </c>
    </row>
    <row r="43" spans="1:19" x14ac:dyDescent="0.3">
      <c r="B43" s="2" t="s">
        <v>42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8</v>
      </c>
      <c r="I43" s="3">
        <v>582</v>
      </c>
      <c r="J43" s="3">
        <v>17</v>
      </c>
      <c r="K43" s="3">
        <v>0</v>
      </c>
      <c r="L43" s="3">
        <v>0</v>
      </c>
      <c r="M43" s="3">
        <v>0</v>
      </c>
      <c r="N43" s="3">
        <v>0</v>
      </c>
      <c r="O43">
        <f t="shared" si="1"/>
        <v>607</v>
      </c>
      <c r="R43">
        <v>40</v>
      </c>
      <c r="S43" s="2" t="s">
        <v>49</v>
      </c>
    </row>
    <row r="44" spans="1:19" x14ac:dyDescent="0.3">
      <c r="B44" s="2" t="s">
        <v>35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16</v>
      </c>
      <c r="J44" s="3">
        <v>348</v>
      </c>
      <c r="K44" s="3">
        <v>14</v>
      </c>
      <c r="L44" s="3">
        <v>0</v>
      </c>
      <c r="M44" s="3">
        <v>0</v>
      </c>
      <c r="N44" s="3">
        <v>0</v>
      </c>
      <c r="O44">
        <f t="shared" si="1"/>
        <v>378</v>
      </c>
      <c r="R44">
        <v>41</v>
      </c>
      <c r="S44" s="2" t="s">
        <v>49</v>
      </c>
    </row>
    <row r="45" spans="1:19" x14ac:dyDescent="0.3">
      <c r="B45" s="2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13</v>
      </c>
      <c r="K45" s="3">
        <v>334</v>
      </c>
      <c r="L45" s="3">
        <v>17</v>
      </c>
      <c r="M45" s="3">
        <v>0</v>
      </c>
      <c r="N45" s="3">
        <v>0</v>
      </c>
      <c r="O45">
        <f t="shared" si="1"/>
        <v>364</v>
      </c>
      <c r="R45">
        <v>42</v>
      </c>
      <c r="S45" s="2" t="s">
        <v>49</v>
      </c>
    </row>
    <row r="46" spans="1:19" x14ac:dyDescent="0.3">
      <c r="B46" s="2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16</v>
      </c>
      <c r="L46" s="3">
        <v>251</v>
      </c>
      <c r="M46" s="3">
        <v>8</v>
      </c>
      <c r="N46" s="3">
        <v>0</v>
      </c>
      <c r="O46">
        <f t="shared" si="1"/>
        <v>275</v>
      </c>
      <c r="R46">
        <v>43</v>
      </c>
      <c r="S46" s="2" t="s">
        <v>49</v>
      </c>
    </row>
    <row r="47" spans="1:19" x14ac:dyDescent="0.3">
      <c r="B47" s="2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8</v>
      </c>
      <c r="M47" s="3">
        <v>83</v>
      </c>
      <c r="N47" s="3">
        <v>4</v>
      </c>
      <c r="O47">
        <f t="shared" si="1"/>
        <v>95</v>
      </c>
      <c r="R47">
        <v>44</v>
      </c>
      <c r="S47" s="2" t="s">
        <v>49</v>
      </c>
    </row>
    <row r="48" spans="1:19" x14ac:dyDescent="0.3">
      <c r="B48" s="2" t="s">
        <v>53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4</v>
      </c>
      <c r="N48" s="3">
        <v>44</v>
      </c>
      <c r="O48">
        <f t="shared" si="1"/>
        <v>48</v>
      </c>
      <c r="R48">
        <v>45</v>
      </c>
      <c r="S48" s="2" t="s">
        <v>49</v>
      </c>
    </row>
    <row r="49" spans="2:19" x14ac:dyDescent="0.3">
      <c r="O49">
        <f>SUM(O37:O48)</f>
        <v>2245</v>
      </c>
      <c r="R49">
        <v>46</v>
      </c>
      <c r="S49" s="2" t="s">
        <v>49</v>
      </c>
    </row>
    <row r="50" spans="2:19" x14ac:dyDescent="0.3">
      <c r="R50">
        <v>47</v>
      </c>
      <c r="S50" s="2" t="s">
        <v>49</v>
      </c>
    </row>
    <row r="51" spans="2:19" x14ac:dyDescent="0.3">
      <c r="B51" s="67" t="s">
        <v>51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R51">
        <v>48</v>
      </c>
      <c r="S51" s="2" t="s">
        <v>49</v>
      </c>
    </row>
    <row r="52" spans="2:19" x14ac:dyDescent="0.3">
      <c r="B52" s="2" t="s">
        <v>52</v>
      </c>
      <c r="C52" s="2" t="s">
        <v>50</v>
      </c>
      <c r="D52" s="2" t="s">
        <v>49</v>
      </c>
      <c r="E52" s="2" t="s">
        <v>34</v>
      </c>
      <c r="F52" s="2" t="s">
        <v>39</v>
      </c>
      <c r="G52" s="2" t="s">
        <v>40</v>
      </c>
      <c r="H52" s="2" t="s">
        <v>41</v>
      </c>
      <c r="I52" s="2" t="s">
        <v>42</v>
      </c>
      <c r="J52" s="2" t="s">
        <v>35</v>
      </c>
      <c r="K52" s="2" t="s">
        <v>43</v>
      </c>
      <c r="L52" s="2" t="s">
        <v>44</v>
      </c>
      <c r="M52" s="2" t="s">
        <v>45</v>
      </c>
      <c r="N52" s="2" t="s">
        <v>53</v>
      </c>
      <c r="R52">
        <v>49</v>
      </c>
      <c r="S52" s="2" t="s">
        <v>49</v>
      </c>
    </row>
    <row r="53" spans="2:19" x14ac:dyDescent="0.3">
      <c r="B53" s="2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R53">
        <v>50</v>
      </c>
      <c r="S53" s="2" t="s">
        <v>49</v>
      </c>
    </row>
    <row r="54" spans="2:19" x14ac:dyDescent="0.3">
      <c r="B54" s="2" t="s">
        <v>49</v>
      </c>
      <c r="C54" s="3">
        <v>0</v>
      </c>
      <c r="D54" s="3">
        <f>D38/$O$38</f>
        <v>0.94545454545454544</v>
      </c>
      <c r="E54" s="3">
        <f t="shared" ref="E54:N54" si="2">E38/$O$38</f>
        <v>5.4545454545454543E-2</v>
      </c>
      <c r="F54" s="3">
        <f t="shared" si="2"/>
        <v>0</v>
      </c>
      <c r="G54" s="3">
        <f t="shared" si="2"/>
        <v>0</v>
      </c>
      <c r="H54" s="3">
        <f t="shared" si="2"/>
        <v>0</v>
      </c>
      <c r="I54" s="3">
        <f t="shared" si="2"/>
        <v>0</v>
      </c>
      <c r="J54" s="3">
        <f t="shared" si="2"/>
        <v>0</v>
      </c>
      <c r="K54" s="3">
        <f t="shared" si="2"/>
        <v>0</v>
      </c>
      <c r="L54" s="3">
        <f t="shared" si="2"/>
        <v>0</v>
      </c>
      <c r="M54" s="3">
        <f t="shared" si="2"/>
        <v>0</v>
      </c>
      <c r="N54" s="3">
        <f t="shared" si="2"/>
        <v>0</v>
      </c>
      <c r="R54">
        <v>51</v>
      </c>
      <c r="S54" s="2" t="s">
        <v>49</v>
      </c>
    </row>
    <row r="55" spans="2:19" x14ac:dyDescent="0.3">
      <c r="B55" s="2" t="s">
        <v>34</v>
      </c>
      <c r="C55" s="3">
        <v>0</v>
      </c>
      <c r="D55" s="3">
        <f>D39/$O$39</f>
        <v>2.1582733812949641E-2</v>
      </c>
      <c r="E55" s="3">
        <f t="shared" ref="E55:N55" si="3">E39/$O$39</f>
        <v>0.95683453237410077</v>
      </c>
      <c r="F55" s="3">
        <f t="shared" si="3"/>
        <v>2.1582733812949641E-2</v>
      </c>
      <c r="G55" s="3">
        <f t="shared" si="3"/>
        <v>0</v>
      </c>
      <c r="H55" s="3">
        <f t="shared" si="3"/>
        <v>0</v>
      </c>
      <c r="I55" s="3">
        <f t="shared" si="3"/>
        <v>0</v>
      </c>
      <c r="J55" s="3">
        <f t="shared" si="3"/>
        <v>0</v>
      </c>
      <c r="K55" s="3">
        <f t="shared" si="3"/>
        <v>0</v>
      </c>
      <c r="L55" s="3">
        <f t="shared" si="3"/>
        <v>0</v>
      </c>
      <c r="M55" s="3">
        <f t="shared" si="3"/>
        <v>0</v>
      </c>
      <c r="N55" s="3">
        <f t="shared" si="3"/>
        <v>0</v>
      </c>
      <c r="R55">
        <v>52</v>
      </c>
      <c r="S55" s="2" t="s">
        <v>49</v>
      </c>
    </row>
    <row r="56" spans="2:19" x14ac:dyDescent="0.3">
      <c r="B56" s="2" t="s">
        <v>39</v>
      </c>
      <c r="C56" s="3">
        <v>0</v>
      </c>
      <c r="D56" s="3">
        <v>0</v>
      </c>
      <c r="E56" s="3">
        <f>E40/$O$40</f>
        <v>2.4E-2</v>
      </c>
      <c r="F56" s="3">
        <f t="shared" ref="F56:N56" si="4">F40/$O$40</f>
        <v>0.93600000000000005</v>
      </c>
      <c r="G56" s="3">
        <f t="shared" si="4"/>
        <v>0.04</v>
      </c>
      <c r="H56" s="3">
        <f t="shared" si="4"/>
        <v>0</v>
      </c>
      <c r="I56" s="3">
        <f t="shared" si="4"/>
        <v>0</v>
      </c>
      <c r="J56" s="3">
        <f t="shared" si="4"/>
        <v>0</v>
      </c>
      <c r="K56" s="3">
        <f t="shared" si="4"/>
        <v>0</v>
      </c>
      <c r="L56" s="3">
        <f t="shared" si="4"/>
        <v>0</v>
      </c>
      <c r="M56" s="3">
        <f t="shared" si="4"/>
        <v>0</v>
      </c>
      <c r="N56" s="3">
        <f t="shared" si="4"/>
        <v>0</v>
      </c>
      <c r="R56">
        <v>53</v>
      </c>
      <c r="S56" s="2" t="s">
        <v>49</v>
      </c>
    </row>
    <row r="57" spans="2:19" x14ac:dyDescent="0.3">
      <c r="B57" s="2" t="s">
        <v>40</v>
      </c>
      <c r="C57" s="3">
        <v>0</v>
      </c>
      <c r="D57" s="3">
        <v>0</v>
      </c>
      <c r="E57" s="3">
        <v>0</v>
      </c>
      <c r="F57" s="3">
        <f>F41/$O$41</f>
        <v>5.8823529411764705E-2</v>
      </c>
      <c r="G57" s="3">
        <f t="shared" ref="G57:N57" si="5">G41/$O$41</f>
        <v>0.8529411764705882</v>
      </c>
      <c r="H57" s="3">
        <f t="shared" si="5"/>
        <v>8.8235294117647065E-2</v>
      </c>
      <c r="I57" s="3">
        <f t="shared" si="5"/>
        <v>0</v>
      </c>
      <c r="J57" s="3">
        <f t="shared" si="5"/>
        <v>0</v>
      </c>
      <c r="K57" s="3">
        <f t="shared" si="5"/>
        <v>0</v>
      </c>
      <c r="L57" s="3">
        <f t="shared" si="5"/>
        <v>0</v>
      </c>
      <c r="M57" s="3">
        <f t="shared" si="5"/>
        <v>0</v>
      </c>
      <c r="N57" s="3">
        <f t="shared" si="5"/>
        <v>0</v>
      </c>
      <c r="R57">
        <v>54</v>
      </c>
      <c r="S57" s="2" t="s">
        <v>49</v>
      </c>
    </row>
    <row r="58" spans="2:19" x14ac:dyDescent="0.3">
      <c r="B58" s="2" t="s">
        <v>41</v>
      </c>
      <c r="C58" s="3">
        <v>0</v>
      </c>
      <c r="D58" s="3">
        <v>0</v>
      </c>
      <c r="E58" s="3">
        <v>0</v>
      </c>
      <c r="F58" s="3">
        <v>0</v>
      </c>
      <c r="G58" s="3">
        <f>G42/$O$42</f>
        <v>5.4945054945054944E-2</v>
      </c>
      <c r="H58" s="3">
        <f t="shared" ref="H58:N58" si="6">H42/$O$42</f>
        <v>0.84615384615384615</v>
      </c>
      <c r="I58" s="3">
        <f t="shared" si="6"/>
        <v>9.8901098901098897E-2</v>
      </c>
      <c r="J58" s="3">
        <f t="shared" si="6"/>
        <v>0</v>
      </c>
      <c r="K58" s="3">
        <f t="shared" si="6"/>
        <v>0</v>
      </c>
      <c r="L58" s="3">
        <f t="shared" si="6"/>
        <v>0</v>
      </c>
      <c r="M58" s="3">
        <f t="shared" si="6"/>
        <v>0</v>
      </c>
      <c r="N58" s="3">
        <f t="shared" si="6"/>
        <v>0</v>
      </c>
      <c r="R58">
        <v>55</v>
      </c>
      <c r="S58" s="2" t="s">
        <v>49</v>
      </c>
    </row>
    <row r="59" spans="2:19" x14ac:dyDescent="0.3">
      <c r="B59" s="2" t="s">
        <v>42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f>H43/$O$43</f>
        <v>1.3179571663920923E-2</v>
      </c>
      <c r="I59" s="3">
        <f t="shared" ref="I59:N59" si="7">I43/$O$43</f>
        <v>0.95881383855024716</v>
      </c>
      <c r="J59" s="3">
        <f t="shared" si="7"/>
        <v>2.800658978583196E-2</v>
      </c>
      <c r="K59" s="3">
        <f t="shared" si="7"/>
        <v>0</v>
      </c>
      <c r="L59" s="3">
        <f t="shared" si="7"/>
        <v>0</v>
      </c>
      <c r="M59" s="3">
        <f t="shared" si="7"/>
        <v>0</v>
      </c>
      <c r="N59" s="3">
        <f t="shared" si="7"/>
        <v>0</v>
      </c>
      <c r="R59">
        <v>56</v>
      </c>
      <c r="S59" s="2" t="s">
        <v>49</v>
      </c>
    </row>
    <row r="60" spans="2:19" x14ac:dyDescent="0.3">
      <c r="B60" s="2" t="s">
        <v>35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f>I44/$O$44</f>
        <v>4.2328042328042326E-2</v>
      </c>
      <c r="J60" s="3">
        <f t="shared" ref="J60:N60" si="8">J44/$O$44</f>
        <v>0.92063492063492058</v>
      </c>
      <c r="K60" s="3">
        <f t="shared" si="8"/>
        <v>3.7037037037037035E-2</v>
      </c>
      <c r="L60" s="3">
        <f t="shared" si="8"/>
        <v>0</v>
      </c>
      <c r="M60" s="3">
        <f t="shared" si="8"/>
        <v>0</v>
      </c>
      <c r="N60" s="3">
        <f t="shared" si="8"/>
        <v>0</v>
      </c>
      <c r="R60">
        <v>57</v>
      </c>
      <c r="S60" s="2" t="s">
        <v>49</v>
      </c>
    </row>
    <row r="61" spans="2:19" x14ac:dyDescent="0.3">
      <c r="B61" s="2" t="s">
        <v>43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f>J45/$O$45</f>
        <v>3.5714285714285712E-2</v>
      </c>
      <c r="K61" s="3">
        <f t="shared" ref="K61:N61" si="9">K45/$O$45</f>
        <v>0.91758241758241754</v>
      </c>
      <c r="L61" s="3">
        <f t="shared" si="9"/>
        <v>4.6703296703296704E-2</v>
      </c>
      <c r="M61" s="3">
        <f t="shared" si="9"/>
        <v>0</v>
      </c>
      <c r="N61" s="3">
        <f t="shared" si="9"/>
        <v>0</v>
      </c>
      <c r="R61">
        <v>58</v>
      </c>
      <c r="S61" s="2" t="s">
        <v>49</v>
      </c>
    </row>
    <row r="62" spans="2:19" x14ac:dyDescent="0.3">
      <c r="B62" s="2" t="s">
        <v>44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f>K46/$O$46</f>
        <v>5.8181818181818182E-2</v>
      </c>
      <c r="L62" s="3">
        <f t="shared" ref="L62:N62" si="10">L46/$O$46</f>
        <v>0.91272727272727272</v>
      </c>
      <c r="M62" s="3">
        <f t="shared" si="10"/>
        <v>2.9090909090909091E-2</v>
      </c>
      <c r="N62" s="3">
        <f t="shared" si="10"/>
        <v>0</v>
      </c>
      <c r="R62">
        <v>59</v>
      </c>
      <c r="S62" s="2" t="s">
        <v>49</v>
      </c>
    </row>
    <row r="63" spans="2:19" x14ac:dyDescent="0.3">
      <c r="B63" s="2" t="s">
        <v>45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>L47/$O$47</f>
        <v>8.4210526315789472E-2</v>
      </c>
      <c r="M63" s="3">
        <f t="shared" ref="M63:N63" si="11">M47/$O$47</f>
        <v>0.87368421052631584</v>
      </c>
      <c r="N63" s="3">
        <f t="shared" si="11"/>
        <v>4.2105263157894736E-2</v>
      </c>
      <c r="R63">
        <v>60</v>
      </c>
      <c r="S63" s="2" t="s">
        <v>49</v>
      </c>
    </row>
    <row r="64" spans="2:19" x14ac:dyDescent="0.3">
      <c r="B64" s="2" t="s">
        <v>53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f>M48/$O$48</f>
        <v>8.3333333333333329E-2</v>
      </c>
      <c r="N64" s="3">
        <f>N48/$O$48</f>
        <v>0.91666666666666663</v>
      </c>
      <c r="R64">
        <v>61</v>
      </c>
      <c r="S64" s="2" t="s">
        <v>49</v>
      </c>
    </row>
    <row r="65" spans="1:19" x14ac:dyDescent="0.3">
      <c r="R65">
        <v>62</v>
      </c>
      <c r="S65" s="2" t="s">
        <v>49</v>
      </c>
    </row>
    <row r="66" spans="1:19" x14ac:dyDescent="0.3">
      <c r="R66">
        <v>63</v>
      </c>
      <c r="S66" s="2" t="s">
        <v>49</v>
      </c>
    </row>
    <row r="67" spans="1:19" x14ac:dyDescent="0.3">
      <c r="A67" t="s">
        <v>62</v>
      </c>
      <c r="R67">
        <v>64</v>
      </c>
      <c r="S67" s="2" t="s">
        <v>49</v>
      </c>
    </row>
    <row r="68" spans="1:19" x14ac:dyDescent="0.3">
      <c r="R68">
        <v>65</v>
      </c>
      <c r="S68" s="2" t="s">
        <v>49</v>
      </c>
    </row>
    <row r="69" spans="1:19" x14ac:dyDescent="0.3">
      <c r="B69" s="67" t="s">
        <v>51</v>
      </c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R69">
        <v>66</v>
      </c>
      <c r="S69" s="2" t="s">
        <v>49</v>
      </c>
    </row>
    <row r="70" spans="1:19" x14ac:dyDescent="0.3">
      <c r="B70" s="2" t="s">
        <v>52</v>
      </c>
      <c r="C70" s="2" t="s">
        <v>50</v>
      </c>
      <c r="D70" s="2" t="s">
        <v>49</v>
      </c>
      <c r="E70" s="2" t="s">
        <v>34</v>
      </c>
      <c r="F70" s="2" t="s">
        <v>39</v>
      </c>
      <c r="G70" s="2" t="s">
        <v>40</v>
      </c>
      <c r="H70" s="2" t="s">
        <v>41</v>
      </c>
      <c r="I70" s="2" t="s">
        <v>42</v>
      </c>
      <c r="J70" s="2" t="s">
        <v>35</v>
      </c>
      <c r="K70" s="2" t="s">
        <v>43</v>
      </c>
      <c r="L70" s="2" t="s">
        <v>44</v>
      </c>
      <c r="M70" s="2" t="s">
        <v>45</v>
      </c>
      <c r="N70" s="2" t="s">
        <v>53</v>
      </c>
      <c r="R70">
        <v>67</v>
      </c>
      <c r="S70" s="2" t="s">
        <v>49</v>
      </c>
    </row>
    <row r="71" spans="1:19" x14ac:dyDescent="0.3">
      <c r="B71" s="2" t="s">
        <v>50</v>
      </c>
      <c r="C71" s="3">
        <v>90</v>
      </c>
      <c r="D71" s="3">
        <v>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>
        <f>SUM(C71:N71)</f>
        <v>96</v>
      </c>
      <c r="R71">
        <v>68</v>
      </c>
      <c r="S71" s="2" t="s">
        <v>49</v>
      </c>
    </row>
    <row r="72" spans="1:19" x14ac:dyDescent="0.3">
      <c r="B72" s="2" t="s">
        <v>49</v>
      </c>
      <c r="C72" s="3">
        <v>6</v>
      </c>
      <c r="D72" s="3">
        <v>97</v>
      </c>
      <c r="E72" s="3">
        <v>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>
        <f t="shared" ref="O72:O82" si="12">SUM(C72:N72)</f>
        <v>107</v>
      </c>
      <c r="R72">
        <v>69</v>
      </c>
      <c r="S72" s="2" t="s">
        <v>49</v>
      </c>
    </row>
    <row r="73" spans="1:19" x14ac:dyDescent="0.3">
      <c r="B73" s="2" t="s">
        <v>34</v>
      </c>
      <c r="C73" s="3">
        <v>0</v>
      </c>
      <c r="D73" s="3">
        <v>4</v>
      </c>
      <c r="E73" s="3">
        <v>114</v>
      </c>
      <c r="F73" s="3">
        <v>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>
        <f t="shared" si="12"/>
        <v>120</v>
      </c>
      <c r="R73">
        <v>70</v>
      </c>
      <c r="S73" s="2" t="s">
        <v>49</v>
      </c>
    </row>
    <row r="74" spans="1:19" x14ac:dyDescent="0.3">
      <c r="B74" s="2" t="s">
        <v>39</v>
      </c>
      <c r="C74" s="3">
        <v>0</v>
      </c>
      <c r="D74" s="3">
        <v>0</v>
      </c>
      <c r="E74" s="3">
        <v>0</v>
      </c>
      <c r="F74" s="3">
        <v>45</v>
      </c>
      <c r="G74" s="3">
        <v>7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>
        <f t="shared" si="12"/>
        <v>52</v>
      </c>
      <c r="R74">
        <v>71</v>
      </c>
      <c r="S74" s="2" t="s">
        <v>49</v>
      </c>
    </row>
    <row r="75" spans="1:19" x14ac:dyDescent="0.3">
      <c r="B75" s="2" t="s">
        <v>40</v>
      </c>
      <c r="C75" s="3">
        <v>0</v>
      </c>
      <c r="D75" s="3">
        <v>0</v>
      </c>
      <c r="E75" s="3">
        <v>1</v>
      </c>
      <c r="F75" s="3">
        <v>5</v>
      </c>
      <c r="G75" s="3">
        <v>52</v>
      </c>
      <c r="H75" s="3">
        <v>8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>
        <f t="shared" si="12"/>
        <v>66</v>
      </c>
      <c r="R75">
        <v>72</v>
      </c>
      <c r="S75" s="2" t="s">
        <v>49</v>
      </c>
    </row>
    <row r="76" spans="1:19" x14ac:dyDescent="0.3">
      <c r="B76" s="2" t="s">
        <v>41</v>
      </c>
      <c r="C76" s="3">
        <v>0</v>
      </c>
      <c r="D76" s="3">
        <v>0</v>
      </c>
      <c r="E76" s="3">
        <v>0</v>
      </c>
      <c r="F76" s="3">
        <v>0</v>
      </c>
      <c r="G76" s="3">
        <v>7</v>
      </c>
      <c r="H76" s="3">
        <v>276</v>
      </c>
      <c r="I76" s="3">
        <v>14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>
        <f t="shared" si="12"/>
        <v>297</v>
      </c>
      <c r="R76">
        <v>73</v>
      </c>
      <c r="S76" s="2" t="s">
        <v>49</v>
      </c>
    </row>
    <row r="77" spans="1:19" x14ac:dyDescent="0.3">
      <c r="B77" s="2" t="s">
        <v>42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13</v>
      </c>
      <c r="I77" s="3">
        <v>572</v>
      </c>
      <c r="J77" s="3">
        <v>13</v>
      </c>
      <c r="K77" s="3">
        <v>0</v>
      </c>
      <c r="L77" s="3">
        <v>0</v>
      </c>
      <c r="M77" s="3">
        <v>0</v>
      </c>
      <c r="N77" s="3">
        <v>0</v>
      </c>
      <c r="O77">
        <f t="shared" si="12"/>
        <v>598</v>
      </c>
      <c r="R77">
        <v>74</v>
      </c>
      <c r="S77" s="2" t="s">
        <v>49</v>
      </c>
    </row>
    <row r="78" spans="1:19" x14ac:dyDescent="0.3">
      <c r="B78" s="2" t="s">
        <v>35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12</v>
      </c>
      <c r="J78" s="3">
        <v>249</v>
      </c>
      <c r="K78" s="3">
        <v>11</v>
      </c>
      <c r="L78" s="3">
        <v>0</v>
      </c>
      <c r="M78" s="3">
        <v>0</v>
      </c>
      <c r="N78" s="3">
        <v>0</v>
      </c>
      <c r="O78">
        <f t="shared" si="12"/>
        <v>272</v>
      </c>
      <c r="R78">
        <v>75</v>
      </c>
      <c r="S78" s="2" t="s">
        <v>49</v>
      </c>
    </row>
    <row r="79" spans="1:19" x14ac:dyDescent="0.3">
      <c r="B79" s="2" t="s">
        <v>43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10</v>
      </c>
      <c r="K79" s="3">
        <v>352</v>
      </c>
      <c r="L79" s="3">
        <v>10</v>
      </c>
      <c r="M79" s="3">
        <v>0</v>
      </c>
      <c r="N79" s="3">
        <v>0</v>
      </c>
      <c r="O79">
        <f t="shared" si="12"/>
        <v>372</v>
      </c>
      <c r="R79">
        <v>76</v>
      </c>
      <c r="S79" s="2" t="s">
        <v>49</v>
      </c>
    </row>
    <row r="80" spans="1:19" x14ac:dyDescent="0.3">
      <c r="B80" s="2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10</v>
      </c>
      <c r="L80" s="3">
        <v>153</v>
      </c>
      <c r="M80" s="3">
        <v>4</v>
      </c>
      <c r="N80" s="3">
        <v>0</v>
      </c>
      <c r="O80">
        <f t="shared" si="12"/>
        <v>167</v>
      </c>
      <c r="R80">
        <v>77</v>
      </c>
      <c r="S80" s="2" t="s">
        <v>49</v>
      </c>
    </row>
    <row r="81" spans="2:19" x14ac:dyDescent="0.3">
      <c r="B81" s="2" t="s">
        <v>45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4</v>
      </c>
      <c r="M81" s="3">
        <v>58</v>
      </c>
      <c r="N81" s="3">
        <v>1</v>
      </c>
      <c r="O81">
        <f t="shared" si="12"/>
        <v>63</v>
      </c>
      <c r="R81">
        <v>78</v>
      </c>
      <c r="S81" s="2" t="s">
        <v>49</v>
      </c>
    </row>
    <row r="82" spans="2:19" x14ac:dyDescent="0.3">
      <c r="B82" s="2" t="s">
        <v>53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34</v>
      </c>
      <c r="O82">
        <f t="shared" si="12"/>
        <v>35</v>
      </c>
      <c r="R82">
        <v>79</v>
      </c>
      <c r="S82" s="2" t="s">
        <v>49</v>
      </c>
    </row>
    <row r="83" spans="2:19" x14ac:dyDescent="0.3">
      <c r="O83">
        <f>SUM(O71:O82)</f>
        <v>2245</v>
      </c>
      <c r="R83">
        <v>80</v>
      </c>
      <c r="S83" s="2" t="s">
        <v>49</v>
      </c>
    </row>
    <row r="84" spans="2:19" x14ac:dyDescent="0.3">
      <c r="R84">
        <v>81</v>
      </c>
      <c r="S84" s="2" t="s">
        <v>49</v>
      </c>
    </row>
    <row r="85" spans="2:19" x14ac:dyDescent="0.3">
      <c r="B85" s="67" t="s">
        <v>51</v>
      </c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R85">
        <v>82</v>
      </c>
      <c r="S85" s="2" t="s">
        <v>49</v>
      </c>
    </row>
    <row r="86" spans="2:19" x14ac:dyDescent="0.3">
      <c r="B86" s="2" t="s">
        <v>52</v>
      </c>
      <c r="C86" s="2" t="s">
        <v>50</v>
      </c>
      <c r="D86" s="2" t="s">
        <v>49</v>
      </c>
      <c r="E86" s="2" t="s">
        <v>34</v>
      </c>
      <c r="F86" s="2" t="s">
        <v>39</v>
      </c>
      <c r="G86" s="2" t="s">
        <v>40</v>
      </c>
      <c r="H86" s="2" t="s">
        <v>41</v>
      </c>
      <c r="I86" s="2" t="s">
        <v>42</v>
      </c>
      <c r="J86" s="2" t="s">
        <v>35</v>
      </c>
      <c r="K86" s="2" t="s">
        <v>43</v>
      </c>
      <c r="L86" s="2" t="s">
        <v>44</v>
      </c>
      <c r="M86" s="2" t="s">
        <v>45</v>
      </c>
      <c r="N86" s="2" t="s">
        <v>53</v>
      </c>
      <c r="R86">
        <v>83</v>
      </c>
      <c r="S86" s="2" t="s">
        <v>49</v>
      </c>
    </row>
    <row r="87" spans="2:19" x14ac:dyDescent="0.3">
      <c r="B87" s="2" t="s">
        <v>50</v>
      </c>
      <c r="C87" s="3">
        <f>C71/$O$71</f>
        <v>0.9375</v>
      </c>
      <c r="D87" s="3">
        <f t="shared" ref="D87:N87" si="13">D71/$O$71</f>
        <v>6.25E-2</v>
      </c>
      <c r="E87" s="3">
        <f t="shared" si="13"/>
        <v>0</v>
      </c>
      <c r="F87" s="3">
        <f t="shared" si="13"/>
        <v>0</v>
      </c>
      <c r="G87" s="3">
        <f t="shared" si="13"/>
        <v>0</v>
      </c>
      <c r="H87" s="3">
        <f t="shared" si="13"/>
        <v>0</v>
      </c>
      <c r="I87" s="3">
        <f t="shared" si="13"/>
        <v>0</v>
      </c>
      <c r="J87" s="3">
        <f t="shared" si="13"/>
        <v>0</v>
      </c>
      <c r="K87" s="3">
        <f t="shared" si="13"/>
        <v>0</v>
      </c>
      <c r="L87" s="3">
        <f t="shared" si="13"/>
        <v>0</v>
      </c>
      <c r="M87" s="3">
        <f t="shared" si="13"/>
        <v>0</v>
      </c>
      <c r="N87" s="3">
        <f t="shared" si="13"/>
        <v>0</v>
      </c>
      <c r="O87" s="20">
        <f>(C87*'Kurs Jual'!H45)+('Matriks (Min, Max)'!D87*'Kurs Jual'!H46)</f>
        <v>0</v>
      </c>
      <c r="R87">
        <v>84</v>
      </c>
      <c r="S87" s="2" t="s">
        <v>49</v>
      </c>
    </row>
    <row r="88" spans="2:19" x14ac:dyDescent="0.3">
      <c r="B88" s="2" t="s">
        <v>49</v>
      </c>
      <c r="C88" s="3">
        <f>C72/$O$72</f>
        <v>5.6074766355140186E-2</v>
      </c>
      <c r="D88" s="3">
        <f t="shared" ref="D88:N88" si="14">D72/$O$72</f>
        <v>0.90654205607476634</v>
      </c>
      <c r="E88" s="3">
        <f t="shared" si="14"/>
        <v>3.7383177570093455E-2</v>
      </c>
      <c r="F88" s="3">
        <f t="shared" si="14"/>
        <v>0</v>
      </c>
      <c r="G88" s="3">
        <f t="shared" si="14"/>
        <v>0</v>
      </c>
      <c r="H88" s="3">
        <f t="shared" si="14"/>
        <v>0</v>
      </c>
      <c r="I88" s="3">
        <f t="shared" si="14"/>
        <v>0</v>
      </c>
      <c r="J88" s="3">
        <f t="shared" si="14"/>
        <v>0</v>
      </c>
      <c r="K88" s="3">
        <f t="shared" si="14"/>
        <v>0</v>
      </c>
      <c r="L88" s="3">
        <f t="shared" si="14"/>
        <v>0</v>
      </c>
      <c r="M88" s="3">
        <f t="shared" si="14"/>
        <v>0</v>
      </c>
      <c r="N88" s="3">
        <f t="shared" si="14"/>
        <v>0</v>
      </c>
      <c r="R88">
        <v>85</v>
      </c>
      <c r="S88" s="2" t="s">
        <v>49</v>
      </c>
    </row>
    <row r="89" spans="2:19" x14ac:dyDescent="0.3">
      <c r="B89" s="2" t="s">
        <v>34</v>
      </c>
      <c r="C89" s="3">
        <f>C73/$O$73</f>
        <v>0</v>
      </c>
      <c r="D89" s="3">
        <f t="shared" ref="D89:N89" si="15">D73/$O$73</f>
        <v>3.3333333333333333E-2</v>
      </c>
      <c r="E89" s="3">
        <f t="shared" si="15"/>
        <v>0.95</v>
      </c>
      <c r="F89" s="3">
        <f t="shared" si="15"/>
        <v>1.6666666666666666E-2</v>
      </c>
      <c r="G89" s="3">
        <f t="shared" si="15"/>
        <v>0</v>
      </c>
      <c r="H89" s="3">
        <f t="shared" si="15"/>
        <v>0</v>
      </c>
      <c r="I89" s="3">
        <f t="shared" si="15"/>
        <v>0</v>
      </c>
      <c r="J89" s="3">
        <f t="shared" si="15"/>
        <v>0</v>
      </c>
      <c r="K89" s="3">
        <f t="shared" si="15"/>
        <v>0</v>
      </c>
      <c r="L89" s="3">
        <f t="shared" si="15"/>
        <v>0</v>
      </c>
      <c r="M89" s="3">
        <f t="shared" si="15"/>
        <v>0</v>
      </c>
      <c r="N89" s="3">
        <f t="shared" si="15"/>
        <v>0</v>
      </c>
      <c r="R89">
        <v>86</v>
      </c>
      <c r="S89" s="2" t="s">
        <v>49</v>
      </c>
    </row>
    <row r="90" spans="2:19" x14ac:dyDescent="0.3">
      <c r="B90" s="2" t="s">
        <v>39</v>
      </c>
      <c r="C90" s="3">
        <f>C74/$O$74</f>
        <v>0</v>
      </c>
      <c r="D90" s="3">
        <f t="shared" ref="D90:N90" si="16">D74/$O$74</f>
        <v>0</v>
      </c>
      <c r="E90" s="3">
        <f t="shared" si="16"/>
        <v>0</v>
      </c>
      <c r="F90" s="3">
        <f t="shared" si="16"/>
        <v>0.86538461538461542</v>
      </c>
      <c r="G90" s="3">
        <f t="shared" si="16"/>
        <v>0.13461538461538461</v>
      </c>
      <c r="H90" s="3">
        <f t="shared" si="16"/>
        <v>0</v>
      </c>
      <c r="I90" s="3">
        <f t="shared" si="16"/>
        <v>0</v>
      </c>
      <c r="J90" s="3">
        <f t="shared" si="16"/>
        <v>0</v>
      </c>
      <c r="K90" s="3">
        <f t="shared" si="16"/>
        <v>0</v>
      </c>
      <c r="L90" s="3">
        <f t="shared" si="16"/>
        <v>0</v>
      </c>
      <c r="M90" s="3">
        <f t="shared" si="16"/>
        <v>0</v>
      </c>
      <c r="N90" s="3">
        <f t="shared" si="16"/>
        <v>0</v>
      </c>
      <c r="R90">
        <v>87</v>
      </c>
      <c r="S90" s="2" t="s">
        <v>49</v>
      </c>
    </row>
    <row r="91" spans="2:19" x14ac:dyDescent="0.3">
      <c r="B91" s="2" t="s">
        <v>40</v>
      </c>
      <c r="C91" s="3">
        <f>C75/$O$75</f>
        <v>0</v>
      </c>
      <c r="D91" s="3">
        <f t="shared" ref="D91:N91" si="17">D75/$O$75</f>
        <v>0</v>
      </c>
      <c r="E91" s="3">
        <f t="shared" si="17"/>
        <v>1.5151515151515152E-2</v>
      </c>
      <c r="F91" s="3">
        <f t="shared" si="17"/>
        <v>7.575757575757576E-2</v>
      </c>
      <c r="G91" s="3">
        <f t="shared" si="17"/>
        <v>0.78787878787878785</v>
      </c>
      <c r="H91" s="3">
        <f t="shared" si="17"/>
        <v>0.12121212121212122</v>
      </c>
      <c r="I91" s="3">
        <f t="shared" si="17"/>
        <v>0</v>
      </c>
      <c r="J91" s="3">
        <f t="shared" si="17"/>
        <v>0</v>
      </c>
      <c r="K91" s="3">
        <f t="shared" si="17"/>
        <v>0</v>
      </c>
      <c r="L91" s="3">
        <f t="shared" si="17"/>
        <v>0</v>
      </c>
      <c r="M91" s="3">
        <f t="shared" si="17"/>
        <v>0</v>
      </c>
      <c r="N91" s="3">
        <f t="shared" si="17"/>
        <v>0</v>
      </c>
      <c r="R91">
        <v>88</v>
      </c>
      <c r="S91" s="2" t="s">
        <v>49</v>
      </c>
    </row>
    <row r="92" spans="2:19" x14ac:dyDescent="0.3">
      <c r="B92" s="2" t="s">
        <v>41</v>
      </c>
      <c r="C92" s="3">
        <f>C76/$O$76</f>
        <v>0</v>
      </c>
      <c r="D92" s="3">
        <f t="shared" ref="D92:N92" si="18">D76/$O$76</f>
        <v>0</v>
      </c>
      <c r="E92" s="3">
        <f t="shared" si="18"/>
        <v>0</v>
      </c>
      <c r="F92" s="3">
        <f t="shared" si="18"/>
        <v>0</v>
      </c>
      <c r="G92" s="3">
        <f t="shared" si="18"/>
        <v>2.3569023569023569E-2</v>
      </c>
      <c r="H92" s="3">
        <f t="shared" si="18"/>
        <v>0.92929292929292928</v>
      </c>
      <c r="I92" s="3">
        <f t="shared" si="18"/>
        <v>4.7138047138047139E-2</v>
      </c>
      <c r="J92" s="3">
        <f t="shared" si="18"/>
        <v>0</v>
      </c>
      <c r="K92" s="3">
        <f t="shared" si="18"/>
        <v>0</v>
      </c>
      <c r="L92" s="3">
        <f t="shared" si="18"/>
        <v>0</v>
      </c>
      <c r="M92" s="3">
        <f t="shared" si="18"/>
        <v>0</v>
      </c>
      <c r="N92" s="3">
        <f t="shared" si="18"/>
        <v>0</v>
      </c>
      <c r="R92">
        <v>89</v>
      </c>
      <c r="S92" s="2" t="s">
        <v>49</v>
      </c>
    </row>
    <row r="93" spans="2:19" x14ac:dyDescent="0.3">
      <c r="B93" s="2" t="s">
        <v>42</v>
      </c>
      <c r="C93" s="3">
        <f>C77/$O$77</f>
        <v>0</v>
      </c>
      <c r="D93" s="3">
        <f t="shared" ref="D93:N93" si="19">D77/$O$77</f>
        <v>0</v>
      </c>
      <c r="E93" s="3">
        <f t="shared" si="19"/>
        <v>0</v>
      </c>
      <c r="F93" s="3">
        <f t="shared" si="19"/>
        <v>0</v>
      </c>
      <c r="G93" s="3">
        <f t="shared" si="19"/>
        <v>0</v>
      </c>
      <c r="H93" s="3">
        <f t="shared" si="19"/>
        <v>2.1739130434782608E-2</v>
      </c>
      <c r="I93" s="3">
        <f t="shared" si="19"/>
        <v>0.95652173913043481</v>
      </c>
      <c r="J93" s="3">
        <f t="shared" si="19"/>
        <v>2.1739130434782608E-2</v>
      </c>
      <c r="K93" s="3">
        <f t="shared" si="19"/>
        <v>0</v>
      </c>
      <c r="L93" s="3">
        <f t="shared" si="19"/>
        <v>0</v>
      </c>
      <c r="M93" s="3">
        <f t="shared" si="19"/>
        <v>0</v>
      </c>
      <c r="N93" s="3">
        <f t="shared" si="19"/>
        <v>0</v>
      </c>
      <c r="R93">
        <v>90</v>
      </c>
      <c r="S93" s="2" t="s">
        <v>49</v>
      </c>
    </row>
    <row r="94" spans="2:19" x14ac:dyDescent="0.3">
      <c r="B94" s="2" t="s">
        <v>35</v>
      </c>
      <c r="C94" s="3">
        <f>C78/$O$78</f>
        <v>0</v>
      </c>
      <c r="D94" s="3">
        <f t="shared" ref="D94:N94" si="20">D78/$O$78</f>
        <v>0</v>
      </c>
      <c r="E94" s="3">
        <f t="shared" si="20"/>
        <v>0</v>
      </c>
      <c r="F94" s="3">
        <f t="shared" si="20"/>
        <v>0</v>
      </c>
      <c r="G94" s="3">
        <f t="shared" si="20"/>
        <v>0</v>
      </c>
      <c r="H94" s="3">
        <f t="shared" si="20"/>
        <v>0</v>
      </c>
      <c r="I94" s="3">
        <f t="shared" si="20"/>
        <v>4.4117647058823532E-2</v>
      </c>
      <c r="J94" s="3">
        <f t="shared" si="20"/>
        <v>0.9154411764705882</v>
      </c>
      <c r="K94" s="3">
        <f t="shared" si="20"/>
        <v>4.0441176470588237E-2</v>
      </c>
      <c r="L94" s="3">
        <f t="shared" si="20"/>
        <v>0</v>
      </c>
      <c r="M94" s="3">
        <f t="shared" si="20"/>
        <v>0</v>
      </c>
      <c r="N94" s="3">
        <f t="shared" si="20"/>
        <v>0</v>
      </c>
      <c r="R94">
        <v>91</v>
      </c>
      <c r="S94" s="2" t="s">
        <v>49</v>
      </c>
    </row>
    <row r="95" spans="2:19" x14ac:dyDescent="0.3">
      <c r="B95" s="2" t="s">
        <v>43</v>
      </c>
      <c r="C95" s="3">
        <f>C79/$O$79</f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10</v>
      </c>
      <c r="K95" s="3">
        <v>352</v>
      </c>
      <c r="L95" s="3">
        <v>10</v>
      </c>
      <c r="M95" s="3">
        <v>0</v>
      </c>
      <c r="N95" s="3">
        <v>0</v>
      </c>
      <c r="R95">
        <v>92</v>
      </c>
      <c r="S95" s="2" t="s">
        <v>49</v>
      </c>
    </row>
    <row r="96" spans="2:19" x14ac:dyDescent="0.3">
      <c r="B96" s="2" t="s">
        <v>44</v>
      </c>
      <c r="C96" s="3">
        <f>C80/$O$80</f>
        <v>0</v>
      </c>
      <c r="D96" s="3">
        <f t="shared" ref="D96:N96" si="21">D80/$O$80</f>
        <v>0</v>
      </c>
      <c r="E96" s="3">
        <f t="shared" si="21"/>
        <v>0</v>
      </c>
      <c r="F96" s="3">
        <f t="shared" si="21"/>
        <v>0</v>
      </c>
      <c r="G96" s="3">
        <f t="shared" si="21"/>
        <v>0</v>
      </c>
      <c r="H96" s="3">
        <f t="shared" si="21"/>
        <v>0</v>
      </c>
      <c r="I96" s="3">
        <f t="shared" si="21"/>
        <v>0</v>
      </c>
      <c r="J96" s="3">
        <f t="shared" si="21"/>
        <v>0</v>
      </c>
      <c r="K96" s="3">
        <f t="shared" si="21"/>
        <v>5.9880239520958084E-2</v>
      </c>
      <c r="L96" s="3">
        <f t="shared" si="21"/>
        <v>0.91616766467065869</v>
      </c>
      <c r="M96" s="3">
        <f t="shared" si="21"/>
        <v>2.3952095808383235E-2</v>
      </c>
      <c r="N96" s="3">
        <f t="shared" si="21"/>
        <v>0</v>
      </c>
      <c r="R96">
        <v>93</v>
      </c>
      <c r="S96" s="2" t="s">
        <v>49</v>
      </c>
    </row>
    <row r="97" spans="1:19" x14ac:dyDescent="0.3">
      <c r="B97" s="2" t="s">
        <v>45</v>
      </c>
      <c r="C97" s="3">
        <f>C81/$O$81</f>
        <v>0</v>
      </c>
      <c r="D97" s="3">
        <f t="shared" ref="D97:N97" si="22">D81/$O$81</f>
        <v>0</v>
      </c>
      <c r="E97" s="3">
        <f t="shared" si="22"/>
        <v>0</v>
      </c>
      <c r="F97" s="3">
        <f t="shared" si="22"/>
        <v>0</v>
      </c>
      <c r="G97" s="3">
        <f t="shared" si="22"/>
        <v>0</v>
      </c>
      <c r="H97" s="3">
        <f t="shared" si="22"/>
        <v>0</v>
      </c>
      <c r="I97" s="3">
        <f t="shared" si="22"/>
        <v>0</v>
      </c>
      <c r="J97" s="3">
        <f t="shared" si="22"/>
        <v>0</v>
      </c>
      <c r="K97" s="3">
        <f t="shared" si="22"/>
        <v>0</v>
      </c>
      <c r="L97" s="3">
        <f t="shared" si="22"/>
        <v>6.3492063492063489E-2</v>
      </c>
      <c r="M97" s="3">
        <f t="shared" si="22"/>
        <v>0.92063492063492058</v>
      </c>
      <c r="N97" s="3">
        <f t="shared" si="22"/>
        <v>1.5873015873015872E-2</v>
      </c>
      <c r="R97">
        <v>94</v>
      </c>
      <c r="S97" s="2" t="s">
        <v>49</v>
      </c>
    </row>
    <row r="98" spans="1:19" x14ac:dyDescent="0.3">
      <c r="B98" s="2" t="s">
        <v>53</v>
      </c>
      <c r="C98" s="3">
        <f>C82/$O$82</f>
        <v>0</v>
      </c>
      <c r="D98" s="3">
        <f t="shared" ref="D98:N98" si="23">D82/$O$82</f>
        <v>0</v>
      </c>
      <c r="E98" s="3">
        <f t="shared" si="23"/>
        <v>0</v>
      </c>
      <c r="F98" s="3">
        <f t="shared" si="23"/>
        <v>0</v>
      </c>
      <c r="G98" s="3">
        <f t="shared" si="23"/>
        <v>0</v>
      </c>
      <c r="H98" s="3">
        <f t="shared" si="23"/>
        <v>0</v>
      </c>
      <c r="I98" s="3">
        <f t="shared" si="23"/>
        <v>0</v>
      </c>
      <c r="J98" s="3">
        <f t="shared" si="23"/>
        <v>0</v>
      </c>
      <c r="K98" s="3">
        <f t="shared" si="23"/>
        <v>0</v>
      </c>
      <c r="L98" s="3">
        <f t="shared" si="23"/>
        <v>0</v>
      </c>
      <c r="M98" s="3">
        <f t="shared" si="23"/>
        <v>2.8571428571428571E-2</v>
      </c>
      <c r="N98" s="3">
        <f t="shared" si="23"/>
        <v>0.97142857142857142</v>
      </c>
      <c r="R98">
        <v>95</v>
      </c>
      <c r="S98" s="2" t="s">
        <v>49</v>
      </c>
    </row>
    <row r="99" spans="1:19" x14ac:dyDescent="0.3">
      <c r="R99">
        <v>96</v>
      </c>
      <c r="S99" s="2" t="s">
        <v>49</v>
      </c>
    </row>
    <row r="100" spans="1:19" x14ac:dyDescent="0.3">
      <c r="A100" t="s">
        <v>64</v>
      </c>
      <c r="R100">
        <v>97</v>
      </c>
      <c r="S100" s="2" t="s">
        <v>49</v>
      </c>
    </row>
    <row r="101" spans="1:19" x14ac:dyDescent="0.3">
      <c r="R101">
        <v>98</v>
      </c>
      <c r="S101" s="2" t="s">
        <v>49</v>
      </c>
    </row>
    <row r="102" spans="1:19" x14ac:dyDescent="0.3">
      <c r="B102" s="67" t="s">
        <v>51</v>
      </c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R102">
        <v>99</v>
      </c>
      <c r="S102" s="2" t="s">
        <v>49</v>
      </c>
    </row>
    <row r="103" spans="1:19" x14ac:dyDescent="0.3">
      <c r="B103" s="2" t="s">
        <v>52</v>
      </c>
      <c r="C103" s="2" t="s">
        <v>50</v>
      </c>
      <c r="D103" s="2" t="s">
        <v>49</v>
      </c>
      <c r="E103" s="2" t="s">
        <v>34</v>
      </c>
      <c r="F103" s="2" t="s">
        <v>39</v>
      </c>
      <c r="G103" s="2" t="s">
        <v>40</v>
      </c>
      <c r="H103" s="2" t="s">
        <v>41</v>
      </c>
      <c r="I103" s="2" t="s">
        <v>42</v>
      </c>
      <c r="J103" s="2" t="s">
        <v>35</v>
      </c>
      <c r="K103" s="2" t="s">
        <v>43</v>
      </c>
      <c r="L103" s="2" t="s">
        <v>44</v>
      </c>
      <c r="M103" s="2" t="s">
        <v>45</v>
      </c>
      <c r="N103" s="2" t="s">
        <v>53</v>
      </c>
      <c r="R103">
        <v>100</v>
      </c>
      <c r="S103" s="2" t="s">
        <v>49</v>
      </c>
    </row>
    <row r="104" spans="1:19" x14ac:dyDescent="0.3">
      <c r="B104" s="2" t="s">
        <v>50</v>
      </c>
      <c r="C104" s="3">
        <v>73</v>
      </c>
      <c r="D104" s="3">
        <v>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>
        <f>SUM(C104:N104)</f>
        <v>79</v>
      </c>
      <c r="R104">
        <v>101</v>
      </c>
      <c r="S104" s="2" t="s">
        <v>50</v>
      </c>
    </row>
    <row r="105" spans="1:19" x14ac:dyDescent="0.3">
      <c r="B105" s="2" t="s">
        <v>49</v>
      </c>
      <c r="C105" s="3">
        <v>6</v>
      </c>
      <c r="D105" s="3">
        <v>114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>
        <f t="shared" ref="O105:O115" si="24">SUM(C105:N105)</f>
        <v>123</v>
      </c>
      <c r="R105">
        <v>102</v>
      </c>
      <c r="S105" s="2" t="s">
        <v>50</v>
      </c>
    </row>
    <row r="106" spans="1:19" x14ac:dyDescent="0.3">
      <c r="B106" s="2" t="s">
        <v>34</v>
      </c>
      <c r="C106" s="3">
        <v>0</v>
      </c>
      <c r="D106" s="3">
        <v>3</v>
      </c>
      <c r="E106" s="3">
        <v>107</v>
      </c>
      <c r="F106" s="3">
        <v>6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>
        <f t="shared" si="24"/>
        <v>116</v>
      </c>
      <c r="R106">
        <v>103</v>
      </c>
      <c r="S106" s="2" t="s">
        <v>50</v>
      </c>
    </row>
    <row r="107" spans="1:19" x14ac:dyDescent="0.3">
      <c r="B107" s="2" t="s">
        <v>39</v>
      </c>
      <c r="C107" s="3">
        <v>0</v>
      </c>
      <c r="D107" s="3">
        <v>0</v>
      </c>
      <c r="E107" s="3">
        <v>4</v>
      </c>
      <c r="F107" s="3">
        <v>40</v>
      </c>
      <c r="G107" s="3">
        <v>6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>
        <f t="shared" si="24"/>
        <v>50</v>
      </c>
      <c r="R107">
        <v>104</v>
      </c>
      <c r="S107" s="2" t="s">
        <v>50</v>
      </c>
    </row>
    <row r="108" spans="1:19" x14ac:dyDescent="0.3">
      <c r="B108" s="2" t="s">
        <v>40</v>
      </c>
      <c r="C108" s="3">
        <v>0</v>
      </c>
      <c r="D108" s="3">
        <v>0</v>
      </c>
      <c r="E108" s="3">
        <v>1</v>
      </c>
      <c r="F108" s="3">
        <v>4</v>
      </c>
      <c r="G108" s="3">
        <v>52</v>
      </c>
      <c r="H108" s="3">
        <v>3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>
        <f t="shared" si="24"/>
        <v>60</v>
      </c>
      <c r="R108">
        <v>105</v>
      </c>
      <c r="S108" s="2" t="s">
        <v>50</v>
      </c>
    </row>
    <row r="109" spans="1:19" x14ac:dyDescent="0.3">
      <c r="B109" s="2" t="s">
        <v>41</v>
      </c>
      <c r="C109" s="3">
        <v>0</v>
      </c>
      <c r="D109" s="3">
        <v>0</v>
      </c>
      <c r="E109" s="3">
        <v>0</v>
      </c>
      <c r="F109" s="3">
        <v>0</v>
      </c>
      <c r="G109" s="3">
        <v>2</v>
      </c>
      <c r="H109" s="3">
        <v>272</v>
      </c>
      <c r="I109" s="3">
        <v>9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>
        <f t="shared" si="24"/>
        <v>283</v>
      </c>
      <c r="R109">
        <v>106</v>
      </c>
      <c r="S109" s="2" t="s">
        <v>50</v>
      </c>
    </row>
    <row r="110" spans="1:19" x14ac:dyDescent="0.3">
      <c r="B110" s="2" t="s">
        <v>42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8</v>
      </c>
      <c r="I110" s="3">
        <v>591</v>
      </c>
      <c r="J110" s="3">
        <v>14</v>
      </c>
      <c r="K110" s="3">
        <v>0</v>
      </c>
      <c r="L110" s="3">
        <v>0</v>
      </c>
      <c r="M110" s="3">
        <v>0</v>
      </c>
      <c r="N110" s="3">
        <v>0</v>
      </c>
      <c r="O110">
        <f t="shared" si="24"/>
        <v>613</v>
      </c>
      <c r="R110">
        <v>107</v>
      </c>
      <c r="S110" s="2" t="s">
        <v>50</v>
      </c>
    </row>
    <row r="111" spans="1:19" x14ac:dyDescent="0.3">
      <c r="B111" s="2" t="s">
        <v>35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13</v>
      </c>
      <c r="J111" s="3">
        <v>241</v>
      </c>
      <c r="K111" s="3">
        <v>13</v>
      </c>
      <c r="L111" s="3">
        <v>0</v>
      </c>
      <c r="M111" s="3">
        <v>0</v>
      </c>
      <c r="N111" s="3">
        <v>0</v>
      </c>
      <c r="O111">
        <f t="shared" si="24"/>
        <v>267</v>
      </c>
      <c r="R111">
        <v>108</v>
      </c>
      <c r="S111" s="2" t="s">
        <v>50</v>
      </c>
    </row>
    <row r="112" spans="1:19" x14ac:dyDescent="0.3">
      <c r="B112" s="2" t="s">
        <v>43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12</v>
      </c>
      <c r="K112" s="3">
        <v>349</v>
      </c>
      <c r="L112" s="3">
        <v>15</v>
      </c>
      <c r="M112" s="3">
        <v>0</v>
      </c>
      <c r="N112" s="3">
        <v>0</v>
      </c>
      <c r="O112">
        <f t="shared" si="24"/>
        <v>376</v>
      </c>
      <c r="R112">
        <v>109</v>
      </c>
      <c r="S112" s="2" t="s">
        <v>43</v>
      </c>
    </row>
    <row r="113" spans="2:19" x14ac:dyDescent="0.3">
      <c r="B113" s="2" t="s">
        <v>44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15</v>
      </c>
      <c r="L113" s="3">
        <v>144</v>
      </c>
      <c r="M113" s="3">
        <v>7</v>
      </c>
      <c r="N113" s="3">
        <v>0</v>
      </c>
      <c r="O113">
        <f t="shared" si="24"/>
        <v>166</v>
      </c>
      <c r="R113">
        <v>110</v>
      </c>
      <c r="S113" s="2" t="s">
        <v>43</v>
      </c>
    </row>
    <row r="114" spans="2:19" x14ac:dyDescent="0.3">
      <c r="B114" s="2" t="s">
        <v>45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7</v>
      </c>
      <c r="M114" s="3">
        <v>63</v>
      </c>
      <c r="N114" s="3">
        <v>3</v>
      </c>
      <c r="O114">
        <f t="shared" si="24"/>
        <v>73</v>
      </c>
      <c r="R114">
        <v>111</v>
      </c>
      <c r="S114" s="2" t="s">
        <v>43</v>
      </c>
    </row>
    <row r="115" spans="2:19" x14ac:dyDescent="0.3">
      <c r="B115" s="2" t="s">
        <v>53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3</v>
      </c>
      <c r="N115" s="3">
        <v>36</v>
      </c>
      <c r="O115">
        <f t="shared" si="24"/>
        <v>39</v>
      </c>
      <c r="R115">
        <v>112</v>
      </c>
      <c r="S115" s="2" t="s">
        <v>43</v>
      </c>
    </row>
    <row r="116" spans="2:19" x14ac:dyDescent="0.3">
      <c r="O116">
        <f>SUM(O104:O115)</f>
        <v>2245</v>
      </c>
      <c r="R116">
        <v>113</v>
      </c>
      <c r="S116" s="2" t="s">
        <v>43</v>
      </c>
    </row>
    <row r="117" spans="2:19" x14ac:dyDescent="0.3">
      <c r="R117">
        <v>114</v>
      </c>
      <c r="S117" s="2" t="s">
        <v>43</v>
      </c>
    </row>
    <row r="118" spans="2:19" x14ac:dyDescent="0.3">
      <c r="B118" s="67" t="s">
        <v>51</v>
      </c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R118">
        <v>115</v>
      </c>
      <c r="S118" s="2" t="s">
        <v>43</v>
      </c>
    </row>
    <row r="119" spans="2:19" x14ac:dyDescent="0.3">
      <c r="B119" s="2" t="s">
        <v>52</v>
      </c>
      <c r="C119" s="2" t="s">
        <v>50</v>
      </c>
      <c r="D119" s="2" t="s">
        <v>49</v>
      </c>
      <c r="E119" s="2" t="s">
        <v>34</v>
      </c>
      <c r="F119" s="2" t="s">
        <v>39</v>
      </c>
      <c r="G119" s="2" t="s">
        <v>40</v>
      </c>
      <c r="H119" s="2" t="s">
        <v>41</v>
      </c>
      <c r="I119" s="2" t="s">
        <v>42</v>
      </c>
      <c r="J119" s="2" t="s">
        <v>35</v>
      </c>
      <c r="K119" s="2" t="s">
        <v>43</v>
      </c>
      <c r="L119" s="2" t="s">
        <v>44</v>
      </c>
      <c r="M119" s="2" t="s">
        <v>45</v>
      </c>
      <c r="N119" s="2" t="s">
        <v>53</v>
      </c>
      <c r="R119">
        <v>116</v>
      </c>
      <c r="S119" s="2" t="s">
        <v>43</v>
      </c>
    </row>
    <row r="120" spans="2:19" x14ac:dyDescent="0.3">
      <c r="B120" s="2" t="s">
        <v>50</v>
      </c>
      <c r="C120" s="3">
        <f>C104/$O$104</f>
        <v>0.92405063291139244</v>
      </c>
      <c r="D120" s="3">
        <f t="shared" ref="D120:N120" si="25">D104/$O$104</f>
        <v>7.5949367088607597E-2</v>
      </c>
      <c r="E120" s="3">
        <f t="shared" si="25"/>
        <v>0</v>
      </c>
      <c r="F120" s="3">
        <f t="shared" si="25"/>
        <v>0</v>
      </c>
      <c r="G120" s="3">
        <f t="shared" si="25"/>
        <v>0</v>
      </c>
      <c r="H120" s="3">
        <f t="shared" si="25"/>
        <v>0</v>
      </c>
      <c r="I120" s="3">
        <f t="shared" si="25"/>
        <v>0</v>
      </c>
      <c r="J120" s="3">
        <f t="shared" si="25"/>
        <v>0</v>
      </c>
      <c r="K120" s="3">
        <f t="shared" si="25"/>
        <v>0</v>
      </c>
      <c r="L120" s="3">
        <f t="shared" si="25"/>
        <v>0</v>
      </c>
      <c r="M120" s="3">
        <f t="shared" si="25"/>
        <v>0</v>
      </c>
      <c r="N120" s="3">
        <f t="shared" si="25"/>
        <v>0</v>
      </c>
      <c r="R120">
        <v>117</v>
      </c>
      <c r="S120" s="2" t="s">
        <v>43</v>
      </c>
    </row>
    <row r="121" spans="2:19" x14ac:dyDescent="0.3">
      <c r="B121" s="2" t="s">
        <v>49</v>
      </c>
      <c r="C121" s="3">
        <f>C105/$O$105</f>
        <v>4.878048780487805E-2</v>
      </c>
      <c r="D121" s="3">
        <f t="shared" ref="D121:N121" si="26">D105/$O$105</f>
        <v>0.92682926829268297</v>
      </c>
      <c r="E121" s="3">
        <f t="shared" si="26"/>
        <v>2.4390243902439025E-2</v>
      </c>
      <c r="F121" s="3">
        <f t="shared" si="26"/>
        <v>0</v>
      </c>
      <c r="G121" s="3">
        <f t="shared" si="26"/>
        <v>0</v>
      </c>
      <c r="H121" s="3">
        <f t="shared" si="26"/>
        <v>0</v>
      </c>
      <c r="I121" s="3">
        <f t="shared" si="26"/>
        <v>0</v>
      </c>
      <c r="J121" s="3">
        <f t="shared" si="26"/>
        <v>0</v>
      </c>
      <c r="K121" s="3">
        <f t="shared" si="26"/>
        <v>0</v>
      </c>
      <c r="L121" s="3">
        <f t="shared" si="26"/>
        <v>0</v>
      </c>
      <c r="M121" s="3">
        <f t="shared" si="26"/>
        <v>0</v>
      </c>
      <c r="N121" s="3">
        <f t="shared" si="26"/>
        <v>0</v>
      </c>
      <c r="R121">
        <v>118</v>
      </c>
      <c r="S121" s="2" t="s">
        <v>43</v>
      </c>
    </row>
    <row r="122" spans="2:19" x14ac:dyDescent="0.3">
      <c r="B122" s="2" t="s">
        <v>34</v>
      </c>
      <c r="C122" s="3">
        <f>C106/$O$106</f>
        <v>0</v>
      </c>
      <c r="D122" s="3">
        <f t="shared" ref="D122:N122" si="27">D106/$O$106</f>
        <v>2.5862068965517241E-2</v>
      </c>
      <c r="E122" s="3">
        <f t="shared" si="27"/>
        <v>0.92241379310344829</v>
      </c>
      <c r="F122" s="3">
        <f t="shared" si="27"/>
        <v>5.1724137931034482E-2</v>
      </c>
      <c r="G122" s="3">
        <f t="shared" si="27"/>
        <v>0</v>
      </c>
      <c r="H122" s="3">
        <f t="shared" si="27"/>
        <v>0</v>
      </c>
      <c r="I122" s="3">
        <f t="shared" si="27"/>
        <v>0</v>
      </c>
      <c r="J122" s="3">
        <f t="shared" si="27"/>
        <v>0</v>
      </c>
      <c r="K122" s="3">
        <f t="shared" si="27"/>
        <v>0</v>
      </c>
      <c r="L122" s="3">
        <f t="shared" si="27"/>
        <v>0</v>
      </c>
      <c r="M122" s="3">
        <f t="shared" si="27"/>
        <v>0</v>
      </c>
      <c r="N122" s="3">
        <f t="shared" si="27"/>
        <v>0</v>
      </c>
      <c r="R122">
        <v>119</v>
      </c>
      <c r="S122" s="2" t="s">
        <v>43</v>
      </c>
    </row>
    <row r="123" spans="2:19" x14ac:dyDescent="0.3">
      <c r="B123" s="2" t="s">
        <v>39</v>
      </c>
      <c r="C123" s="3">
        <f>C107/$O$107</f>
        <v>0</v>
      </c>
      <c r="D123" s="3">
        <f t="shared" ref="D123:N123" si="28">D107/$O$107</f>
        <v>0</v>
      </c>
      <c r="E123" s="3">
        <f t="shared" si="28"/>
        <v>0.08</v>
      </c>
      <c r="F123" s="3">
        <f t="shared" si="28"/>
        <v>0.8</v>
      </c>
      <c r="G123" s="3">
        <f t="shared" si="28"/>
        <v>0.12</v>
      </c>
      <c r="H123" s="3">
        <f t="shared" si="28"/>
        <v>0</v>
      </c>
      <c r="I123" s="3">
        <f t="shared" si="28"/>
        <v>0</v>
      </c>
      <c r="J123" s="3">
        <f t="shared" si="28"/>
        <v>0</v>
      </c>
      <c r="K123" s="3">
        <f t="shared" si="28"/>
        <v>0</v>
      </c>
      <c r="L123" s="3">
        <f t="shared" si="28"/>
        <v>0</v>
      </c>
      <c r="M123" s="3">
        <f t="shared" si="28"/>
        <v>0</v>
      </c>
      <c r="N123" s="3">
        <f t="shared" si="28"/>
        <v>0</v>
      </c>
      <c r="R123">
        <v>120</v>
      </c>
      <c r="S123" s="2" t="s">
        <v>43</v>
      </c>
    </row>
    <row r="124" spans="2:19" x14ac:dyDescent="0.3">
      <c r="B124" s="2" t="s">
        <v>40</v>
      </c>
      <c r="C124" s="3">
        <f>C108/$O$108</f>
        <v>0</v>
      </c>
      <c r="D124" s="3">
        <f t="shared" ref="D124:N124" si="29">D108/$O$108</f>
        <v>0</v>
      </c>
      <c r="E124" s="3">
        <f t="shared" si="29"/>
        <v>1.6666666666666666E-2</v>
      </c>
      <c r="F124" s="3">
        <f t="shared" si="29"/>
        <v>6.6666666666666666E-2</v>
      </c>
      <c r="G124" s="3">
        <f t="shared" si="29"/>
        <v>0.8666666666666667</v>
      </c>
      <c r="H124" s="3">
        <f t="shared" si="29"/>
        <v>0.05</v>
      </c>
      <c r="I124" s="3">
        <f t="shared" si="29"/>
        <v>0</v>
      </c>
      <c r="J124" s="3">
        <f t="shared" si="29"/>
        <v>0</v>
      </c>
      <c r="K124" s="3">
        <f t="shared" si="29"/>
        <v>0</v>
      </c>
      <c r="L124" s="3">
        <f t="shared" si="29"/>
        <v>0</v>
      </c>
      <c r="M124" s="3">
        <f t="shared" si="29"/>
        <v>0</v>
      </c>
      <c r="N124" s="3">
        <f t="shared" si="29"/>
        <v>0</v>
      </c>
      <c r="R124">
        <v>121</v>
      </c>
      <c r="S124" s="2" t="s">
        <v>43</v>
      </c>
    </row>
    <row r="125" spans="2:19" x14ac:dyDescent="0.3">
      <c r="B125" s="2" t="s">
        <v>41</v>
      </c>
      <c r="C125" s="3">
        <f>C109/$O$109</f>
        <v>0</v>
      </c>
      <c r="D125" s="3">
        <f t="shared" ref="D125:N125" si="30">D109/$O$109</f>
        <v>0</v>
      </c>
      <c r="E125" s="3">
        <f t="shared" si="30"/>
        <v>0</v>
      </c>
      <c r="F125" s="3">
        <f t="shared" si="30"/>
        <v>0</v>
      </c>
      <c r="G125" s="3">
        <f t="shared" si="30"/>
        <v>7.0671378091872791E-3</v>
      </c>
      <c r="H125" s="3">
        <f t="shared" si="30"/>
        <v>0.96113074204946991</v>
      </c>
      <c r="I125" s="3">
        <f t="shared" si="30"/>
        <v>3.1802120141342753E-2</v>
      </c>
      <c r="J125" s="3">
        <f t="shared" si="30"/>
        <v>0</v>
      </c>
      <c r="K125" s="3">
        <f t="shared" si="30"/>
        <v>0</v>
      </c>
      <c r="L125" s="3">
        <f t="shared" si="30"/>
        <v>0</v>
      </c>
      <c r="M125" s="3">
        <f t="shared" si="30"/>
        <v>0</v>
      </c>
      <c r="N125" s="3">
        <f t="shared" si="30"/>
        <v>0</v>
      </c>
      <c r="R125">
        <v>122</v>
      </c>
      <c r="S125" s="2" t="s">
        <v>43</v>
      </c>
    </row>
    <row r="126" spans="2:19" x14ac:dyDescent="0.3">
      <c r="B126" s="2" t="s">
        <v>42</v>
      </c>
      <c r="C126" s="3">
        <f>C110/$O$110</f>
        <v>0</v>
      </c>
      <c r="D126" s="3">
        <f t="shared" ref="D126:N126" si="31">D110/$O$110</f>
        <v>0</v>
      </c>
      <c r="E126" s="3">
        <f t="shared" si="31"/>
        <v>0</v>
      </c>
      <c r="F126" s="3">
        <f t="shared" si="31"/>
        <v>0</v>
      </c>
      <c r="G126" s="3">
        <f t="shared" si="31"/>
        <v>0</v>
      </c>
      <c r="H126" s="3">
        <f t="shared" si="31"/>
        <v>1.3050570962479609E-2</v>
      </c>
      <c r="I126" s="3">
        <f t="shared" si="31"/>
        <v>0.96411092985318103</v>
      </c>
      <c r="J126" s="3">
        <f t="shared" si="31"/>
        <v>2.2838499184339316E-2</v>
      </c>
      <c r="K126" s="3">
        <f t="shared" si="31"/>
        <v>0</v>
      </c>
      <c r="L126" s="3">
        <f t="shared" si="31"/>
        <v>0</v>
      </c>
      <c r="M126" s="3">
        <f t="shared" si="31"/>
        <v>0</v>
      </c>
      <c r="N126" s="3">
        <f t="shared" si="31"/>
        <v>0</v>
      </c>
      <c r="R126">
        <v>123</v>
      </c>
      <c r="S126" s="2" t="s">
        <v>43</v>
      </c>
    </row>
    <row r="127" spans="2:19" x14ac:dyDescent="0.3">
      <c r="B127" s="2" t="s">
        <v>35</v>
      </c>
      <c r="C127" s="3">
        <f>C111/$O$111</f>
        <v>0</v>
      </c>
      <c r="D127" s="3">
        <f t="shared" ref="D127:N127" si="32">D111/$O$111</f>
        <v>0</v>
      </c>
      <c r="E127" s="3">
        <f t="shared" si="32"/>
        <v>0</v>
      </c>
      <c r="F127" s="3">
        <f t="shared" si="32"/>
        <v>0</v>
      </c>
      <c r="G127" s="3">
        <f t="shared" si="32"/>
        <v>0</v>
      </c>
      <c r="H127" s="3">
        <f t="shared" si="32"/>
        <v>0</v>
      </c>
      <c r="I127" s="3">
        <f t="shared" si="32"/>
        <v>4.8689138576779027E-2</v>
      </c>
      <c r="J127" s="3">
        <f t="shared" si="32"/>
        <v>0.90262172284644193</v>
      </c>
      <c r="K127" s="3">
        <f t="shared" si="32"/>
        <v>4.8689138576779027E-2</v>
      </c>
      <c r="L127" s="3">
        <f t="shared" si="32"/>
        <v>0</v>
      </c>
      <c r="M127" s="3">
        <f t="shared" si="32"/>
        <v>0</v>
      </c>
      <c r="N127" s="3">
        <f t="shared" si="32"/>
        <v>0</v>
      </c>
      <c r="R127">
        <v>124</v>
      </c>
      <c r="S127" s="2" t="s">
        <v>43</v>
      </c>
    </row>
    <row r="128" spans="2:19" x14ac:dyDescent="0.3">
      <c r="B128" s="2" t="s">
        <v>43</v>
      </c>
      <c r="C128" s="3">
        <f>C112/$O$112</f>
        <v>0</v>
      </c>
      <c r="D128" s="3">
        <f t="shared" ref="D128:N128" si="33">D112/$O$112</f>
        <v>0</v>
      </c>
      <c r="E128" s="3">
        <f t="shared" si="33"/>
        <v>0</v>
      </c>
      <c r="F128" s="3">
        <f t="shared" si="33"/>
        <v>0</v>
      </c>
      <c r="G128" s="3">
        <f t="shared" si="33"/>
        <v>0</v>
      </c>
      <c r="H128" s="3">
        <f t="shared" si="33"/>
        <v>0</v>
      </c>
      <c r="I128" s="3">
        <f t="shared" si="33"/>
        <v>0</v>
      </c>
      <c r="J128" s="3">
        <f t="shared" si="33"/>
        <v>3.1914893617021274E-2</v>
      </c>
      <c r="K128" s="3">
        <f t="shared" si="33"/>
        <v>0.92819148936170215</v>
      </c>
      <c r="L128" s="3">
        <f t="shared" si="33"/>
        <v>3.9893617021276598E-2</v>
      </c>
      <c r="M128" s="3">
        <f t="shared" si="33"/>
        <v>0</v>
      </c>
      <c r="N128" s="3">
        <f t="shared" si="33"/>
        <v>0</v>
      </c>
      <c r="R128">
        <v>125</v>
      </c>
      <c r="S128" s="2" t="s">
        <v>43</v>
      </c>
    </row>
    <row r="129" spans="1:19" x14ac:dyDescent="0.3">
      <c r="B129" s="2" t="s">
        <v>44</v>
      </c>
      <c r="C129" s="3">
        <f>C113/$O$113</f>
        <v>0</v>
      </c>
      <c r="D129" s="3">
        <f t="shared" ref="D129:N129" si="34">D113/$O$113</f>
        <v>0</v>
      </c>
      <c r="E129" s="3">
        <f t="shared" si="34"/>
        <v>0</v>
      </c>
      <c r="F129" s="3">
        <f t="shared" si="34"/>
        <v>0</v>
      </c>
      <c r="G129" s="3">
        <f t="shared" si="34"/>
        <v>0</v>
      </c>
      <c r="H129" s="3">
        <f t="shared" si="34"/>
        <v>0</v>
      </c>
      <c r="I129" s="3">
        <f t="shared" si="34"/>
        <v>0</v>
      </c>
      <c r="J129" s="3">
        <f t="shared" si="34"/>
        <v>0</v>
      </c>
      <c r="K129" s="3">
        <f t="shared" si="34"/>
        <v>9.036144578313253E-2</v>
      </c>
      <c r="L129" s="3">
        <f t="shared" si="34"/>
        <v>0.86746987951807231</v>
      </c>
      <c r="M129" s="3">
        <f t="shared" si="34"/>
        <v>4.2168674698795178E-2</v>
      </c>
      <c r="N129" s="3">
        <f t="shared" si="34"/>
        <v>0</v>
      </c>
      <c r="R129">
        <v>126</v>
      </c>
      <c r="S129" s="2" t="s">
        <v>43</v>
      </c>
    </row>
    <row r="130" spans="1:19" x14ac:dyDescent="0.3">
      <c r="B130" s="2" t="s">
        <v>45</v>
      </c>
      <c r="C130" s="3">
        <f>C114/$O$114</f>
        <v>0</v>
      </c>
      <c r="D130" s="3">
        <f t="shared" ref="D130:N130" si="35">D114/$O$114</f>
        <v>0</v>
      </c>
      <c r="E130" s="3">
        <f t="shared" si="35"/>
        <v>0</v>
      </c>
      <c r="F130" s="3">
        <f t="shared" si="35"/>
        <v>0</v>
      </c>
      <c r="G130" s="3">
        <f t="shared" si="35"/>
        <v>0</v>
      </c>
      <c r="H130" s="3">
        <f t="shared" si="35"/>
        <v>0</v>
      </c>
      <c r="I130" s="3">
        <f t="shared" si="35"/>
        <v>0</v>
      </c>
      <c r="J130" s="3">
        <f t="shared" si="35"/>
        <v>0</v>
      </c>
      <c r="K130" s="3">
        <f t="shared" si="35"/>
        <v>0</v>
      </c>
      <c r="L130" s="3">
        <f t="shared" si="35"/>
        <v>9.5890410958904104E-2</v>
      </c>
      <c r="M130" s="3">
        <f t="shared" si="35"/>
        <v>0.86301369863013699</v>
      </c>
      <c r="N130" s="3">
        <f t="shared" si="35"/>
        <v>4.1095890410958902E-2</v>
      </c>
      <c r="R130">
        <v>127</v>
      </c>
      <c r="S130" s="2" t="s">
        <v>43</v>
      </c>
    </row>
    <row r="131" spans="1:19" x14ac:dyDescent="0.3">
      <c r="B131" s="2" t="s">
        <v>53</v>
      </c>
      <c r="C131" s="3">
        <f>C115/$O$115</f>
        <v>0</v>
      </c>
      <c r="D131" s="3">
        <f t="shared" ref="D131:N131" si="36">D115/$O$115</f>
        <v>0</v>
      </c>
      <c r="E131" s="3">
        <f t="shared" si="36"/>
        <v>0</v>
      </c>
      <c r="F131" s="3">
        <f t="shared" si="36"/>
        <v>0</v>
      </c>
      <c r="G131" s="3">
        <f t="shared" si="36"/>
        <v>0</v>
      </c>
      <c r="H131" s="3">
        <f t="shared" si="36"/>
        <v>0</v>
      </c>
      <c r="I131" s="3">
        <f t="shared" si="36"/>
        <v>0</v>
      </c>
      <c r="J131" s="3">
        <f t="shared" si="36"/>
        <v>0</v>
      </c>
      <c r="K131" s="3">
        <f t="shared" si="36"/>
        <v>0</v>
      </c>
      <c r="L131" s="3">
        <f t="shared" si="36"/>
        <v>0</v>
      </c>
      <c r="M131" s="3">
        <f t="shared" si="36"/>
        <v>7.6923076923076927E-2</v>
      </c>
      <c r="N131" s="3">
        <f t="shared" si="36"/>
        <v>0.92307692307692313</v>
      </c>
      <c r="R131">
        <v>128</v>
      </c>
      <c r="S131" s="2" t="s">
        <v>43</v>
      </c>
    </row>
    <row r="132" spans="1:19" x14ac:dyDescent="0.3">
      <c r="R132">
        <v>129</v>
      </c>
      <c r="S132" s="2" t="s">
        <v>43</v>
      </c>
    </row>
    <row r="133" spans="1:19" x14ac:dyDescent="0.3">
      <c r="R133">
        <v>130</v>
      </c>
      <c r="S133" s="2" t="s">
        <v>43</v>
      </c>
    </row>
    <row r="134" spans="1:19" x14ac:dyDescent="0.3">
      <c r="A134" t="s">
        <v>66</v>
      </c>
      <c r="R134">
        <v>131</v>
      </c>
      <c r="S134" s="2" t="s">
        <v>43</v>
      </c>
    </row>
    <row r="135" spans="1:19" x14ac:dyDescent="0.3">
      <c r="R135">
        <v>132</v>
      </c>
      <c r="S135" s="2" t="s">
        <v>43</v>
      </c>
    </row>
    <row r="136" spans="1:19" x14ac:dyDescent="0.3">
      <c r="B136" s="67" t="s">
        <v>51</v>
      </c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R136">
        <v>133</v>
      </c>
      <c r="S136" s="2" t="s">
        <v>43</v>
      </c>
    </row>
    <row r="137" spans="1:19" x14ac:dyDescent="0.3">
      <c r="B137" s="2" t="s">
        <v>52</v>
      </c>
      <c r="C137" s="2" t="s">
        <v>50</v>
      </c>
      <c r="D137" s="2" t="s">
        <v>49</v>
      </c>
      <c r="E137" s="2" t="s">
        <v>34</v>
      </c>
      <c r="F137" s="2" t="s">
        <v>39</v>
      </c>
      <c r="G137" s="2" t="s">
        <v>40</v>
      </c>
      <c r="H137" s="2" t="s">
        <v>41</v>
      </c>
      <c r="I137" s="2" t="s">
        <v>42</v>
      </c>
      <c r="J137" s="2" t="s">
        <v>35</v>
      </c>
      <c r="K137" s="2" t="s">
        <v>43</v>
      </c>
      <c r="L137" s="2" t="s">
        <v>44</v>
      </c>
      <c r="M137" s="2" t="s">
        <v>45</v>
      </c>
      <c r="N137" s="2" t="s">
        <v>53</v>
      </c>
      <c r="R137">
        <v>134</v>
      </c>
      <c r="S137" s="2" t="s">
        <v>43</v>
      </c>
    </row>
    <row r="138" spans="1:19" x14ac:dyDescent="0.3">
      <c r="B138" s="2" t="s">
        <v>50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>
        <f>SUM(C138:N138)</f>
        <v>0</v>
      </c>
      <c r="R138">
        <v>135</v>
      </c>
      <c r="S138" s="2" t="s">
        <v>43</v>
      </c>
    </row>
    <row r="139" spans="1:19" x14ac:dyDescent="0.3">
      <c r="B139" s="2" t="s">
        <v>49</v>
      </c>
      <c r="C139" s="3">
        <v>0</v>
      </c>
      <c r="D139" s="3">
        <v>52</v>
      </c>
      <c r="E139" s="3">
        <v>3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>
        <f t="shared" ref="O139:O149" si="37">SUM(C139:N139)</f>
        <v>55</v>
      </c>
      <c r="R139">
        <v>136</v>
      </c>
      <c r="S139" s="2" t="s">
        <v>43</v>
      </c>
    </row>
    <row r="140" spans="1:19" x14ac:dyDescent="0.3">
      <c r="B140" s="2" t="s">
        <v>34</v>
      </c>
      <c r="C140" s="3">
        <v>0</v>
      </c>
      <c r="D140" s="3">
        <v>3</v>
      </c>
      <c r="E140" s="3">
        <v>133</v>
      </c>
      <c r="F140" s="3">
        <v>3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>
        <f t="shared" si="37"/>
        <v>139</v>
      </c>
      <c r="R140">
        <v>137</v>
      </c>
      <c r="S140" s="2" t="s">
        <v>43</v>
      </c>
    </row>
    <row r="141" spans="1:19" x14ac:dyDescent="0.3">
      <c r="B141" s="2" t="s">
        <v>39</v>
      </c>
      <c r="C141" s="3">
        <v>0</v>
      </c>
      <c r="D141" s="3">
        <v>0</v>
      </c>
      <c r="E141" s="3">
        <v>3</v>
      </c>
      <c r="F141" s="3">
        <v>117</v>
      </c>
      <c r="G141" s="3">
        <v>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>
        <f t="shared" si="37"/>
        <v>125</v>
      </c>
      <c r="R141">
        <v>138</v>
      </c>
      <c r="S141" s="2" t="s">
        <v>43</v>
      </c>
    </row>
    <row r="142" spans="1:19" x14ac:dyDescent="0.3">
      <c r="B142" s="2" t="s">
        <v>40</v>
      </c>
      <c r="C142" s="3">
        <v>0</v>
      </c>
      <c r="D142" s="3">
        <v>0</v>
      </c>
      <c r="E142" s="3">
        <v>0</v>
      </c>
      <c r="F142" s="3">
        <v>4</v>
      </c>
      <c r="G142" s="3">
        <v>58</v>
      </c>
      <c r="H142" s="3">
        <v>6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>
        <f t="shared" si="37"/>
        <v>68</v>
      </c>
      <c r="R142">
        <v>139</v>
      </c>
      <c r="S142" s="2" t="s">
        <v>43</v>
      </c>
    </row>
    <row r="143" spans="1:19" x14ac:dyDescent="0.3">
      <c r="B143" s="2" t="s">
        <v>41</v>
      </c>
      <c r="C143" s="3">
        <v>0</v>
      </c>
      <c r="D143" s="3">
        <v>0</v>
      </c>
      <c r="E143" s="3">
        <v>0</v>
      </c>
      <c r="F143" s="3">
        <v>0</v>
      </c>
      <c r="G143" s="3">
        <v>5</v>
      </c>
      <c r="H143" s="3">
        <v>79</v>
      </c>
      <c r="I143" s="3">
        <v>9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>
        <f t="shared" si="37"/>
        <v>93</v>
      </c>
      <c r="R143">
        <v>140</v>
      </c>
      <c r="S143" s="2" t="s">
        <v>43</v>
      </c>
    </row>
    <row r="144" spans="1:19" x14ac:dyDescent="0.3">
      <c r="B144" s="2" t="s">
        <v>42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8</v>
      </c>
      <c r="I144" s="3">
        <v>587</v>
      </c>
      <c r="J144" s="3">
        <v>15</v>
      </c>
      <c r="K144" s="3">
        <v>0</v>
      </c>
      <c r="L144" s="3">
        <v>0</v>
      </c>
      <c r="M144" s="3">
        <v>0</v>
      </c>
      <c r="N144" s="3">
        <v>0</v>
      </c>
      <c r="O144">
        <f t="shared" si="37"/>
        <v>610</v>
      </c>
      <c r="R144">
        <v>141</v>
      </c>
      <c r="S144" s="2" t="s">
        <v>43</v>
      </c>
    </row>
    <row r="145" spans="2:19" x14ac:dyDescent="0.3">
      <c r="B145" s="2" t="s">
        <v>35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14</v>
      </c>
      <c r="J145" s="3">
        <v>366</v>
      </c>
      <c r="K145" s="3">
        <v>11</v>
      </c>
      <c r="L145" s="3">
        <v>0</v>
      </c>
      <c r="M145" s="3">
        <v>0</v>
      </c>
      <c r="N145" s="3">
        <v>0</v>
      </c>
      <c r="O145">
        <f t="shared" si="37"/>
        <v>391</v>
      </c>
      <c r="R145">
        <v>142</v>
      </c>
      <c r="S145" s="2" t="s">
        <v>43</v>
      </c>
    </row>
    <row r="146" spans="2:19" x14ac:dyDescent="0.3">
      <c r="B146" s="2" t="s">
        <v>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10</v>
      </c>
      <c r="K146" s="3">
        <v>333</v>
      </c>
      <c r="L146" s="3">
        <v>20</v>
      </c>
      <c r="M146" s="3">
        <v>0</v>
      </c>
      <c r="N146" s="3">
        <v>0</v>
      </c>
      <c r="O146">
        <f t="shared" si="37"/>
        <v>363</v>
      </c>
      <c r="R146">
        <v>143</v>
      </c>
      <c r="S146" s="2" t="s">
        <v>43</v>
      </c>
    </row>
    <row r="147" spans="2:19" x14ac:dyDescent="0.3">
      <c r="B147" s="2" t="s">
        <v>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19</v>
      </c>
      <c r="L147" s="3">
        <v>238</v>
      </c>
      <c r="M147" s="3">
        <v>7</v>
      </c>
      <c r="N147" s="3">
        <v>0</v>
      </c>
      <c r="O147">
        <f t="shared" si="37"/>
        <v>264</v>
      </c>
      <c r="R147">
        <v>144</v>
      </c>
      <c r="S147" s="2" t="s">
        <v>43</v>
      </c>
    </row>
    <row r="148" spans="2:19" x14ac:dyDescent="0.3">
      <c r="B148" s="2" t="s">
        <v>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7</v>
      </c>
      <c r="M148" s="3">
        <v>84</v>
      </c>
      <c r="N148" s="3">
        <v>3</v>
      </c>
      <c r="O148">
        <f t="shared" si="37"/>
        <v>94</v>
      </c>
      <c r="R148">
        <v>145</v>
      </c>
      <c r="S148" s="2" t="s">
        <v>43</v>
      </c>
    </row>
    <row r="149" spans="2:19" x14ac:dyDescent="0.3">
      <c r="B149" s="2" t="s">
        <v>53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3</v>
      </c>
      <c r="N149" s="3">
        <v>40</v>
      </c>
      <c r="O149">
        <f t="shared" si="37"/>
        <v>43</v>
      </c>
      <c r="R149">
        <v>146</v>
      </c>
      <c r="S149" s="2" t="s">
        <v>43</v>
      </c>
    </row>
    <row r="150" spans="2:19" x14ac:dyDescent="0.3">
      <c r="O150">
        <f>SUM(O138:O149)</f>
        <v>2245</v>
      </c>
      <c r="R150">
        <v>147</v>
      </c>
      <c r="S150" s="2" t="s">
        <v>43</v>
      </c>
    </row>
    <row r="151" spans="2:19" x14ac:dyDescent="0.3">
      <c r="R151">
        <v>148</v>
      </c>
      <c r="S151" s="2" t="s">
        <v>43</v>
      </c>
    </row>
    <row r="152" spans="2:19" x14ac:dyDescent="0.3">
      <c r="R152">
        <v>149</v>
      </c>
      <c r="S152" s="2" t="s">
        <v>43</v>
      </c>
    </row>
    <row r="153" spans="2:19" x14ac:dyDescent="0.3">
      <c r="B153" s="67" t="s">
        <v>51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R153">
        <v>150</v>
      </c>
      <c r="S153" s="2" t="s">
        <v>43</v>
      </c>
    </row>
    <row r="154" spans="2:19" x14ac:dyDescent="0.3">
      <c r="B154" s="2" t="s">
        <v>52</v>
      </c>
      <c r="C154" s="2" t="s">
        <v>50</v>
      </c>
      <c r="D154" s="2" t="s">
        <v>49</v>
      </c>
      <c r="E154" s="2" t="s">
        <v>34</v>
      </c>
      <c r="F154" s="2" t="s">
        <v>39</v>
      </c>
      <c r="G154" s="2" t="s">
        <v>40</v>
      </c>
      <c r="H154" s="2" t="s">
        <v>41</v>
      </c>
      <c r="I154" s="2" t="s">
        <v>42</v>
      </c>
      <c r="J154" s="2" t="s">
        <v>35</v>
      </c>
      <c r="K154" s="2" t="s">
        <v>43</v>
      </c>
      <c r="L154" s="2" t="s">
        <v>44</v>
      </c>
      <c r="M154" s="2" t="s">
        <v>45</v>
      </c>
      <c r="N154" s="2" t="s">
        <v>53</v>
      </c>
      <c r="R154">
        <v>151</v>
      </c>
      <c r="S154" s="2" t="s">
        <v>43</v>
      </c>
    </row>
    <row r="155" spans="2:19" x14ac:dyDescent="0.3">
      <c r="B155" s="2" t="s">
        <v>50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R155">
        <v>152</v>
      </c>
      <c r="S155" s="2" t="s">
        <v>43</v>
      </c>
    </row>
    <row r="156" spans="2:19" x14ac:dyDescent="0.3">
      <c r="B156" s="2" t="s">
        <v>49</v>
      </c>
      <c r="C156" s="3">
        <f>C139/$O$139</f>
        <v>0</v>
      </c>
      <c r="D156" s="3">
        <f t="shared" ref="D156:N156" si="38">D139/$O$139</f>
        <v>0.94545454545454544</v>
      </c>
      <c r="E156" s="3">
        <f t="shared" si="38"/>
        <v>5.4545454545454543E-2</v>
      </c>
      <c r="F156" s="3">
        <f t="shared" si="38"/>
        <v>0</v>
      </c>
      <c r="G156" s="3">
        <f t="shared" si="38"/>
        <v>0</v>
      </c>
      <c r="H156" s="3">
        <f t="shared" si="38"/>
        <v>0</v>
      </c>
      <c r="I156" s="3">
        <f t="shared" si="38"/>
        <v>0</v>
      </c>
      <c r="J156" s="3">
        <f t="shared" si="38"/>
        <v>0</v>
      </c>
      <c r="K156" s="3">
        <f t="shared" si="38"/>
        <v>0</v>
      </c>
      <c r="L156" s="3">
        <f t="shared" si="38"/>
        <v>0</v>
      </c>
      <c r="M156" s="3">
        <f t="shared" si="38"/>
        <v>0</v>
      </c>
      <c r="N156" s="3">
        <f t="shared" si="38"/>
        <v>0</v>
      </c>
      <c r="R156">
        <v>153</v>
      </c>
      <c r="S156" s="2" t="s">
        <v>43</v>
      </c>
    </row>
    <row r="157" spans="2:19" x14ac:dyDescent="0.3">
      <c r="B157" s="2" t="s">
        <v>34</v>
      </c>
      <c r="C157" s="3">
        <f>C140/$O$140</f>
        <v>0</v>
      </c>
      <c r="D157" s="3">
        <f t="shared" ref="D157:N157" si="39">D140/$O$140</f>
        <v>2.1582733812949641E-2</v>
      </c>
      <c r="E157" s="3">
        <f t="shared" si="39"/>
        <v>0.95683453237410077</v>
      </c>
      <c r="F157" s="3">
        <f t="shared" si="39"/>
        <v>2.1582733812949641E-2</v>
      </c>
      <c r="G157" s="3">
        <f t="shared" si="39"/>
        <v>0</v>
      </c>
      <c r="H157" s="3">
        <f t="shared" si="39"/>
        <v>0</v>
      </c>
      <c r="I157" s="3">
        <f t="shared" si="39"/>
        <v>0</v>
      </c>
      <c r="J157" s="3">
        <f t="shared" si="39"/>
        <v>0</v>
      </c>
      <c r="K157" s="3">
        <f t="shared" si="39"/>
        <v>0</v>
      </c>
      <c r="L157" s="3">
        <f t="shared" si="39"/>
        <v>0</v>
      </c>
      <c r="M157" s="3">
        <f t="shared" si="39"/>
        <v>0</v>
      </c>
      <c r="N157" s="3">
        <f t="shared" si="39"/>
        <v>0</v>
      </c>
      <c r="R157">
        <v>154</v>
      </c>
      <c r="S157" s="2" t="s">
        <v>43</v>
      </c>
    </row>
    <row r="158" spans="2:19" x14ac:dyDescent="0.3">
      <c r="B158" s="2" t="s">
        <v>39</v>
      </c>
      <c r="C158" s="3">
        <f>C141/$O$141</f>
        <v>0</v>
      </c>
      <c r="D158" s="3">
        <f t="shared" ref="D158:N158" si="40">D141/$O$141</f>
        <v>0</v>
      </c>
      <c r="E158" s="3">
        <f t="shared" si="40"/>
        <v>2.4E-2</v>
      </c>
      <c r="F158" s="3">
        <f t="shared" si="40"/>
        <v>0.93600000000000005</v>
      </c>
      <c r="G158" s="3">
        <f t="shared" si="40"/>
        <v>0.04</v>
      </c>
      <c r="H158" s="3">
        <f t="shared" si="40"/>
        <v>0</v>
      </c>
      <c r="I158" s="3">
        <f t="shared" si="40"/>
        <v>0</v>
      </c>
      <c r="J158" s="3">
        <f t="shared" si="40"/>
        <v>0</v>
      </c>
      <c r="K158" s="3">
        <f t="shared" si="40"/>
        <v>0</v>
      </c>
      <c r="L158" s="3">
        <f t="shared" si="40"/>
        <v>0</v>
      </c>
      <c r="M158" s="3">
        <f t="shared" si="40"/>
        <v>0</v>
      </c>
      <c r="N158" s="3">
        <f t="shared" si="40"/>
        <v>0</v>
      </c>
      <c r="R158">
        <v>155</v>
      </c>
      <c r="S158" s="2" t="s">
        <v>43</v>
      </c>
    </row>
    <row r="159" spans="2:19" x14ac:dyDescent="0.3">
      <c r="B159" s="2" t="s">
        <v>40</v>
      </c>
      <c r="C159" s="3">
        <f>C142/$O$142</f>
        <v>0</v>
      </c>
      <c r="D159" s="3">
        <f t="shared" ref="D159:N159" si="41">D142/$O$142</f>
        <v>0</v>
      </c>
      <c r="E159" s="3">
        <f t="shared" si="41"/>
        <v>0</v>
      </c>
      <c r="F159" s="3">
        <f t="shared" si="41"/>
        <v>5.8823529411764705E-2</v>
      </c>
      <c r="G159" s="3">
        <f t="shared" si="41"/>
        <v>0.8529411764705882</v>
      </c>
      <c r="H159" s="3">
        <f t="shared" si="41"/>
        <v>8.8235294117647065E-2</v>
      </c>
      <c r="I159" s="3">
        <f t="shared" si="41"/>
        <v>0</v>
      </c>
      <c r="J159" s="3">
        <f t="shared" si="41"/>
        <v>0</v>
      </c>
      <c r="K159" s="3">
        <f t="shared" si="41"/>
        <v>0</v>
      </c>
      <c r="L159" s="3">
        <f t="shared" si="41"/>
        <v>0</v>
      </c>
      <c r="M159" s="3">
        <f t="shared" si="41"/>
        <v>0</v>
      </c>
      <c r="N159" s="3">
        <f t="shared" si="41"/>
        <v>0</v>
      </c>
      <c r="R159">
        <v>156</v>
      </c>
      <c r="S159" s="2" t="s">
        <v>43</v>
      </c>
    </row>
    <row r="160" spans="2:19" x14ac:dyDescent="0.3">
      <c r="B160" s="2" t="s">
        <v>41</v>
      </c>
      <c r="C160" s="3">
        <f>C143/$O$143</f>
        <v>0</v>
      </c>
      <c r="D160" s="3">
        <f t="shared" ref="D160:N160" si="42">D143/$O$143</f>
        <v>0</v>
      </c>
      <c r="E160" s="3">
        <f t="shared" si="42"/>
        <v>0</v>
      </c>
      <c r="F160" s="3">
        <f t="shared" si="42"/>
        <v>0</v>
      </c>
      <c r="G160" s="3">
        <f t="shared" si="42"/>
        <v>5.3763440860215055E-2</v>
      </c>
      <c r="H160" s="3">
        <f t="shared" si="42"/>
        <v>0.84946236559139787</v>
      </c>
      <c r="I160" s="3">
        <f t="shared" si="42"/>
        <v>9.6774193548387094E-2</v>
      </c>
      <c r="J160" s="3">
        <f t="shared" si="42"/>
        <v>0</v>
      </c>
      <c r="K160" s="3">
        <f t="shared" si="42"/>
        <v>0</v>
      </c>
      <c r="L160" s="3">
        <f t="shared" si="42"/>
        <v>0</v>
      </c>
      <c r="M160" s="3">
        <f t="shared" si="42"/>
        <v>0</v>
      </c>
      <c r="N160" s="3">
        <f t="shared" si="42"/>
        <v>0</v>
      </c>
      <c r="R160">
        <v>157</v>
      </c>
      <c r="S160" s="2" t="s">
        <v>43</v>
      </c>
    </row>
    <row r="161" spans="1:19" x14ac:dyDescent="0.3">
      <c r="B161" s="2" t="s">
        <v>42</v>
      </c>
      <c r="C161" s="3">
        <f>C144/$O$144</f>
        <v>0</v>
      </c>
      <c r="D161" s="3">
        <f t="shared" ref="D161:N161" si="43">D144/$O$144</f>
        <v>0</v>
      </c>
      <c r="E161" s="3">
        <f t="shared" si="43"/>
        <v>0</v>
      </c>
      <c r="F161" s="3">
        <f t="shared" si="43"/>
        <v>0</v>
      </c>
      <c r="G161" s="3">
        <f t="shared" si="43"/>
        <v>0</v>
      </c>
      <c r="H161" s="3">
        <f t="shared" si="43"/>
        <v>1.3114754098360656E-2</v>
      </c>
      <c r="I161" s="3">
        <f t="shared" si="43"/>
        <v>0.96229508196721314</v>
      </c>
      <c r="J161" s="3">
        <f t="shared" si="43"/>
        <v>2.4590163934426229E-2</v>
      </c>
      <c r="K161" s="3">
        <f t="shared" si="43"/>
        <v>0</v>
      </c>
      <c r="L161" s="3">
        <f t="shared" si="43"/>
        <v>0</v>
      </c>
      <c r="M161" s="3">
        <f t="shared" si="43"/>
        <v>0</v>
      </c>
      <c r="N161" s="3">
        <f t="shared" si="43"/>
        <v>0</v>
      </c>
      <c r="R161">
        <v>158</v>
      </c>
      <c r="S161" s="2" t="s">
        <v>43</v>
      </c>
    </row>
    <row r="162" spans="1:19" x14ac:dyDescent="0.3">
      <c r="B162" s="2" t="s">
        <v>35</v>
      </c>
      <c r="C162" s="3">
        <f>C145/$O$145</f>
        <v>0</v>
      </c>
      <c r="D162" s="3">
        <f t="shared" ref="D162:N162" si="44">D145/$O$145</f>
        <v>0</v>
      </c>
      <c r="E162" s="3">
        <f t="shared" si="44"/>
        <v>0</v>
      </c>
      <c r="F162" s="3">
        <f t="shared" si="44"/>
        <v>0</v>
      </c>
      <c r="G162" s="3">
        <f t="shared" si="44"/>
        <v>0</v>
      </c>
      <c r="H162" s="3">
        <f t="shared" si="44"/>
        <v>0</v>
      </c>
      <c r="I162" s="3">
        <f t="shared" si="44"/>
        <v>3.5805626598465472E-2</v>
      </c>
      <c r="J162" s="3">
        <f t="shared" si="44"/>
        <v>0.93606138107416881</v>
      </c>
      <c r="K162" s="3">
        <f t="shared" si="44"/>
        <v>2.8132992327365727E-2</v>
      </c>
      <c r="L162" s="3">
        <f t="shared" si="44"/>
        <v>0</v>
      </c>
      <c r="M162" s="3">
        <f t="shared" si="44"/>
        <v>0</v>
      </c>
      <c r="N162" s="3">
        <f t="shared" si="44"/>
        <v>0</v>
      </c>
      <c r="R162">
        <v>159</v>
      </c>
      <c r="S162" s="2" t="s">
        <v>43</v>
      </c>
    </row>
    <row r="163" spans="1:19" x14ac:dyDescent="0.3">
      <c r="B163" s="2" t="s">
        <v>43</v>
      </c>
      <c r="C163" s="3">
        <f>C146/$O$146</f>
        <v>0</v>
      </c>
      <c r="D163" s="3">
        <f t="shared" ref="D163:N163" si="45">D146/$O$146</f>
        <v>0</v>
      </c>
      <c r="E163" s="3">
        <f t="shared" si="45"/>
        <v>0</v>
      </c>
      <c r="F163" s="3">
        <f t="shared" si="45"/>
        <v>0</v>
      </c>
      <c r="G163" s="3">
        <f t="shared" si="45"/>
        <v>0</v>
      </c>
      <c r="H163" s="3">
        <f t="shared" si="45"/>
        <v>0</v>
      </c>
      <c r="I163" s="3">
        <f t="shared" si="45"/>
        <v>0</v>
      </c>
      <c r="J163" s="3">
        <f t="shared" si="45"/>
        <v>2.7548209366391185E-2</v>
      </c>
      <c r="K163" s="3">
        <f t="shared" si="45"/>
        <v>0.9173553719008265</v>
      </c>
      <c r="L163" s="3">
        <f t="shared" si="45"/>
        <v>5.5096418732782371E-2</v>
      </c>
      <c r="M163" s="3">
        <f t="shared" si="45"/>
        <v>0</v>
      </c>
      <c r="N163" s="3">
        <f t="shared" si="45"/>
        <v>0</v>
      </c>
      <c r="R163">
        <v>160</v>
      </c>
      <c r="S163" s="2" t="s">
        <v>43</v>
      </c>
    </row>
    <row r="164" spans="1:19" x14ac:dyDescent="0.3">
      <c r="B164" s="2" t="s">
        <v>44</v>
      </c>
      <c r="C164" s="3">
        <f>C147/$O$147</f>
        <v>0</v>
      </c>
      <c r="D164" s="3">
        <f t="shared" ref="D164:N164" si="46">D147/$O$147</f>
        <v>0</v>
      </c>
      <c r="E164" s="3">
        <f t="shared" si="46"/>
        <v>0</v>
      </c>
      <c r="F164" s="3">
        <f t="shared" si="46"/>
        <v>0</v>
      </c>
      <c r="G164" s="3">
        <f t="shared" si="46"/>
        <v>0</v>
      </c>
      <c r="H164" s="3">
        <f t="shared" si="46"/>
        <v>0</v>
      </c>
      <c r="I164" s="3">
        <f t="shared" si="46"/>
        <v>0</v>
      </c>
      <c r="J164" s="3">
        <f t="shared" si="46"/>
        <v>0</v>
      </c>
      <c r="K164" s="3">
        <f t="shared" si="46"/>
        <v>7.1969696969696975E-2</v>
      </c>
      <c r="L164" s="3">
        <f t="shared" si="46"/>
        <v>0.90151515151515149</v>
      </c>
      <c r="M164" s="3">
        <f t="shared" si="46"/>
        <v>2.6515151515151516E-2</v>
      </c>
      <c r="N164" s="3">
        <f t="shared" si="46"/>
        <v>0</v>
      </c>
      <c r="R164">
        <v>161</v>
      </c>
      <c r="S164" s="2" t="s">
        <v>43</v>
      </c>
    </row>
    <row r="165" spans="1:19" x14ac:dyDescent="0.3">
      <c r="B165" s="2" t="s">
        <v>45</v>
      </c>
      <c r="C165" s="3">
        <f>C148/$O$148</f>
        <v>0</v>
      </c>
      <c r="D165" s="3">
        <f t="shared" ref="D165:N165" si="47">D148/$O$148</f>
        <v>0</v>
      </c>
      <c r="E165" s="3">
        <f t="shared" si="47"/>
        <v>0</v>
      </c>
      <c r="F165" s="3">
        <f t="shared" si="47"/>
        <v>0</v>
      </c>
      <c r="G165" s="3">
        <f t="shared" si="47"/>
        <v>0</v>
      </c>
      <c r="H165" s="3">
        <f t="shared" si="47"/>
        <v>0</v>
      </c>
      <c r="I165" s="3">
        <f t="shared" si="47"/>
        <v>0</v>
      </c>
      <c r="J165" s="3">
        <f t="shared" si="47"/>
        <v>0</v>
      </c>
      <c r="K165" s="3">
        <f t="shared" si="47"/>
        <v>0</v>
      </c>
      <c r="L165" s="3">
        <f t="shared" si="47"/>
        <v>7.4468085106382975E-2</v>
      </c>
      <c r="M165" s="3">
        <f t="shared" si="47"/>
        <v>0.8936170212765957</v>
      </c>
      <c r="N165" s="3">
        <f t="shared" si="47"/>
        <v>3.1914893617021274E-2</v>
      </c>
      <c r="R165">
        <v>162</v>
      </c>
      <c r="S165" s="2" t="s">
        <v>43</v>
      </c>
    </row>
    <row r="166" spans="1:19" x14ac:dyDescent="0.3">
      <c r="B166" s="2" t="s">
        <v>53</v>
      </c>
      <c r="C166" s="3">
        <f>C149/$O$149</f>
        <v>0</v>
      </c>
      <c r="D166" s="3">
        <f t="shared" ref="D166:N166" si="48">D149/$O$149</f>
        <v>0</v>
      </c>
      <c r="E166" s="3">
        <f t="shared" si="48"/>
        <v>0</v>
      </c>
      <c r="F166" s="3">
        <f t="shared" si="48"/>
        <v>0</v>
      </c>
      <c r="G166" s="3">
        <f t="shared" si="48"/>
        <v>0</v>
      </c>
      <c r="H166" s="3">
        <f t="shared" si="48"/>
        <v>0</v>
      </c>
      <c r="I166" s="3">
        <f t="shared" si="48"/>
        <v>0</v>
      </c>
      <c r="J166" s="3">
        <f t="shared" si="48"/>
        <v>0</v>
      </c>
      <c r="K166" s="3">
        <f t="shared" si="48"/>
        <v>0</v>
      </c>
      <c r="L166" s="3">
        <f t="shared" si="48"/>
        <v>0</v>
      </c>
      <c r="M166" s="3">
        <f t="shared" si="48"/>
        <v>6.9767441860465115E-2</v>
      </c>
      <c r="N166" s="3">
        <f t="shared" si="48"/>
        <v>0.93023255813953487</v>
      </c>
      <c r="O166" s="20"/>
      <c r="R166">
        <v>163</v>
      </c>
      <c r="S166" s="2" t="s">
        <v>43</v>
      </c>
    </row>
    <row r="167" spans="1:19" x14ac:dyDescent="0.3">
      <c r="R167">
        <v>164</v>
      </c>
      <c r="S167" s="2" t="s">
        <v>43</v>
      </c>
    </row>
    <row r="168" spans="1:19" x14ac:dyDescent="0.3">
      <c r="R168">
        <v>165</v>
      </c>
      <c r="S168" s="2" t="s">
        <v>43</v>
      </c>
    </row>
    <row r="169" spans="1:19" x14ac:dyDescent="0.3">
      <c r="A169" t="s">
        <v>69</v>
      </c>
      <c r="R169">
        <v>166</v>
      </c>
      <c r="S169" s="2" t="s">
        <v>43</v>
      </c>
    </row>
    <row r="170" spans="1:19" x14ac:dyDescent="0.3">
      <c r="R170">
        <v>167</v>
      </c>
      <c r="S170" s="2" t="s">
        <v>43</v>
      </c>
    </row>
    <row r="171" spans="1:19" x14ac:dyDescent="0.3">
      <c r="B171" s="67" t="s">
        <v>51</v>
      </c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R171">
        <v>168</v>
      </c>
      <c r="S171" s="2" t="s">
        <v>43</v>
      </c>
    </row>
    <row r="172" spans="1:19" x14ac:dyDescent="0.3">
      <c r="B172" s="2" t="s">
        <v>52</v>
      </c>
      <c r="C172" s="2" t="s">
        <v>50</v>
      </c>
      <c r="D172" s="2" t="s">
        <v>49</v>
      </c>
      <c r="E172" s="2" t="s">
        <v>34</v>
      </c>
      <c r="F172" s="2" t="s">
        <v>39</v>
      </c>
      <c r="G172" s="2" t="s">
        <v>40</v>
      </c>
      <c r="H172" s="2" t="s">
        <v>41</v>
      </c>
      <c r="I172" s="2" t="s">
        <v>42</v>
      </c>
      <c r="J172" s="2" t="s">
        <v>35</v>
      </c>
      <c r="K172" s="2" t="s">
        <v>43</v>
      </c>
      <c r="L172" s="2" t="s">
        <v>44</v>
      </c>
      <c r="M172" s="2" t="s">
        <v>45</v>
      </c>
      <c r="N172" s="2" t="s">
        <v>53</v>
      </c>
      <c r="R172">
        <v>169</v>
      </c>
      <c r="S172" s="2" t="s">
        <v>43</v>
      </c>
    </row>
    <row r="173" spans="1:19" x14ac:dyDescent="0.3">
      <c r="B173" s="2" t="s">
        <v>50</v>
      </c>
      <c r="C173" s="3">
        <v>96</v>
      </c>
      <c r="D173" s="3">
        <v>7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>
        <f>SUM(C173:N173)</f>
        <v>103</v>
      </c>
      <c r="R173">
        <v>170</v>
      </c>
      <c r="S173" s="2" t="s">
        <v>43</v>
      </c>
    </row>
    <row r="174" spans="1:19" x14ac:dyDescent="0.3">
      <c r="B174" s="2" t="s">
        <v>49</v>
      </c>
      <c r="C174" s="3">
        <v>7</v>
      </c>
      <c r="D174" s="3">
        <v>104</v>
      </c>
      <c r="E174" s="3">
        <v>4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>
        <f t="shared" ref="O174:O184" si="49">SUM(C174:N174)</f>
        <v>115</v>
      </c>
      <c r="R174">
        <v>171</v>
      </c>
      <c r="S174" s="2" t="s">
        <v>43</v>
      </c>
    </row>
    <row r="175" spans="1:19" x14ac:dyDescent="0.3">
      <c r="B175" s="2" t="s">
        <v>34</v>
      </c>
      <c r="C175" s="3">
        <v>0</v>
      </c>
      <c r="D175" s="3">
        <v>4</v>
      </c>
      <c r="E175" s="3">
        <v>109</v>
      </c>
      <c r="F175" s="3">
        <v>2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>
        <f t="shared" si="49"/>
        <v>115</v>
      </c>
      <c r="R175">
        <v>172</v>
      </c>
      <c r="S175" s="2" t="s">
        <v>43</v>
      </c>
    </row>
    <row r="176" spans="1:19" x14ac:dyDescent="0.3">
      <c r="B176" s="2" t="s">
        <v>39</v>
      </c>
      <c r="C176" s="3">
        <v>0</v>
      </c>
      <c r="D176" s="3">
        <v>0</v>
      </c>
      <c r="E176" s="3">
        <v>1</v>
      </c>
      <c r="F176" s="3">
        <v>65</v>
      </c>
      <c r="G176" s="3">
        <v>3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>
        <f t="shared" si="49"/>
        <v>69</v>
      </c>
      <c r="R176">
        <v>173</v>
      </c>
      <c r="S176" s="2" t="s">
        <v>35</v>
      </c>
    </row>
    <row r="177" spans="2:19" x14ac:dyDescent="0.3">
      <c r="B177" s="2" t="s">
        <v>40</v>
      </c>
      <c r="C177" s="3">
        <v>0</v>
      </c>
      <c r="D177" s="3">
        <v>0</v>
      </c>
      <c r="E177" s="3">
        <v>0</v>
      </c>
      <c r="F177" s="3">
        <v>2</v>
      </c>
      <c r="G177" s="3">
        <v>170</v>
      </c>
      <c r="H177" s="3">
        <v>15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>
        <f t="shared" si="49"/>
        <v>187</v>
      </c>
      <c r="R177">
        <v>174</v>
      </c>
      <c r="S177" s="2" t="s">
        <v>35</v>
      </c>
    </row>
    <row r="178" spans="2:19" x14ac:dyDescent="0.3">
      <c r="B178" s="2" t="s">
        <v>41</v>
      </c>
      <c r="C178" s="3">
        <v>0</v>
      </c>
      <c r="D178" s="3">
        <v>0</v>
      </c>
      <c r="E178" s="3">
        <v>0</v>
      </c>
      <c r="F178" s="3">
        <v>0</v>
      </c>
      <c r="G178" s="3">
        <v>14</v>
      </c>
      <c r="H178" s="3">
        <v>583</v>
      </c>
      <c r="I178" s="3">
        <v>16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>
        <f t="shared" si="49"/>
        <v>613</v>
      </c>
      <c r="R178">
        <v>175</v>
      </c>
      <c r="S178" s="2" t="s">
        <v>35</v>
      </c>
    </row>
    <row r="179" spans="2:19" x14ac:dyDescent="0.3">
      <c r="B179" s="2" t="s">
        <v>42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15</v>
      </c>
      <c r="I179" s="3">
        <v>321</v>
      </c>
      <c r="J179" s="3">
        <v>13</v>
      </c>
      <c r="K179" s="3">
        <v>0</v>
      </c>
      <c r="L179" s="3">
        <v>0</v>
      </c>
      <c r="M179" s="3">
        <v>0</v>
      </c>
      <c r="N179" s="3">
        <v>0</v>
      </c>
      <c r="O179">
        <f t="shared" si="49"/>
        <v>349</v>
      </c>
      <c r="R179">
        <v>176</v>
      </c>
      <c r="S179" s="2" t="s">
        <v>35</v>
      </c>
    </row>
    <row r="180" spans="2:19" x14ac:dyDescent="0.3">
      <c r="B180" s="2" t="s">
        <v>35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12</v>
      </c>
      <c r="J180" s="3">
        <v>394</v>
      </c>
      <c r="K180" s="3">
        <v>13</v>
      </c>
      <c r="L180" s="3">
        <v>0</v>
      </c>
      <c r="M180" s="3">
        <v>0</v>
      </c>
      <c r="N180" s="3">
        <v>0</v>
      </c>
      <c r="O180">
        <f t="shared" si="49"/>
        <v>419</v>
      </c>
      <c r="R180">
        <v>177</v>
      </c>
      <c r="S180" s="2" t="s">
        <v>35</v>
      </c>
    </row>
    <row r="181" spans="2:19" x14ac:dyDescent="0.3">
      <c r="B181" s="2" t="s">
        <v>43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13</v>
      </c>
      <c r="K181" s="3">
        <v>168</v>
      </c>
      <c r="L181" s="3">
        <v>4</v>
      </c>
      <c r="M181" s="3">
        <v>0</v>
      </c>
      <c r="N181" s="3">
        <v>0</v>
      </c>
      <c r="O181">
        <f t="shared" si="49"/>
        <v>185</v>
      </c>
      <c r="R181">
        <v>178</v>
      </c>
      <c r="S181" s="2" t="s">
        <v>35</v>
      </c>
    </row>
    <row r="182" spans="2:19" x14ac:dyDescent="0.3">
      <c r="B182" s="2" t="s">
        <v>44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4</v>
      </c>
      <c r="L182" s="3">
        <v>52</v>
      </c>
      <c r="M182" s="3">
        <v>1</v>
      </c>
      <c r="N182" s="3">
        <v>0</v>
      </c>
      <c r="O182">
        <f t="shared" si="49"/>
        <v>57</v>
      </c>
      <c r="R182">
        <v>179</v>
      </c>
      <c r="S182" s="2" t="s">
        <v>35</v>
      </c>
    </row>
    <row r="183" spans="2:19" x14ac:dyDescent="0.3">
      <c r="B183" s="2" t="s">
        <v>45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1</v>
      </c>
      <c r="M183" s="3">
        <v>32</v>
      </c>
      <c r="N183" s="3">
        <v>0</v>
      </c>
      <c r="O183">
        <f t="shared" si="49"/>
        <v>33</v>
      </c>
      <c r="R183">
        <v>180</v>
      </c>
      <c r="S183" s="2" t="s">
        <v>35</v>
      </c>
    </row>
    <row r="184" spans="2:19" x14ac:dyDescent="0.3">
      <c r="B184" s="2" t="s">
        <v>53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>
        <f t="shared" si="49"/>
        <v>0</v>
      </c>
      <c r="R184">
        <v>181</v>
      </c>
      <c r="S184" s="2" t="s">
        <v>35</v>
      </c>
    </row>
    <row r="185" spans="2:19" x14ac:dyDescent="0.3">
      <c r="O185">
        <f>SUM(O173:O184)</f>
        <v>2245</v>
      </c>
      <c r="R185">
        <v>182</v>
      </c>
      <c r="S185" s="2" t="s">
        <v>35</v>
      </c>
    </row>
    <row r="186" spans="2:19" x14ac:dyDescent="0.3">
      <c r="R186">
        <v>183</v>
      </c>
      <c r="S186" s="2" t="s">
        <v>35</v>
      </c>
    </row>
    <row r="187" spans="2:19" x14ac:dyDescent="0.3">
      <c r="B187" s="67" t="s">
        <v>51</v>
      </c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R187">
        <v>184</v>
      </c>
      <c r="S187" s="2" t="s">
        <v>35</v>
      </c>
    </row>
    <row r="188" spans="2:19" x14ac:dyDescent="0.3">
      <c r="B188" s="2" t="s">
        <v>52</v>
      </c>
      <c r="C188" s="2" t="s">
        <v>50</v>
      </c>
      <c r="D188" s="2" t="s">
        <v>49</v>
      </c>
      <c r="E188" s="2" t="s">
        <v>34</v>
      </c>
      <c r="F188" s="2" t="s">
        <v>39</v>
      </c>
      <c r="G188" s="2" t="s">
        <v>40</v>
      </c>
      <c r="H188" s="2" t="s">
        <v>41</v>
      </c>
      <c r="I188" s="2" t="s">
        <v>42</v>
      </c>
      <c r="J188" s="2" t="s">
        <v>35</v>
      </c>
      <c r="K188" s="2" t="s">
        <v>43</v>
      </c>
      <c r="L188" s="2" t="s">
        <v>44</v>
      </c>
      <c r="M188" s="2" t="s">
        <v>45</v>
      </c>
      <c r="N188" s="2" t="s">
        <v>53</v>
      </c>
      <c r="R188">
        <v>185</v>
      </c>
      <c r="S188" s="2" t="s">
        <v>35</v>
      </c>
    </row>
    <row r="189" spans="2:19" x14ac:dyDescent="0.3">
      <c r="B189" s="2" t="s">
        <v>50</v>
      </c>
      <c r="C189" s="3">
        <f>C173/$O$173</f>
        <v>0.93203883495145634</v>
      </c>
      <c r="D189" s="3">
        <f t="shared" ref="D189:N189" si="50">D173/$O$173</f>
        <v>6.7961165048543687E-2</v>
      </c>
      <c r="E189" s="3">
        <f t="shared" si="50"/>
        <v>0</v>
      </c>
      <c r="F189" s="3">
        <f t="shared" si="50"/>
        <v>0</v>
      </c>
      <c r="G189" s="3">
        <f t="shared" si="50"/>
        <v>0</v>
      </c>
      <c r="H189" s="3">
        <f t="shared" si="50"/>
        <v>0</v>
      </c>
      <c r="I189" s="3">
        <f t="shared" si="50"/>
        <v>0</v>
      </c>
      <c r="J189" s="3">
        <f t="shared" si="50"/>
        <v>0</v>
      </c>
      <c r="K189" s="3">
        <f t="shared" si="50"/>
        <v>0</v>
      </c>
      <c r="L189" s="3">
        <f t="shared" si="50"/>
        <v>0</v>
      </c>
      <c r="M189" s="3">
        <f t="shared" si="50"/>
        <v>0</v>
      </c>
      <c r="N189" s="3">
        <f t="shared" si="50"/>
        <v>0</v>
      </c>
      <c r="O189" s="20">
        <f>(C189*'Kurs Jual'!H106)+('Matriks (Min, Max)'!D189*'Kurs Jual'!H107)</f>
        <v>11516.257281553399</v>
      </c>
      <c r="R189">
        <v>186</v>
      </c>
      <c r="S189" s="2" t="s">
        <v>35</v>
      </c>
    </row>
    <row r="190" spans="2:19" x14ac:dyDescent="0.3">
      <c r="B190" s="2" t="s">
        <v>49</v>
      </c>
      <c r="C190" s="3">
        <f>C174/$O$174</f>
        <v>6.0869565217391307E-2</v>
      </c>
      <c r="D190" s="3">
        <f t="shared" ref="D190:N190" si="51">D174/$O$174</f>
        <v>0.90434782608695652</v>
      </c>
      <c r="E190" s="3">
        <f t="shared" si="51"/>
        <v>3.4782608695652174E-2</v>
      </c>
      <c r="F190" s="3">
        <f t="shared" si="51"/>
        <v>0</v>
      </c>
      <c r="G190" s="3">
        <f t="shared" si="51"/>
        <v>0</v>
      </c>
      <c r="H190" s="3">
        <f t="shared" si="51"/>
        <v>0</v>
      </c>
      <c r="I190" s="3">
        <f t="shared" si="51"/>
        <v>0</v>
      </c>
      <c r="J190" s="3">
        <f t="shared" si="51"/>
        <v>0</v>
      </c>
      <c r="K190" s="3">
        <f t="shared" si="51"/>
        <v>0</v>
      </c>
      <c r="L190" s="3">
        <f t="shared" si="51"/>
        <v>0</v>
      </c>
      <c r="M190" s="3">
        <f t="shared" si="51"/>
        <v>0</v>
      </c>
      <c r="N190" s="3">
        <f t="shared" si="51"/>
        <v>0</v>
      </c>
      <c r="R190">
        <v>187</v>
      </c>
      <c r="S190" s="2" t="s">
        <v>35</v>
      </c>
    </row>
    <row r="191" spans="2:19" x14ac:dyDescent="0.3">
      <c r="B191" s="2" t="s">
        <v>34</v>
      </c>
      <c r="C191" s="3">
        <f>C175/$O$175</f>
        <v>0</v>
      </c>
      <c r="D191" s="3">
        <f t="shared" ref="D191:N191" si="52">D175/$O$175</f>
        <v>3.4782608695652174E-2</v>
      </c>
      <c r="E191" s="3">
        <f t="shared" si="52"/>
        <v>0.94782608695652171</v>
      </c>
      <c r="F191" s="3">
        <f t="shared" si="52"/>
        <v>1.7391304347826087E-2</v>
      </c>
      <c r="G191" s="3">
        <f t="shared" si="52"/>
        <v>0</v>
      </c>
      <c r="H191" s="3">
        <f t="shared" si="52"/>
        <v>0</v>
      </c>
      <c r="I191" s="3">
        <f t="shared" si="52"/>
        <v>0</v>
      </c>
      <c r="J191" s="3">
        <f t="shared" si="52"/>
        <v>0</v>
      </c>
      <c r="K191" s="3">
        <f t="shared" si="52"/>
        <v>0</v>
      </c>
      <c r="L191" s="3">
        <f t="shared" si="52"/>
        <v>0</v>
      </c>
      <c r="M191" s="3">
        <f t="shared" si="52"/>
        <v>0</v>
      </c>
      <c r="N191" s="3">
        <f t="shared" si="52"/>
        <v>0</v>
      </c>
      <c r="R191">
        <v>188</v>
      </c>
      <c r="S191" s="2" t="s">
        <v>35</v>
      </c>
    </row>
    <row r="192" spans="2:19" x14ac:dyDescent="0.3">
      <c r="B192" s="2" t="s">
        <v>39</v>
      </c>
      <c r="C192" s="3">
        <f>C176/$O$176</f>
        <v>0</v>
      </c>
      <c r="D192" s="3">
        <f t="shared" ref="D192:N192" si="53">D176/$O$176</f>
        <v>0</v>
      </c>
      <c r="E192" s="3">
        <f t="shared" si="53"/>
        <v>1.4492753623188406E-2</v>
      </c>
      <c r="F192" s="3">
        <f t="shared" si="53"/>
        <v>0.94202898550724634</v>
      </c>
      <c r="G192" s="3">
        <f t="shared" si="53"/>
        <v>4.3478260869565216E-2</v>
      </c>
      <c r="H192" s="3">
        <f t="shared" si="53"/>
        <v>0</v>
      </c>
      <c r="I192" s="3">
        <f t="shared" si="53"/>
        <v>0</v>
      </c>
      <c r="J192" s="3">
        <f t="shared" si="53"/>
        <v>0</v>
      </c>
      <c r="K192" s="3">
        <f t="shared" si="53"/>
        <v>0</v>
      </c>
      <c r="L192" s="3">
        <f t="shared" si="53"/>
        <v>0</v>
      </c>
      <c r="M192" s="3">
        <f t="shared" si="53"/>
        <v>0</v>
      </c>
      <c r="N192" s="3">
        <f t="shared" si="53"/>
        <v>0</v>
      </c>
      <c r="R192">
        <v>189</v>
      </c>
      <c r="S192" s="2" t="s">
        <v>35</v>
      </c>
    </row>
    <row r="193" spans="1:19" x14ac:dyDescent="0.3">
      <c r="B193" s="2" t="s">
        <v>40</v>
      </c>
      <c r="C193" s="3">
        <f>C177/$O$177</f>
        <v>0</v>
      </c>
      <c r="D193" s="3">
        <f t="shared" ref="D193:N193" si="54">D177/$O$177</f>
        <v>0</v>
      </c>
      <c r="E193" s="3">
        <f t="shared" si="54"/>
        <v>0</v>
      </c>
      <c r="F193" s="3">
        <f t="shared" si="54"/>
        <v>1.06951871657754E-2</v>
      </c>
      <c r="G193" s="3">
        <f t="shared" si="54"/>
        <v>0.90909090909090906</v>
      </c>
      <c r="H193" s="3">
        <f t="shared" si="54"/>
        <v>8.0213903743315509E-2</v>
      </c>
      <c r="I193" s="3">
        <f t="shared" si="54"/>
        <v>0</v>
      </c>
      <c r="J193" s="3">
        <f t="shared" si="54"/>
        <v>0</v>
      </c>
      <c r="K193" s="3">
        <f t="shared" si="54"/>
        <v>0</v>
      </c>
      <c r="L193" s="3">
        <f t="shared" si="54"/>
        <v>0</v>
      </c>
      <c r="M193" s="3">
        <f t="shared" si="54"/>
        <v>0</v>
      </c>
      <c r="N193" s="3">
        <f t="shared" si="54"/>
        <v>0</v>
      </c>
      <c r="R193">
        <v>190</v>
      </c>
      <c r="S193" s="2" t="s">
        <v>35</v>
      </c>
    </row>
    <row r="194" spans="1:19" x14ac:dyDescent="0.3">
      <c r="B194" s="2" t="s">
        <v>41</v>
      </c>
      <c r="C194" s="3">
        <f>C178/$O$178</f>
        <v>0</v>
      </c>
      <c r="D194" s="3">
        <f t="shared" ref="D194:N194" si="55">D178/$O$178</f>
        <v>0</v>
      </c>
      <c r="E194" s="3">
        <f t="shared" si="55"/>
        <v>0</v>
      </c>
      <c r="F194" s="3">
        <f t="shared" si="55"/>
        <v>0</v>
      </c>
      <c r="G194" s="3">
        <f t="shared" si="55"/>
        <v>2.2838499184339316E-2</v>
      </c>
      <c r="H194" s="3">
        <f t="shared" si="55"/>
        <v>0.95106035889070151</v>
      </c>
      <c r="I194" s="3">
        <f t="shared" si="55"/>
        <v>2.6101141924959218E-2</v>
      </c>
      <c r="J194" s="3">
        <f t="shared" si="55"/>
        <v>0</v>
      </c>
      <c r="K194" s="3">
        <f t="shared" si="55"/>
        <v>0</v>
      </c>
      <c r="L194" s="3">
        <f t="shared" si="55"/>
        <v>0</v>
      </c>
      <c r="M194" s="3">
        <f t="shared" si="55"/>
        <v>0</v>
      </c>
      <c r="N194" s="3">
        <f t="shared" si="55"/>
        <v>0</v>
      </c>
      <c r="R194">
        <v>191</v>
      </c>
      <c r="S194" s="2" t="s">
        <v>35</v>
      </c>
    </row>
    <row r="195" spans="1:19" x14ac:dyDescent="0.3">
      <c r="B195" s="2" t="s">
        <v>42</v>
      </c>
      <c r="C195" s="3">
        <f>C179/$O$179</f>
        <v>0</v>
      </c>
      <c r="D195" s="3">
        <f t="shared" ref="D195:N195" si="56">D179/$O$179</f>
        <v>0</v>
      </c>
      <c r="E195" s="3">
        <f t="shared" si="56"/>
        <v>0</v>
      </c>
      <c r="F195" s="3">
        <f t="shared" si="56"/>
        <v>0</v>
      </c>
      <c r="G195" s="3">
        <f t="shared" si="56"/>
        <v>0</v>
      </c>
      <c r="H195" s="3">
        <f t="shared" si="56"/>
        <v>4.2979942693409739E-2</v>
      </c>
      <c r="I195" s="3">
        <f t="shared" si="56"/>
        <v>0.91977077363896853</v>
      </c>
      <c r="J195" s="3">
        <f t="shared" si="56"/>
        <v>3.7249283667621778E-2</v>
      </c>
      <c r="K195" s="3">
        <f t="shared" si="56"/>
        <v>0</v>
      </c>
      <c r="L195" s="3">
        <f t="shared" si="56"/>
        <v>0</v>
      </c>
      <c r="M195" s="3">
        <f t="shared" si="56"/>
        <v>0</v>
      </c>
      <c r="N195" s="3">
        <f t="shared" si="56"/>
        <v>0</v>
      </c>
      <c r="R195">
        <v>192</v>
      </c>
      <c r="S195" s="2" t="s">
        <v>35</v>
      </c>
    </row>
    <row r="196" spans="1:19" x14ac:dyDescent="0.3">
      <c r="B196" s="2" t="s">
        <v>35</v>
      </c>
      <c r="C196" s="3">
        <f>C180/$O$180</f>
        <v>0</v>
      </c>
      <c r="D196" s="3">
        <f t="shared" ref="D196:N196" si="57">D180/$O$180</f>
        <v>0</v>
      </c>
      <c r="E196" s="3">
        <f t="shared" si="57"/>
        <v>0</v>
      </c>
      <c r="F196" s="3">
        <f t="shared" si="57"/>
        <v>0</v>
      </c>
      <c r="G196" s="3">
        <f t="shared" si="57"/>
        <v>0</v>
      </c>
      <c r="H196" s="3">
        <f t="shared" si="57"/>
        <v>0</v>
      </c>
      <c r="I196" s="3">
        <f t="shared" si="57"/>
        <v>2.8639618138424822E-2</v>
      </c>
      <c r="J196" s="3">
        <f t="shared" si="57"/>
        <v>0.94033412887828161</v>
      </c>
      <c r="K196" s="3">
        <f t="shared" si="57"/>
        <v>3.1026252983293555E-2</v>
      </c>
      <c r="L196" s="3">
        <f t="shared" si="57"/>
        <v>0</v>
      </c>
      <c r="M196" s="3">
        <f t="shared" si="57"/>
        <v>0</v>
      </c>
      <c r="N196" s="3">
        <f t="shared" si="57"/>
        <v>0</v>
      </c>
      <c r="R196">
        <v>193</v>
      </c>
      <c r="S196" s="2" t="s">
        <v>35</v>
      </c>
    </row>
    <row r="197" spans="1:19" x14ac:dyDescent="0.3">
      <c r="B197" s="2" t="s">
        <v>43</v>
      </c>
      <c r="C197" s="3">
        <f>C181/$O$181</f>
        <v>0</v>
      </c>
      <c r="D197" s="3">
        <f t="shared" ref="D197:N197" si="58">D181/$O$181</f>
        <v>0</v>
      </c>
      <c r="E197" s="3">
        <f t="shared" si="58"/>
        <v>0</v>
      </c>
      <c r="F197" s="3">
        <f t="shared" si="58"/>
        <v>0</v>
      </c>
      <c r="G197" s="3">
        <f t="shared" si="58"/>
        <v>0</v>
      </c>
      <c r="H197" s="3">
        <f t="shared" si="58"/>
        <v>0</v>
      </c>
      <c r="I197" s="3">
        <f t="shared" si="58"/>
        <v>0</v>
      </c>
      <c r="J197" s="3">
        <f t="shared" si="58"/>
        <v>7.0270270270270274E-2</v>
      </c>
      <c r="K197" s="3">
        <f t="shared" si="58"/>
        <v>0.90810810810810816</v>
      </c>
      <c r="L197" s="3">
        <f t="shared" si="58"/>
        <v>2.1621621621621623E-2</v>
      </c>
      <c r="M197" s="3">
        <f t="shared" si="58"/>
        <v>0</v>
      </c>
      <c r="N197" s="3">
        <f t="shared" si="58"/>
        <v>0</v>
      </c>
      <c r="R197">
        <v>194</v>
      </c>
      <c r="S197" s="2" t="s">
        <v>35</v>
      </c>
    </row>
    <row r="198" spans="1:19" x14ac:dyDescent="0.3">
      <c r="B198" s="2" t="s">
        <v>44</v>
      </c>
      <c r="C198" s="3">
        <f>C182/$O$182</f>
        <v>0</v>
      </c>
      <c r="D198" s="3">
        <f t="shared" ref="D198:N198" si="59">D182/$O$182</f>
        <v>0</v>
      </c>
      <c r="E198" s="3">
        <f t="shared" si="59"/>
        <v>0</v>
      </c>
      <c r="F198" s="3">
        <f t="shared" si="59"/>
        <v>0</v>
      </c>
      <c r="G198" s="3">
        <f t="shared" si="59"/>
        <v>0</v>
      </c>
      <c r="H198" s="3">
        <f t="shared" si="59"/>
        <v>0</v>
      </c>
      <c r="I198" s="3">
        <f t="shared" si="59"/>
        <v>0</v>
      </c>
      <c r="J198" s="3">
        <f t="shared" si="59"/>
        <v>0</v>
      </c>
      <c r="K198" s="3">
        <f t="shared" si="59"/>
        <v>7.0175438596491224E-2</v>
      </c>
      <c r="L198" s="3">
        <f t="shared" si="59"/>
        <v>0.91228070175438591</v>
      </c>
      <c r="M198" s="3">
        <f t="shared" si="59"/>
        <v>1.7543859649122806E-2</v>
      </c>
      <c r="N198" s="3">
        <f t="shared" si="59"/>
        <v>0</v>
      </c>
      <c r="R198">
        <v>195</v>
      </c>
      <c r="S198" s="2" t="s">
        <v>35</v>
      </c>
    </row>
    <row r="199" spans="1:19" x14ac:dyDescent="0.3">
      <c r="B199" s="2" t="s">
        <v>45</v>
      </c>
      <c r="C199" s="3">
        <f>C183/$O$183</f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32</v>
      </c>
      <c r="N199" s="3">
        <v>0</v>
      </c>
      <c r="R199">
        <v>196</v>
      </c>
      <c r="S199" s="2" t="s">
        <v>35</v>
      </c>
    </row>
    <row r="200" spans="1:19" x14ac:dyDescent="0.3">
      <c r="B200" s="2" t="s">
        <v>53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R200">
        <v>197</v>
      </c>
      <c r="S200" s="2" t="s">
        <v>35</v>
      </c>
    </row>
    <row r="201" spans="1:19" x14ac:dyDescent="0.3">
      <c r="R201">
        <v>198</v>
      </c>
      <c r="S201" s="2" t="s">
        <v>35</v>
      </c>
    </row>
    <row r="202" spans="1:19" x14ac:dyDescent="0.3">
      <c r="R202">
        <v>199</v>
      </c>
      <c r="S202" s="2" t="s">
        <v>35</v>
      </c>
    </row>
    <row r="203" spans="1:19" x14ac:dyDescent="0.3">
      <c r="A203" t="s">
        <v>201</v>
      </c>
      <c r="R203">
        <v>200</v>
      </c>
      <c r="S203" s="2" t="s">
        <v>35</v>
      </c>
    </row>
    <row r="204" spans="1:19" x14ac:dyDescent="0.3">
      <c r="R204">
        <v>201</v>
      </c>
      <c r="S204" s="2" t="s">
        <v>35</v>
      </c>
    </row>
    <row r="205" spans="1:19" x14ac:dyDescent="0.3">
      <c r="B205" s="67" t="s">
        <v>51</v>
      </c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R205">
        <v>202</v>
      </c>
      <c r="S205" s="2" t="s">
        <v>35</v>
      </c>
    </row>
    <row r="206" spans="1:19" x14ac:dyDescent="0.3">
      <c r="B206" s="2" t="s">
        <v>52</v>
      </c>
      <c r="C206" s="2" t="s">
        <v>50</v>
      </c>
      <c r="D206" s="2" t="s">
        <v>49</v>
      </c>
      <c r="E206" s="2" t="s">
        <v>34</v>
      </c>
      <c r="F206" s="2" t="s">
        <v>39</v>
      </c>
      <c r="G206" s="2" t="s">
        <v>40</v>
      </c>
      <c r="H206" s="2" t="s">
        <v>41</v>
      </c>
      <c r="I206" s="2" t="s">
        <v>42</v>
      </c>
      <c r="J206" s="2" t="s">
        <v>35</v>
      </c>
      <c r="K206" s="2" t="s">
        <v>43</v>
      </c>
      <c r="L206" s="2" t="s">
        <v>44</v>
      </c>
      <c r="M206" s="2" t="s">
        <v>45</v>
      </c>
      <c r="N206" s="2" t="s">
        <v>53</v>
      </c>
      <c r="R206">
        <v>203</v>
      </c>
      <c r="S206" s="2" t="s">
        <v>35</v>
      </c>
    </row>
    <row r="207" spans="1:19" x14ac:dyDescent="0.3">
      <c r="B207" s="2" t="s">
        <v>50</v>
      </c>
      <c r="C207" s="2">
        <v>74</v>
      </c>
      <c r="D207" s="2">
        <v>6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>
        <f>SUM(C207:N207)</f>
        <v>80</v>
      </c>
      <c r="R207">
        <v>204</v>
      </c>
      <c r="S207" s="2" t="s">
        <v>35</v>
      </c>
    </row>
    <row r="208" spans="1:19" x14ac:dyDescent="0.3">
      <c r="B208" s="2" t="s">
        <v>49</v>
      </c>
      <c r="C208" s="2">
        <v>6</v>
      </c>
      <c r="D208" s="2">
        <v>113</v>
      </c>
      <c r="E208" s="2">
        <v>3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>
        <f t="shared" ref="O208:O218" si="60">SUM(C208:N208)</f>
        <v>122</v>
      </c>
      <c r="R208">
        <v>205</v>
      </c>
      <c r="S208" s="2" t="s">
        <v>35</v>
      </c>
    </row>
    <row r="209" spans="2:19" x14ac:dyDescent="0.3">
      <c r="B209" s="2" t="s">
        <v>34</v>
      </c>
      <c r="C209" s="2">
        <v>0</v>
      </c>
      <c r="D209" s="2">
        <v>3</v>
      </c>
      <c r="E209" s="2">
        <v>109</v>
      </c>
      <c r="F209" s="2">
        <v>5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>
        <f t="shared" si="60"/>
        <v>117</v>
      </c>
      <c r="R209">
        <v>206</v>
      </c>
      <c r="S209" s="2" t="s">
        <v>35</v>
      </c>
    </row>
    <row r="210" spans="2:19" x14ac:dyDescent="0.3">
      <c r="B210" s="2" t="s">
        <v>39</v>
      </c>
      <c r="C210" s="2">
        <v>0</v>
      </c>
      <c r="D210" s="2">
        <v>0</v>
      </c>
      <c r="E210" s="2">
        <v>3</v>
      </c>
      <c r="F210" s="2">
        <v>40</v>
      </c>
      <c r="G210" s="2">
        <v>6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>
        <f t="shared" si="60"/>
        <v>49</v>
      </c>
      <c r="R210">
        <v>207</v>
      </c>
      <c r="S210" s="2" t="s">
        <v>35</v>
      </c>
    </row>
    <row r="211" spans="2:19" x14ac:dyDescent="0.3">
      <c r="B211" s="2" t="s">
        <v>40</v>
      </c>
      <c r="C211" s="2">
        <v>0</v>
      </c>
      <c r="D211" s="2">
        <v>0</v>
      </c>
      <c r="E211" s="2">
        <v>1</v>
      </c>
      <c r="F211" s="2">
        <v>4</v>
      </c>
      <c r="G211" s="2">
        <v>52</v>
      </c>
      <c r="H211" s="2">
        <v>3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>
        <f t="shared" si="60"/>
        <v>60</v>
      </c>
      <c r="R211">
        <v>208</v>
      </c>
      <c r="S211" s="2" t="s">
        <v>35</v>
      </c>
    </row>
    <row r="212" spans="2:19" x14ac:dyDescent="0.3">
      <c r="B212" s="2" t="s">
        <v>41</v>
      </c>
      <c r="C212" s="2">
        <v>0</v>
      </c>
      <c r="D212" s="2">
        <v>0</v>
      </c>
      <c r="E212" s="2">
        <v>0</v>
      </c>
      <c r="F212" s="2">
        <v>0</v>
      </c>
      <c r="G212" s="2">
        <v>2</v>
      </c>
      <c r="H212" s="2">
        <v>273</v>
      </c>
      <c r="I212" s="2">
        <v>10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>
        <f t="shared" si="60"/>
        <v>285</v>
      </c>
      <c r="R212">
        <v>209</v>
      </c>
      <c r="S212" s="2" t="s">
        <v>35</v>
      </c>
    </row>
    <row r="213" spans="2:19" x14ac:dyDescent="0.3">
      <c r="B213" s="2" t="s">
        <v>42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9</v>
      </c>
      <c r="I213" s="2">
        <v>592</v>
      </c>
      <c r="J213" s="2">
        <v>12</v>
      </c>
      <c r="K213" s="2">
        <v>0</v>
      </c>
      <c r="L213" s="2">
        <v>0</v>
      </c>
      <c r="M213" s="2">
        <v>0</v>
      </c>
      <c r="N213" s="2">
        <v>0</v>
      </c>
      <c r="O213">
        <f t="shared" si="60"/>
        <v>613</v>
      </c>
      <c r="R213">
        <v>210</v>
      </c>
      <c r="S213" s="2" t="s">
        <v>35</v>
      </c>
    </row>
    <row r="214" spans="2:19" x14ac:dyDescent="0.3">
      <c r="B214" s="2" t="s">
        <v>35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11</v>
      </c>
      <c r="J214" s="2">
        <v>241</v>
      </c>
      <c r="K214" s="2">
        <v>14</v>
      </c>
      <c r="L214" s="2">
        <v>0</v>
      </c>
      <c r="M214" s="2">
        <v>0</v>
      </c>
      <c r="N214" s="2">
        <v>0</v>
      </c>
      <c r="O214">
        <f t="shared" si="60"/>
        <v>266</v>
      </c>
      <c r="R214">
        <v>211</v>
      </c>
      <c r="S214" s="2" t="s">
        <v>35</v>
      </c>
    </row>
    <row r="215" spans="2:19" x14ac:dyDescent="0.3">
      <c r="B215" s="2" t="s">
        <v>43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13</v>
      </c>
      <c r="K215" s="2">
        <v>354</v>
      </c>
      <c r="L215" s="2">
        <v>12</v>
      </c>
      <c r="M215" s="2">
        <v>0</v>
      </c>
      <c r="N215" s="2">
        <v>0</v>
      </c>
      <c r="O215">
        <f t="shared" si="60"/>
        <v>379</v>
      </c>
      <c r="R215">
        <v>212</v>
      </c>
      <c r="S215" s="2" t="s">
        <v>35</v>
      </c>
    </row>
    <row r="216" spans="2:19" x14ac:dyDescent="0.3">
      <c r="B216" s="2" t="s">
        <v>44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12</v>
      </c>
      <c r="L216" s="2">
        <v>146</v>
      </c>
      <c r="M216" s="2">
        <v>7</v>
      </c>
      <c r="N216" s="2">
        <v>0</v>
      </c>
      <c r="O216">
        <f t="shared" si="60"/>
        <v>165</v>
      </c>
      <c r="R216">
        <v>213</v>
      </c>
      <c r="S216" s="2" t="s">
        <v>35</v>
      </c>
    </row>
    <row r="217" spans="2:19" x14ac:dyDescent="0.3">
      <c r="B217" s="2" t="s">
        <v>45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7</v>
      </c>
      <c r="M217" s="2">
        <v>64</v>
      </c>
      <c r="N217" s="2">
        <v>2</v>
      </c>
      <c r="O217">
        <f t="shared" si="60"/>
        <v>73</v>
      </c>
      <c r="R217">
        <v>214</v>
      </c>
      <c r="S217" s="2" t="s">
        <v>35</v>
      </c>
    </row>
    <row r="218" spans="2:19" x14ac:dyDescent="0.3">
      <c r="B218" s="2" t="s">
        <v>53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2</v>
      </c>
      <c r="N218" s="2">
        <v>34</v>
      </c>
      <c r="O218">
        <f t="shared" si="60"/>
        <v>36</v>
      </c>
      <c r="R218">
        <v>215</v>
      </c>
      <c r="S218" s="2" t="s">
        <v>35</v>
      </c>
    </row>
    <row r="219" spans="2:19" x14ac:dyDescent="0.3">
      <c r="O219">
        <f>SUM(O207:O218)</f>
        <v>2245</v>
      </c>
      <c r="R219">
        <v>216</v>
      </c>
      <c r="S219" s="2" t="s">
        <v>35</v>
      </c>
    </row>
    <row r="220" spans="2:19" x14ac:dyDescent="0.3">
      <c r="R220">
        <v>217</v>
      </c>
      <c r="S220" s="2" t="s">
        <v>35</v>
      </c>
    </row>
    <row r="221" spans="2:19" x14ac:dyDescent="0.3">
      <c r="B221" s="67" t="s">
        <v>51</v>
      </c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R221">
        <v>218</v>
      </c>
      <c r="S221" s="2" t="s">
        <v>35</v>
      </c>
    </row>
    <row r="222" spans="2:19" x14ac:dyDescent="0.3">
      <c r="B222" s="2" t="s">
        <v>52</v>
      </c>
      <c r="C222" s="2" t="s">
        <v>50</v>
      </c>
      <c r="D222" s="2" t="s">
        <v>49</v>
      </c>
      <c r="E222" s="2" t="s">
        <v>34</v>
      </c>
      <c r="F222" s="2" t="s">
        <v>39</v>
      </c>
      <c r="G222" s="2" t="s">
        <v>40</v>
      </c>
      <c r="H222" s="2" t="s">
        <v>41</v>
      </c>
      <c r="I222" s="2" t="s">
        <v>42</v>
      </c>
      <c r="J222" s="2" t="s">
        <v>35</v>
      </c>
      <c r="K222" s="2" t="s">
        <v>43</v>
      </c>
      <c r="L222" s="2" t="s">
        <v>44</v>
      </c>
      <c r="M222" s="2" t="s">
        <v>45</v>
      </c>
      <c r="N222" s="2" t="s">
        <v>53</v>
      </c>
      <c r="R222">
        <v>219</v>
      </c>
      <c r="S222" s="2" t="s">
        <v>35</v>
      </c>
    </row>
    <row r="223" spans="2:19" x14ac:dyDescent="0.3">
      <c r="B223" s="2" t="s">
        <v>50</v>
      </c>
      <c r="C223" s="3">
        <f>C207/$O$207</f>
        <v>0.92500000000000004</v>
      </c>
      <c r="D223" s="3">
        <f t="shared" ref="D223:N223" si="61">D207/$O$207</f>
        <v>7.4999999999999997E-2</v>
      </c>
      <c r="E223" s="3">
        <f t="shared" si="61"/>
        <v>0</v>
      </c>
      <c r="F223" s="3">
        <f t="shared" si="61"/>
        <v>0</v>
      </c>
      <c r="G223" s="3">
        <f t="shared" si="61"/>
        <v>0</v>
      </c>
      <c r="H223" s="3">
        <f t="shared" si="61"/>
        <v>0</v>
      </c>
      <c r="I223" s="3">
        <f t="shared" si="61"/>
        <v>0</v>
      </c>
      <c r="J223" s="3">
        <f t="shared" si="61"/>
        <v>0</v>
      </c>
      <c r="K223" s="3">
        <f t="shared" si="61"/>
        <v>0</v>
      </c>
      <c r="L223" s="3">
        <f t="shared" si="61"/>
        <v>0</v>
      </c>
      <c r="M223" s="3">
        <f t="shared" si="61"/>
        <v>0</v>
      </c>
      <c r="N223" s="3">
        <f t="shared" si="61"/>
        <v>0</v>
      </c>
      <c r="R223">
        <v>220</v>
      </c>
      <c r="S223" s="2" t="s">
        <v>35</v>
      </c>
    </row>
    <row r="224" spans="2:19" x14ac:dyDescent="0.3">
      <c r="B224" s="2" t="s">
        <v>49</v>
      </c>
      <c r="C224" s="3">
        <f>C208/$O$208</f>
        <v>4.9180327868852458E-2</v>
      </c>
      <c r="D224" s="3">
        <f t="shared" ref="D224:N224" si="62">D208/$O$208</f>
        <v>0.92622950819672134</v>
      </c>
      <c r="E224" s="3">
        <f t="shared" si="62"/>
        <v>2.4590163934426229E-2</v>
      </c>
      <c r="F224" s="3">
        <f t="shared" si="62"/>
        <v>0</v>
      </c>
      <c r="G224" s="3">
        <f t="shared" si="62"/>
        <v>0</v>
      </c>
      <c r="H224" s="3">
        <f t="shared" si="62"/>
        <v>0</v>
      </c>
      <c r="I224" s="3">
        <f t="shared" si="62"/>
        <v>0</v>
      </c>
      <c r="J224" s="3">
        <f t="shared" si="62"/>
        <v>0</v>
      </c>
      <c r="K224" s="3">
        <f t="shared" si="62"/>
        <v>0</v>
      </c>
      <c r="L224" s="3">
        <f t="shared" si="62"/>
        <v>0</v>
      </c>
      <c r="M224" s="3">
        <f t="shared" si="62"/>
        <v>0</v>
      </c>
      <c r="N224" s="3">
        <f t="shared" si="62"/>
        <v>0</v>
      </c>
      <c r="R224">
        <v>221</v>
      </c>
      <c r="S224" s="2" t="s">
        <v>35</v>
      </c>
    </row>
    <row r="225" spans="1:19" x14ac:dyDescent="0.3">
      <c r="B225" s="2" t="s">
        <v>34</v>
      </c>
      <c r="C225" s="3">
        <f>C209/$O$209</f>
        <v>0</v>
      </c>
      <c r="D225" s="3">
        <f t="shared" ref="D225:N225" si="63">D209/$O$209</f>
        <v>2.564102564102564E-2</v>
      </c>
      <c r="E225" s="3">
        <f t="shared" si="63"/>
        <v>0.93162393162393164</v>
      </c>
      <c r="F225" s="3">
        <f t="shared" si="63"/>
        <v>4.2735042735042736E-2</v>
      </c>
      <c r="G225" s="3">
        <f t="shared" si="63"/>
        <v>0</v>
      </c>
      <c r="H225" s="3">
        <f t="shared" si="63"/>
        <v>0</v>
      </c>
      <c r="I225" s="3">
        <f t="shared" si="63"/>
        <v>0</v>
      </c>
      <c r="J225" s="3">
        <f t="shared" si="63"/>
        <v>0</v>
      </c>
      <c r="K225" s="3">
        <f t="shared" si="63"/>
        <v>0</v>
      </c>
      <c r="L225" s="3">
        <f t="shared" si="63"/>
        <v>0</v>
      </c>
      <c r="M225" s="3">
        <f t="shared" si="63"/>
        <v>0</v>
      </c>
      <c r="N225" s="3">
        <f t="shared" si="63"/>
        <v>0</v>
      </c>
      <c r="R225">
        <v>222</v>
      </c>
      <c r="S225" s="2" t="s">
        <v>35</v>
      </c>
    </row>
    <row r="226" spans="1:19" x14ac:dyDescent="0.3">
      <c r="B226" s="2" t="s">
        <v>39</v>
      </c>
      <c r="C226" s="3">
        <f>C210/$O$210</f>
        <v>0</v>
      </c>
      <c r="D226" s="3">
        <f t="shared" ref="D226:N226" si="64">D210/$O$210</f>
        <v>0</v>
      </c>
      <c r="E226" s="3">
        <f t="shared" si="64"/>
        <v>6.1224489795918366E-2</v>
      </c>
      <c r="F226" s="3">
        <f t="shared" si="64"/>
        <v>0.81632653061224492</v>
      </c>
      <c r="G226" s="3">
        <f t="shared" si="64"/>
        <v>0.12244897959183673</v>
      </c>
      <c r="H226" s="3">
        <f t="shared" si="64"/>
        <v>0</v>
      </c>
      <c r="I226" s="3">
        <f t="shared" si="64"/>
        <v>0</v>
      </c>
      <c r="J226" s="3">
        <f t="shared" si="64"/>
        <v>0</v>
      </c>
      <c r="K226" s="3">
        <f t="shared" si="64"/>
        <v>0</v>
      </c>
      <c r="L226" s="3">
        <f t="shared" si="64"/>
        <v>0</v>
      </c>
      <c r="M226" s="3">
        <f t="shared" si="64"/>
        <v>0</v>
      </c>
      <c r="N226" s="3">
        <f t="shared" si="64"/>
        <v>0</v>
      </c>
      <c r="R226">
        <v>223</v>
      </c>
      <c r="S226" s="2" t="s">
        <v>35</v>
      </c>
    </row>
    <row r="227" spans="1:19" x14ac:dyDescent="0.3">
      <c r="B227" s="2" t="s">
        <v>40</v>
      </c>
      <c r="C227" s="3">
        <f>C211/$O$211</f>
        <v>0</v>
      </c>
      <c r="D227" s="3">
        <f t="shared" ref="D227:N227" si="65">D211/$O$211</f>
        <v>0</v>
      </c>
      <c r="E227" s="3">
        <f t="shared" si="65"/>
        <v>1.6666666666666666E-2</v>
      </c>
      <c r="F227" s="3">
        <f t="shared" si="65"/>
        <v>6.6666666666666666E-2</v>
      </c>
      <c r="G227" s="3">
        <f t="shared" si="65"/>
        <v>0.8666666666666667</v>
      </c>
      <c r="H227" s="3">
        <f t="shared" si="65"/>
        <v>0.05</v>
      </c>
      <c r="I227" s="3">
        <f t="shared" si="65"/>
        <v>0</v>
      </c>
      <c r="J227" s="3">
        <f t="shared" si="65"/>
        <v>0</v>
      </c>
      <c r="K227" s="3">
        <f t="shared" si="65"/>
        <v>0</v>
      </c>
      <c r="L227" s="3">
        <f t="shared" si="65"/>
        <v>0</v>
      </c>
      <c r="M227" s="3">
        <f t="shared" si="65"/>
        <v>0</v>
      </c>
      <c r="N227" s="3">
        <f t="shared" si="65"/>
        <v>0</v>
      </c>
      <c r="R227">
        <v>224</v>
      </c>
      <c r="S227" s="2" t="s">
        <v>35</v>
      </c>
    </row>
    <row r="228" spans="1:19" x14ac:dyDescent="0.3">
      <c r="B228" s="2" t="s">
        <v>41</v>
      </c>
      <c r="C228" s="3">
        <f>C212/$O$212</f>
        <v>0</v>
      </c>
      <c r="D228" s="3">
        <f t="shared" ref="D228:N228" si="66">D212/$O$212</f>
        <v>0</v>
      </c>
      <c r="E228" s="3">
        <f t="shared" si="66"/>
        <v>0</v>
      </c>
      <c r="F228" s="3">
        <f t="shared" si="66"/>
        <v>0</v>
      </c>
      <c r="G228" s="3">
        <f t="shared" si="66"/>
        <v>7.0175438596491229E-3</v>
      </c>
      <c r="H228" s="3">
        <f t="shared" si="66"/>
        <v>0.95789473684210524</v>
      </c>
      <c r="I228" s="3">
        <f t="shared" si="66"/>
        <v>3.5087719298245612E-2</v>
      </c>
      <c r="J228" s="3">
        <f t="shared" si="66"/>
        <v>0</v>
      </c>
      <c r="K228" s="3">
        <f t="shared" si="66"/>
        <v>0</v>
      </c>
      <c r="L228" s="3">
        <f t="shared" si="66"/>
        <v>0</v>
      </c>
      <c r="M228" s="3">
        <f t="shared" si="66"/>
        <v>0</v>
      </c>
      <c r="N228" s="3">
        <f t="shared" si="66"/>
        <v>0</v>
      </c>
      <c r="R228">
        <v>225</v>
      </c>
      <c r="S228" s="2" t="s">
        <v>35</v>
      </c>
    </row>
    <row r="229" spans="1:19" x14ac:dyDescent="0.3">
      <c r="B229" s="2" t="s">
        <v>42</v>
      </c>
      <c r="C229" s="3">
        <f>C213/$O$213</f>
        <v>0</v>
      </c>
      <c r="D229" s="3">
        <f t="shared" ref="D229:N229" si="67">D213/$O$213</f>
        <v>0</v>
      </c>
      <c r="E229" s="3">
        <f t="shared" si="67"/>
        <v>0</v>
      </c>
      <c r="F229" s="3">
        <f t="shared" si="67"/>
        <v>0</v>
      </c>
      <c r="G229" s="3">
        <f t="shared" si="67"/>
        <v>0</v>
      </c>
      <c r="H229" s="3">
        <f t="shared" si="67"/>
        <v>1.468189233278956E-2</v>
      </c>
      <c r="I229" s="3">
        <f t="shared" si="67"/>
        <v>0.965742251223491</v>
      </c>
      <c r="J229" s="3">
        <f t="shared" si="67"/>
        <v>1.9575856443719411E-2</v>
      </c>
      <c r="K229" s="3">
        <f t="shared" si="67"/>
        <v>0</v>
      </c>
      <c r="L229" s="3">
        <f t="shared" si="67"/>
        <v>0</v>
      </c>
      <c r="M229" s="3">
        <f t="shared" si="67"/>
        <v>0</v>
      </c>
      <c r="N229" s="3">
        <f t="shared" si="67"/>
        <v>0</v>
      </c>
      <c r="R229">
        <v>226</v>
      </c>
      <c r="S229" s="2" t="s">
        <v>35</v>
      </c>
    </row>
    <row r="230" spans="1:19" x14ac:dyDescent="0.3">
      <c r="B230" s="2" t="s">
        <v>35</v>
      </c>
      <c r="C230" s="3">
        <f>C214/$O$214</f>
        <v>0</v>
      </c>
      <c r="D230" s="3">
        <f t="shared" ref="D230:N230" si="68">D214/$O$214</f>
        <v>0</v>
      </c>
      <c r="E230" s="3">
        <f t="shared" si="68"/>
        <v>0</v>
      </c>
      <c r="F230" s="3">
        <f t="shared" si="68"/>
        <v>0</v>
      </c>
      <c r="G230" s="3">
        <f t="shared" si="68"/>
        <v>0</v>
      </c>
      <c r="H230" s="3">
        <f t="shared" si="68"/>
        <v>0</v>
      </c>
      <c r="I230" s="3">
        <f t="shared" si="68"/>
        <v>4.1353383458646614E-2</v>
      </c>
      <c r="J230" s="3">
        <f t="shared" si="68"/>
        <v>0.90601503759398494</v>
      </c>
      <c r="K230" s="3">
        <f t="shared" si="68"/>
        <v>5.2631578947368418E-2</v>
      </c>
      <c r="L230" s="3">
        <f t="shared" si="68"/>
        <v>0</v>
      </c>
      <c r="M230" s="3">
        <f t="shared" si="68"/>
        <v>0</v>
      </c>
      <c r="N230" s="3">
        <f t="shared" si="68"/>
        <v>0</v>
      </c>
      <c r="R230">
        <v>227</v>
      </c>
      <c r="S230" s="2" t="s">
        <v>35</v>
      </c>
    </row>
    <row r="231" spans="1:19" x14ac:dyDescent="0.3">
      <c r="B231" s="2" t="s">
        <v>43</v>
      </c>
      <c r="C231" s="3">
        <f>C215/$O$215</f>
        <v>0</v>
      </c>
      <c r="D231" s="3">
        <f t="shared" ref="D231:N231" si="69">D215/$O$215</f>
        <v>0</v>
      </c>
      <c r="E231" s="3">
        <f t="shared" si="69"/>
        <v>0</v>
      </c>
      <c r="F231" s="3">
        <f t="shared" si="69"/>
        <v>0</v>
      </c>
      <c r="G231" s="3">
        <f t="shared" si="69"/>
        <v>0</v>
      </c>
      <c r="H231" s="3">
        <f t="shared" si="69"/>
        <v>0</v>
      </c>
      <c r="I231" s="3">
        <f t="shared" si="69"/>
        <v>0</v>
      </c>
      <c r="J231" s="3">
        <f t="shared" si="69"/>
        <v>3.430079155672823E-2</v>
      </c>
      <c r="K231" s="3">
        <f t="shared" si="69"/>
        <v>0.93403693931398413</v>
      </c>
      <c r="L231" s="3">
        <f t="shared" si="69"/>
        <v>3.1662269129287601E-2</v>
      </c>
      <c r="M231" s="3">
        <f t="shared" si="69"/>
        <v>0</v>
      </c>
      <c r="N231" s="3">
        <f t="shared" si="69"/>
        <v>0</v>
      </c>
      <c r="R231">
        <v>228</v>
      </c>
      <c r="S231" s="2" t="s">
        <v>35</v>
      </c>
    </row>
    <row r="232" spans="1:19" x14ac:dyDescent="0.3">
      <c r="B232" s="2" t="s">
        <v>44</v>
      </c>
      <c r="C232" s="3">
        <f>C216/$O$216</f>
        <v>0</v>
      </c>
      <c r="D232" s="3">
        <f t="shared" ref="D232:N232" si="70">D216/$O$216</f>
        <v>0</v>
      </c>
      <c r="E232" s="3">
        <f t="shared" si="70"/>
        <v>0</v>
      </c>
      <c r="F232" s="3">
        <f t="shared" si="70"/>
        <v>0</v>
      </c>
      <c r="G232" s="3">
        <f t="shared" si="70"/>
        <v>0</v>
      </c>
      <c r="H232" s="3">
        <f t="shared" si="70"/>
        <v>0</v>
      </c>
      <c r="I232" s="3">
        <f t="shared" si="70"/>
        <v>0</v>
      </c>
      <c r="J232" s="3">
        <f t="shared" si="70"/>
        <v>0</v>
      </c>
      <c r="K232" s="3">
        <f t="shared" si="70"/>
        <v>7.2727272727272724E-2</v>
      </c>
      <c r="L232" s="3">
        <f t="shared" si="70"/>
        <v>0.88484848484848488</v>
      </c>
      <c r="M232" s="3">
        <f t="shared" si="70"/>
        <v>4.2424242424242427E-2</v>
      </c>
      <c r="N232" s="3">
        <f t="shared" si="70"/>
        <v>0</v>
      </c>
      <c r="R232">
        <v>229</v>
      </c>
      <c r="S232" s="2" t="s">
        <v>35</v>
      </c>
    </row>
    <row r="233" spans="1:19" x14ac:dyDescent="0.3">
      <c r="B233" s="2" t="s">
        <v>45</v>
      </c>
      <c r="C233" s="3">
        <f>C217/$O$217</f>
        <v>0</v>
      </c>
      <c r="D233" s="3">
        <f t="shared" ref="D233:N233" si="71">D217/$O$217</f>
        <v>0</v>
      </c>
      <c r="E233" s="3">
        <f t="shared" si="71"/>
        <v>0</v>
      </c>
      <c r="F233" s="3">
        <f t="shared" si="71"/>
        <v>0</v>
      </c>
      <c r="G233" s="3">
        <f t="shared" si="71"/>
        <v>0</v>
      </c>
      <c r="H233" s="3">
        <f t="shared" si="71"/>
        <v>0</v>
      </c>
      <c r="I233" s="3">
        <f t="shared" si="71"/>
        <v>0</v>
      </c>
      <c r="J233" s="3">
        <f t="shared" si="71"/>
        <v>0</v>
      </c>
      <c r="K233" s="3">
        <f t="shared" si="71"/>
        <v>0</v>
      </c>
      <c r="L233" s="3">
        <f t="shared" si="71"/>
        <v>9.5890410958904104E-2</v>
      </c>
      <c r="M233" s="3">
        <f t="shared" si="71"/>
        <v>0.87671232876712324</v>
      </c>
      <c r="N233" s="3">
        <f t="shared" si="71"/>
        <v>2.7397260273972601E-2</v>
      </c>
      <c r="R233">
        <v>230</v>
      </c>
      <c r="S233" s="2" t="s">
        <v>35</v>
      </c>
    </row>
    <row r="234" spans="1:19" x14ac:dyDescent="0.3">
      <c r="B234" s="2" t="s">
        <v>53</v>
      </c>
      <c r="C234" s="3">
        <f>C218/$O$218</f>
        <v>0</v>
      </c>
      <c r="D234" s="3">
        <f t="shared" ref="D234:N234" si="72">D218/$O$218</f>
        <v>0</v>
      </c>
      <c r="E234" s="3">
        <f t="shared" si="72"/>
        <v>0</v>
      </c>
      <c r="F234" s="3">
        <f t="shared" si="72"/>
        <v>0</v>
      </c>
      <c r="G234" s="3">
        <f t="shared" si="72"/>
        <v>0</v>
      </c>
      <c r="H234" s="3">
        <f t="shared" si="72"/>
        <v>0</v>
      </c>
      <c r="I234" s="3">
        <f t="shared" si="72"/>
        <v>0</v>
      </c>
      <c r="J234" s="3">
        <f t="shared" si="72"/>
        <v>0</v>
      </c>
      <c r="K234" s="3">
        <f t="shared" si="72"/>
        <v>0</v>
      </c>
      <c r="L234" s="3">
        <f t="shared" si="72"/>
        <v>0</v>
      </c>
      <c r="M234" s="3">
        <f t="shared" si="72"/>
        <v>5.5555555555555552E-2</v>
      </c>
      <c r="N234" s="3">
        <f t="shared" si="72"/>
        <v>0.94444444444444442</v>
      </c>
      <c r="R234">
        <v>231</v>
      </c>
      <c r="S234" s="2" t="s">
        <v>35</v>
      </c>
    </row>
    <row r="235" spans="1:19" x14ac:dyDescent="0.3">
      <c r="R235">
        <v>232</v>
      </c>
      <c r="S235" s="2" t="s">
        <v>35</v>
      </c>
    </row>
    <row r="236" spans="1:19" x14ac:dyDescent="0.3">
      <c r="R236">
        <v>233</v>
      </c>
      <c r="S236" s="2" t="s">
        <v>35</v>
      </c>
    </row>
    <row r="237" spans="1:19" x14ac:dyDescent="0.3">
      <c r="A237" t="s">
        <v>196</v>
      </c>
      <c r="R237">
        <v>234</v>
      </c>
      <c r="S237" s="2" t="s">
        <v>35</v>
      </c>
    </row>
    <row r="238" spans="1:19" x14ac:dyDescent="0.3">
      <c r="R238">
        <v>235</v>
      </c>
      <c r="S238" s="2" t="s">
        <v>35</v>
      </c>
    </row>
    <row r="239" spans="1:19" x14ac:dyDescent="0.3">
      <c r="B239" s="67" t="s">
        <v>51</v>
      </c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R239">
        <v>236</v>
      </c>
      <c r="S239" s="2" t="s">
        <v>35</v>
      </c>
    </row>
    <row r="240" spans="1:19" x14ac:dyDescent="0.3">
      <c r="B240" s="2" t="s">
        <v>52</v>
      </c>
      <c r="C240" s="2" t="s">
        <v>50</v>
      </c>
      <c r="D240" s="2" t="s">
        <v>49</v>
      </c>
      <c r="E240" s="2" t="s">
        <v>34</v>
      </c>
      <c r="F240" s="2" t="s">
        <v>39</v>
      </c>
      <c r="G240" s="2" t="s">
        <v>40</v>
      </c>
      <c r="H240" s="2" t="s">
        <v>41</v>
      </c>
      <c r="I240" s="2" t="s">
        <v>42</v>
      </c>
      <c r="J240" s="2" t="s">
        <v>35</v>
      </c>
      <c r="K240" s="2" t="s">
        <v>43</v>
      </c>
      <c r="L240" s="2" t="s">
        <v>44</v>
      </c>
      <c r="M240" s="2" t="s">
        <v>45</v>
      </c>
      <c r="N240" s="2" t="s">
        <v>53</v>
      </c>
      <c r="R240">
        <v>237</v>
      </c>
      <c r="S240" s="2" t="s">
        <v>35</v>
      </c>
    </row>
    <row r="241" spans="2:19" x14ac:dyDescent="0.3">
      <c r="B241" s="2" t="s">
        <v>50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>
        <f>SUM(C241:N241)</f>
        <v>0</v>
      </c>
      <c r="R241">
        <v>238</v>
      </c>
      <c r="S241" s="2" t="s">
        <v>35</v>
      </c>
    </row>
    <row r="242" spans="2:19" x14ac:dyDescent="0.3">
      <c r="B242" s="2" t="s">
        <v>49</v>
      </c>
      <c r="C242" s="2">
        <v>0</v>
      </c>
      <c r="D242" s="2">
        <v>74</v>
      </c>
      <c r="E242" s="2">
        <v>6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>
        <f t="shared" ref="O242:O252" si="73">SUM(C242:N242)</f>
        <v>80</v>
      </c>
      <c r="R242">
        <v>239</v>
      </c>
      <c r="S242" s="2" t="s">
        <v>35</v>
      </c>
    </row>
    <row r="243" spans="2:19" x14ac:dyDescent="0.3">
      <c r="B243" s="2" t="s">
        <v>34</v>
      </c>
      <c r="C243" s="2">
        <v>0</v>
      </c>
      <c r="D243" s="2">
        <v>6</v>
      </c>
      <c r="E243" s="2">
        <v>129</v>
      </c>
      <c r="F243" s="2">
        <v>4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>
        <f t="shared" si="73"/>
        <v>139</v>
      </c>
      <c r="R243">
        <v>240</v>
      </c>
      <c r="S243" s="2" t="s">
        <v>35</v>
      </c>
    </row>
    <row r="244" spans="2:19" x14ac:dyDescent="0.3">
      <c r="B244" s="2" t="s">
        <v>39</v>
      </c>
      <c r="C244" s="2">
        <v>0</v>
      </c>
      <c r="D244" s="2">
        <v>0</v>
      </c>
      <c r="E244" s="2">
        <v>4</v>
      </c>
      <c r="F244" s="2">
        <v>108</v>
      </c>
      <c r="G244" s="2">
        <v>2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>
        <f t="shared" si="73"/>
        <v>114</v>
      </c>
      <c r="R244">
        <v>241</v>
      </c>
      <c r="S244" s="2" t="s">
        <v>35</v>
      </c>
    </row>
    <row r="245" spans="2:19" x14ac:dyDescent="0.3">
      <c r="B245" s="2" t="s">
        <v>40</v>
      </c>
      <c r="C245" s="2">
        <v>0</v>
      </c>
      <c r="D245" s="2">
        <v>0</v>
      </c>
      <c r="E245" s="2">
        <v>0</v>
      </c>
      <c r="F245" s="2">
        <v>1</v>
      </c>
      <c r="G245" s="2">
        <v>73</v>
      </c>
      <c r="H245" s="2">
        <v>4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>
        <f t="shared" si="73"/>
        <v>78</v>
      </c>
      <c r="R245">
        <v>242</v>
      </c>
      <c r="S245" s="2" t="s">
        <v>35</v>
      </c>
    </row>
    <row r="246" spans="2:19" x14ac:dyDescent="0.3">
      <c r="B246" s="2" t="s">
        <v>41</v>
      </c>
      <c r="C246" s="2">
        <v>0</v>
      </c>
      <c r="D246" s="2">
        <v>0</v>
      </c>
      <c r="E246" s="2">
        <v>0</v>
      </c>
      <c r="F246" s="2">
        <v>0</v>
      </c>
      <c r="G246" s="2">
        <v>3</v>
      </c>
      <c r="H246" s="2">
        <v>290</v>
      </c>
      <c r="I246" s="2">
        <v>10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>
        <f t="shared" si="73"/>
        <v>303</v>
      </c>
      <c r="R246">
        <v>243</v>
      </c>
      <c r="S246" s="2" t="s">
        <v>35</v>
      </c>
    </row>
    <row r="247" spans="2:19" x14ac:dyDescent="0.3">
      <c r="B247" s="2" t="s">
        <v>42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9</v>
      </c>
      <c r="I247" s="2">
        <v>665</v>
      </c>
      <c r="J247" s="2">
        <v>17</v>
      </c>
      <c r="K247" s="2">
        <v>0</v>
      </c>
      <c r="L247" s="2">
        <v>0</v>
      </c>
      <c r="M247" s="2">
        <v>0</v>
      </c>
      <c r="N247" s="2">
        <v>0</v>
      </c>
      <c r="O247">
        <f t="shared" si="73"/>
        <v>691</v>
      </c>
      <c r="R247">
        <v>244</v>
      </c>
      <c r="S247" s="2" t="s">
        <v>35</v>
      </c>
    </row>
    <row r="248" spans="2:19" x14ac:dyDescent="0.3">
      <c r="B248" s="2" t="s">
        <v>35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16</v>
      </c>
      <c r="J248" s="2">
        <v>332</v>
      </c>
      <c r="K248" s="2">
        <v>18</v>
      </c>
      <c r="L248" s="2">
        <v>0</v>
      </c>
      <c r="M248" s="2">
        <v>0</v>
      </c>
      <c r="N248" s="2">
        <v>0</v>
      </c>
      <c r="O248">
        <f t="shared" si="73"/>
        <v>366</v>
      </c>
      <c r="R248">
        <v>245</v>
      </c>
      <c r="S248" s="2" t="s">
        <v>35</v>
      </c>
    </row>
    <row r="249" spans="2:19" x14ac:dyDescent="0.3">
      <c r="B249" s="2" t="s">
        <v>43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17</v>
      </c>
      <c r="K249" s="2">
        <v>306</v>
      </c>
      <c r="L249" s="2">
        <v>8</v>
      </c>
      <c r="M249" s="2">
        <v>0</v>
      </c>
      <c r="N249" s="2">
        <v>0</v>
      </c>
      <c r="O249">
        <f t="shared" si="73"/>
        <v>331</v>
      </c>
      <c r="R249">
        <v>246</v>
      </c>
      <c r="S249" s="2" t="s">
        <v>35</v>
      </c>
    </row>
    <row r="250" spans="2:19" x14ac:dyDescent="0.3">
      <c r="B250" s="2" t="s">
        <v>44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8</v>
      </c>
      <c r="L250" s="2">
        <v>97</v>
      </c>
      <c r="M250" s="2">
        <v>2</v>
      </c>
      <c r="N250" s="2">
        <v>0</v>
      </c>
      <c r="O250">
        <f t="shared" si="73"/>
        <v>107</v>
      </c>
      <c r="R250">
        <v>247</v>
      </c>
      <c r="S250" s="2" t="s">
        <v>35</v>
      </c>
    </row>
    <row r="251" spans="2:19" x14ac:dyDescent="0.3">
      <c r="B251" s="2" t="s">
        <v>45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2</v>
      </c>
      <c r="M251" s="2">
        <v>34</v>
      </c>
      <c r="N251" s="2">
        <v>0</v>
      </c>
      <c r="O251">
        <f t="shared" si="73"/>
        <v>36</v>
      </c>
      <c r="R251">
        <v>248</v>
      </c>
      <c r="S251" s="2" t="s">
        <v>35</v>
      </c>
    </row>
    <row r="252" spans="2:19" x14ac:dyDescent="0.3">
      <c r="B252" s="2" t="s">
        <v>53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>
        <f t="shared" si="73"/>
        <v>0</v>
      </c>
      <c r="R252">
        <v>249</v>
      </c>
      <c r="S252" s="2" t="s">
        <v>35</v>
      </c>
    </row>
    <row r="253" spans="2:19" x14ac:dyDescent="0.3">
      <c r="O253">
        <f>SUM(O241:O252)</f>
        <v>2245</v>
      </c>
      <c r="R253">
        <v>250</v>
      </c>
      <c r="S253" s="2" t="s">
        <v>35</v>
      </c>
    </row>
    <row r="254" spans="2:19" x14ac:dyDescent="0.3">
      <c r="R254">
        <v>251</v>
      </c>
      <c r="S254" s="2" t="s">
        <v>35</v>
      </c>
    </row>
    <row r="255" spans="2:19" x14ac:dyDescent="0.3">
      <c r="B255" s="67" t="s">
        <v>51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R255">
        <v>252</v>
      </c>
      <c r="S255" s="2" t="s">
        <v>35</v>
      </c>
    </row>
    <row r="256" spans="2:19" x14ac:dyDescent="0.3">
      <c r="B256" s="2" t="s">
        <v>52</v>
      </c>
      <c r="C256" s="2" t="s">
        <v>50</v>
      </c>
      <c r="D256" s="2" t="s">
        <v>49</v>
      </c>
      <c r="E256" s="2" t="s">
        <v>34</v>
      </c>
      <c r="F256" s="2" t="s">
        <v>39</v>
      </c>
      <c r="G256" s="2" t="s">
        <v>40</v>
      </c>
      <c r="H256" s="2" t="s">
        <v>41</v>
      </c>
      <c r="I256" s="2" t="s">
        <v>42</v>
      </c>
      <c r="J256" s="2" t="s">
        <v>35</v>
      </c>
      <c r="K256" s="2" t="s">
        <v>43</v>
      </c>
      <c r="L256" s="2" t="s">
        <v>44</v>
      </c>
      <c r="M256" s="2" t="s">
        <v>45</v>
      </c>
      <c r="N256" s="2" t="s">
        <v>53</v>
      </c>
      <c r="R256">
        <v>253</v>
      </c>
      <c r="S256" s="2" t="s">
        <v>35</v>
      </c>
    </row>
    <row r="257" spans="1:19" x14ac:dyDescent="0.3">
      <c r="B257" s="2" t="s">
        <v>50</v>
      </c>
      <c r="C257" s="2">
        <v>0</v>
      </c>
      <c r="D257" s="2">
        <v>0</v>
      </c>
      <c r="E257" s="2">
        <f t="shared" ref="E257:N257" si="74">E241/$O$173</f>
        <v>0</v>
      </c>
      <c r="F257" s="2">
        <f t="shared" si="74"/>
        <v>0</v>
      </c>
      <c r="G257" s="2">
        <f t="shared" si="74"/>
        <v>0</v>
      </c>
      <c r="H257" s="2">
        <f t="shared" si="74"/>
        <v>0</v>
      </c>
      <c r="I257" s="2">
        <f t="shared" si="74"/>
        <v>0</v>
      </c>
      <c r="J257" s="2">
        <f t="shared" si="74"/>
        <v>0</v>
      </c>
      <c r="K257" s="2">
        <f t="shared" si="74"/>
        <v>0</v>
      </c>
      <c r="L257" s="2">
        <f t="shared" si="74"/>
        <v>0</v>
      </c>
      <c r="M257" s="2">
        <f t="shared" si="74"/>
        <v>0</v>
      </c>
      <c r="N257" s="2">
        <f t="shared" si="74"/>
        <v>0</v>
      </c>
      <c r="R257">
        <v>254</v>
      </c>
      <c r="S257" s="2" t="s">
        <v>35</v>
      </c>
    </row>
    <row r="258" spans="1:19" x14ac:dyDescent="0.3">
      <c r="B258" s="2" t="s">
        <v>49</v>
      </c>
      <c r="C258" s="2">
        <v>0</v>
      </c>
      <c r="D258" s="2">
        <f>D242/$O$242</f>
        <v>0.92500000000000004</v>
      </c>
      <c r="E258" s="2">
        <f t="shared" ref="E258:N258" si="75">E242/$O$242</f>
        <v>7.4999999999999997E-2</v>
      </c>
      <c r="F258" s="2">
        <f t="shared" si="75"/>
        <v>0</v>
      </c>
      <c r="G258" s="2">
        <f t="shared" si="75"/>
        <v>0</v>
      </c>
      <c r="H258" s="2">
        <f t="shared" si="75"/>
        <v>0</v>
      </c>
      <c r="I258" s="2">
        <f t="shared" si="75"/>
        <v>0</v>
      </c>
      <c r="J258" s="2">
        <f t="shared" si="75"/>
        <v>0</v>
      </c>
      <c r="K258" s="2">
        <f t="shared" si="75"/>
        <v>0</v>
      </c>
      <c r="L258" s="2">
        <f t="shared" si="75"/>
        <v>0</v>
      </c>
      <c r="M258" s="2">
        <f t="shared" si="75"/>
        <v>0</v>
      </c>
      <c r="N258" s="2">
        <f t="shared" si="75"/>
        <v>0</v>
      </c>
      <c r="R258">
        <v>255</v>
      </c>
      <c r="S258" s="2" t="s">
        <v>35</v>
      </c>
    </row>
    <row r="259" spans="1:19" x14ac:dyDescent="0.3">
      <c r="B259" s="2" t="s">
        <v>34</v>
      </c>
      <c r="C259" s="2">
        <v>0</v>
      </c>
      <c r="D259" s="2">
        <f>D243/$O$243</f>
        <v>4.3165467625899283E-2</v>
      </c>
      <c r="E259" s="2">
        <f t="shared" ref="E259:N259" si="76">E243/$O$243</f>
        <v>0.92805755395683454</v>
      </c>
      <c r="F259" s="2">
        <f t="shared" si="76"/>
        <v>2.8776978417266189E-2</v>
      </c>
      <c r="G259" s="2">
        <f t="shared" si="76"/>
        <v>0</v>
      </c>
      <c r="H259" s="2">
        <f t="shared" si="76"/>
        <v>0</v>
      </c>
      <c r="I259" s="2">
        <f t="shared" si="76"/>
        <v>0</v>
      </c>
      <c r="J259" s="2">
        <f t="shared" si="76"/>
        <v>0</v>
      </c>
      <c r="K259" s="2">
        <f t="shared" si="76"/>
        <v>0</v>
      </c>
      <c r="L259" s="2">
        <f t="shared" si="76"/>
        <v>0</v>
      </c>
      <c r="M259" s="2">
        <f t="shared" si="76"/>
        <v>0</v>
      </c>
      <c r="N259" s="2">
        <f t="shared" si="76"/>
        <v>0</v>
      </c>
      <c r="R259">
        <v>256</v>
      </c>
      <c r="S259" s="2" t="s">
        <v>35</v>
      </c>
    </row>
    <row r="260" spans="1:19" x14ac:dyDescent="0.3">
      <c r="B260" s="2" t="s">
        <v>39</v>
      </c>
      <c r="C260" s="2">
        <v>0</v>
      </c>
      <c r="D260" s="2">
        <f>D244/$O$244</f>
        <v>0</v>
      </c>
      <c r="E260" s="2">
        <f t="shared" ref="E260:N260" si="77">E244/$O$244</f>
        <v>3.5087719298245612E-2</v>
      </c>
      <c r="F260" s="2">
        <f t="shared" si="77"/>
        <v>0.94736842105263153</v>
      </c>
      <c r="G260" s="2">
        <f t="shared" si="77"/>
        <v>1.7543859649122806E-2</v>
      </c>
      <c r="H260" s="2">
        <f t="shared" si="77"/>
        <v>0</v>
      </c>
      <c r="I260" s="2">
        <f t="shared" si="77"/>
        <v>0</v>
      </c>
      <c r="J260" s="2">
        <f t="shared" si="77"/>
        <v>0</v>
      </c>
      <c r="K260" s="2">
        <f t="shared" si="77"/>
        <v>0</v>
      </c>
      <c r="L260" s="2">
        <f t="shared" si="77"/>
        <v>0</v>
      </c>
      <c r="M260" s="2">
        <f t="shared" si="77"/>
        <v>0</v>
      </c>
      <c r="N260" s="2">
        <f t="shared" si="77"/>
        <v>0</v>
      </c>
      <c r="R260">
        <v>257</v>
      </c>
      <c r="S260" s="2" t="s">
        <v>35</v>
      </c>
    </row>
    <row r="261" spans="1:19" x14ac:dyDescent="0.3">
      <c r="B261" s="2" t="s">
        <v>40</v>
      </c>
      <c r="C261" s="2">
        <v>0</v>
      </c>
      <c r="D261" s="2">
        <f>D245/$O$245</f>
        <v>0</v>
      </c>
      <c r="E261" s="2">
        <f t="shared" ref="E261:N261" si="78">E245/$O$245</f>
        <v>0</v>
      </c>
      <c r="F261" s="2">
        <f t="shared" si="78"/>
        <v>1.282051282051282E-2</v>
      </c>
      <c r="G261" s="2">
        <f t="shared" si="78"/>
        <v>0.9358974358974359</v>
      </c>
      <c r="H261" s="2">
        <f t="shared" si="78"/>
        <v>5.128205128205128E-2</v>
      </c>
      <c r="I261" s="2">
        <f t="shared" si="78"/>
        <v>0</v>
      </c>
      <c r="J261" s="2">
        <f t="shared" si="78"/>
        <v>0</v>
      </c>
      <c r="K261" s="2">
        <f t="shared" si="78"/>
        <v>0</v>
      </c>
      <c r="L261" s="2">
        <f t="shared" si="78"/>
        <v>0</v>
      </c>
      <c r="M261" s="2">
        <f t="shared" si="78"/>
        <v>0</v>
      </c>
      <c r="N261" s="2">
        <f t="shared" si="78"/>
        <v>0</v>
      </c>
      <c r="R261">
        <v>258</v>
      </c>
      <c r="S261" s="2" t="s">
        <v>35</v>
      </c>
    </row>
    <row r="262" spans="1:19" x14ac:dyDescent="0.3">
      <c r="B262" s="2" t="s">
        <v>41</v>
      </c>
      <c r="C262" s="2">
        <v>0</v>
      </c>
      <c r="D262" s="2">
        <f>D246/$O$246</f>
        <v>0</v>
      </c>
      <c r="E262" s="2">
        <f t="shared" ref="E262:N262" si="79">E246/$O$246</f>
        <v>0</v>
      </c>
      <c r="F262" s="2">
        <f t="shared" si="79"/>
        <v>0</v>
      </c>
      <c r="G262" s="2">
        <f t="shared" si="79"/>
        <v>9.9009900990099011E-3</v>
      </c>
      <c r="H262" s="2">
        <f t="shared" si="79"/>
        <v>0.95709570957095713</v>
      </c>
      <c r="I262" s="2">
        <f t="shared" si="79"/>
        <v>3.3003300330033E-2</v>
      </c>
      <c r="J262" s="2">
        <f t="shared" si="79"/>
        <v>0</v>
      </c>
      <c r="K262" s="2">
        <f t="shared" si="79"/>
        <v>0</v>
      </c>
      <c r="L262" s="2">
        <f t="shared" si="79"/>
        <v>0</v>
      </c>
      <c r="M262" s="2">
        <f t="shared" si="79"/>
        <v>0</v>
      </c>
      <c r="N262" s="2">
        <f t="shared" si="79"/>
        <v>0</v>
      </c>
      <c r="R262">
        <v>259</v>
      </c>
      <c r="S262" s="2" t="s">
        <v>35</v>
      </c>
    </row>
    <row r="263" spans="1:19" x14ac:dyDescent="0.3">
      <c r="B263" s="2" t="s">
        <v>42</v>
      </c>
      <c r="C263" s="2">
        <v>0</v>
      </c>
      <c r="D263" s="2">
        <f>D247/$O$247</f>
        <v>0</v>
      </c>
      <c r="E263" s="2">
        <f t="shared" ref="E263:N263" si="80">E247/$O$247</f>
        <v>0</v>
      </c>
      <c r="F263" s="2">
        <f t="shared" si="80"/>
        <v>0</v>
      </c>
      <c r="G263" s="2">
        <f t="shared" si="80"/>
        <v>0</v>
      </c>
      <c r="H263" s="2">
        <f t="shared" si="80"/>
        <v>1.3024602026049204E-2</v>
      </c>
      <c r="I263" s="2">
        <f t="shared" si="80"/>
        <v>0.9623733719247467</v>
      </c>
      <c r="J263" s="2">
        <f t="shared" si="80"/>
        <v>2.4602026049204053E-2</v>
      </c>
      <c r="K263" s="2">
        <f t="shared" si="80"/>
        <v>0</v>
      </c>
      <c r="L263" s="2">
        <f t="shared" si="80"/>
        <v>0</v>
      </c>
      <c r="M263" s="2">
        <f t="shared" si="80"/>
        <v>0</v>
      </c>
      <c r="N263" s="2">
        <f t="shared" si="80"/>
        <v>0</v>
      </c>
      <c r="R263">
        <v>260</v>
      </c>
      <c r="S263" s="2" t="s">
        <v>35</v>
      </c>
    </row>
    <row r="264" spans="1:19" x14ac:dyDescent="0.3">
      <c r="B264" s="2" t="s">
        <v>35</v>
      </c>
      <c r="C264" s="2">
        <v>0</v>
      </c>
      <c r="D264" s="2">
        <f>D248/$O$248</f>
        <v>0</v>
      </c>
      <c r="E264" s="2">
        <f t="shared" ref="E264:N264" si="81">E248/$O$248</f>
        <v>0</v>
      </c>
      <c r="F264" s="2">
        <f t="shared" si="81"/>
        <v>0</v>
      </c>
      <c r="G264" s="2">
        <f t="shared" si="81"/>
        <v>0</v>
      </c>
      <c r="H264" s="2">
        <f t="shared" si="81"/>
        <v>0</v>
      </c>
      <c r="I264" s="2">
        <f t="shared" si="81"/>
        <v>4.3715846994535519E-2</v>
      </c>
      <c r="J264" s="2">
        <f t="shared" si="81"/>
        <v>0.90710382513661203</v>
      </c>
      <c r="K264" s="2">
        <f t="shared" si="81"/>
        <v>4.9180327868852458E-2</v>
      </c>
      <c r="L264" s="2">
        <f t="shared" si="81"/>
        <v>0</v>
      </c>
      <c r="M264" s="2">
        <f t="shared" si="81"/>
        <v>0</v>
      </c>
      <c r="N264" s="2">
        <f t="shared" si="81"/>
        <v>0</v>
      </c>
      <c r="R264">
        <v>261</v>
      </c>
      <c r="S264" s="2" t="s">
        <v>35</v>
      </c>
    </row>
    <row r="265" spans="1:19" x14ac:dyDescent="0.3">
      <c r="B265" s="2" t="s">
        <v>43</v>
      </c>
      <c r="C265" s="2">
        <v>0</v>
      </c>
      <c r="D265" s="2">
        <f>D249/$O$249</f>
        <v>0</v>
      </c>
      <c r="E265" s="2">
        <f t="shared" ref="E265:N265" si="82">E249/$O$249</f>
        <v>0</v>
      </c>
      <c r="F265" s="2">
        <f t="shared" si="82"/>
        <v>0</v>
      </c>
      <c r="G265" s="2">
        <f t="shared" si="82"/>
        <v>0</v>
      </c>
      <c r="H265" s="2">
        <f t="shared" si="82"/>
        <v>0</v>
      </c>
      <c r="I265" s="2">
        <f t="shared" si="82"/>
        <v>0</v>
      </c>
      <c r="J265" s="2">
        <f t="shared" si="82"/>
        <v>5.1359516616314202E-2</v>
      </c>
      <c r="K265" s="2">
        <f t="shared" si="82"/>
        <v>0.92447129909365555</v>
      </c>
      <c r="L265" s="2">
        <f t="shared" si="82"/>
        <v>2.4169184290030211E-2</v>
      </c>
      <c r="M265" s="2">
        <f t="shared" si="82"/>
        <v>0</v>
      </c>
      <c r="N265" s="2">
        <f t="shared" si="82"/>
        <v>0</v>
      </c>
      <c r="R265">
        <v>262</v>
      </c>
      <c r="S265" s="2" t="s">
        <v>35</v>
      </c>
    </row>
    <row r="266" spans="1:19" x14ac:dyDescent="0.3">
      <c r="B266" s="2" t="s">
        <v>44</v>
      </c>
      <c r="C266" s="2">
        <v>0</v>
      </c>
      <c r="D266" s="2">
        <f>D250/$O$250</f>
        <v>0</v>
      </c>
      <c r="E266" s="2">
        <f t="shared" ref="E266:N266" si="83">E250/$O$250</f>
        <v>0</v>
      </c>
      <c r="F266" s="2">
        <f t="shared" si="83"/>
        <v>0</v>
      </c>
      <c r="G266" s="2">
        <f t="shared" si="83"/>
        <v>0</v>
      </c>
      <c r="H266" s="2">
        <f t="shared" si="83"/>
        <v>0</v>
      </c>
      <c r="I266" s="2">
        <f t="shared" si="83"/>
        <v>0</v>
      </c>
      <c r="J266" s="2">
        <f t="shared" si="83"/>
        <v>0</v>
      </c>
      <c r="K266" s="2">
        <f t="shared" si="83"/>
        <v>7.476635514018691E-2</v>
      </c>
      <c r="L266" s="2">
        <f t="shared" si="83"/>
        <v>0.90654205607476634</v>
      </c>
      <c r="M266" s="2">
        <f t="shared" si="83"/>
        <v>1.8691588785046728E-2</v>
      </c>
      <c r="N266" s="2">
        <f t="shared" si="83"/>
        <v>0</v>
      </c>
      <c r="R266">
        <v>263</v>
      </c>
      <c r="S266" s="2" t="s">
        <v>35</v>
      </c>
    </row>
    <row r="267" spans="1:19" x14ac:dyDescent="0.3">
      <c r="B267" s="2" t="s">
        <v>45</v>
      </c>
      <c r="C267" s="2">
        <v>0</v>
      </c>
      <c r="D267" s="2">
        <f>D251/$O$251</f>
        <v>0</v>
      </c>
      <c r="E267" s="2">
        <f t="shared" ref="E267:N267" si="84">E251/$O$251</f>
        <v>0</v>
      </c>
      <c r="F267" s="2">
        <f t="shared" si="84"/>
        <v>0</v>
      </c>
      <c r="G267" s="2">
        <f t="shared" si="84"/>
        <v>0</v>
      </c>
      <c r="H267" s="2">
        <f t="shared" si="84"/>
        <v>0</v>
      </c>
      <c r="I267" s="2">
        <f t="shared" si="84"/>
        <v>0</v>
      </c>
      <c r="J267" s="2">
        <f t="shared" si="84"/>
        <v>0</v>
      </c>
      <c r="K267" s="2">
        <f t="shared" si="84"/>
        <v>0</v>
      </c>
      <c r="L267" s="2">
        <f t="shared" si="84"/>
        <v>5.5555555555555552E-2</v>
      </c>
      <c r="M267" s="2">
        <f t="shared" si="84"/>
        <v>0.94444444444444442</v>
      </c>
      <c r="N267" s="2">
        <f t="shared" si="84"/>
        <v>0</v>
      </c>
      <c r="R267">
        <v>264</v>
      </c>
      <c r="S267" s="2" t="s">
        <v>35</v>
      </c>
    </row>
    <row r="268" spans="1:19" x14ac:dyDescent="0.3">
      <c r="B268" s="2" t="s">
        <v>53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R268">
        <v>265</v>
      </c>
      <c r="S268" s="2" t="s">
        <v>35</v>
      </c>
    </row>
    <row r="269" spans="1:19" x14ac:dyDescent="0.3">
      <c r="R269">
        <v>266</v>
      </c>
      <c r="S269" s="2" t="s">
        <v>35</v>
      </c>
    </row>
    <row r="270" spans="1:19" x14ac:dyDescent="0.3">
      <c r="R270">
        <v>267</v>
      </c>
      <c r="S270" s="2" t="s">
        <v>35</v>
      </c>
    </row>
    <row r="271" spans="1:19" x14ac:dyDescent="0.3">
      <c r="A271" t="s">
        <v>195</v>
      </c>
      <c r="R271">
        <v>268</v>
      </c>
      <c r="S271" s="2" t="s">
        <v>35</v>
      </c>
    </row>
    <row r="272" spans="1:19" x14ac:dyDescent="0.3">
      <c r="R272">
        <v>269</v>
      </c>
      <c r="S272" s="2" t="s">
        <v>35</v>
      </c>
    </row>
    <row r="273" spans="2:19" x14ac:dyDescent="0.3">
      <c r="B273" s="67" t="s">
        <v>51</v>
      </c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R273">
        <v>270</v>
      </c>
      <c r="S273" s="2" t="s">
        <v>35</v>
      </c>
    </row>
    <row r="274" spans="2:19" x14ac:dyDescent="0.3">
      <c r="B274" s="2" t="s">
        <v>52</v>
      </c>
      <c r="C274" s="2" t="s">
        <v>50</v>
      </c>
      <c r="D274" s="2" t="s">
        <v>49</v>
      </c>
      <c r="E274" s="2" t="s">
        <v>34</v>
      </c>
      <c r="F274" s="2" t="s">
        <v>39</v>
      </c>
      <c r="G274" s="2" t="s">
        <v>40</v>
      </c>
      <c r="H274" s="2" t="s">
        <v>41</v>
      </c>
      <c r="I274" s="2" t="s">
        <v>42</v>
      </c>
      <c r="J274" s="2" t="s">
        <v>35</v>
      </c>
      <c r="K274" s="2" t="s">
        <v>43</v>
      </c>
      <c r="L274" s="2" t="s">
        <v>44</v>
      </c>
      <c r="M274" s="2" t="s">
        <v>45</v>
      </c>
      <c r="N274" s="2" t="s">
        <v>53</v>
      </c>
      <c r="R274">
        <v>271</v>
      </c>
      <c r="S274" s="2" t="s">
        <v>35</v>
      </c>
    </row>
    <row r="275" spans="2:19" x14ac:dyDescent="0.3">
      <c r="B275" s="2" t="s">
        <v>50</v>
      </c>
      <c r="C275" s="2">
        <v>90</v>
      </c>
      <c r="D275" s="2">
        <v>6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>
        <f>SUM(C275:N275)</f>
        <v>96</v>
      </c>
      <c r="R275">
        <v>272</v>
      </c>
      <c r="S275" s="2" t="s">
        <v>35</v>
      </c>
    </row>
    <row r="276" spans="2:19" x14ac:dyDescent="0.3">
      <c r="B276" s="2" t="s">
        <v>49</v>
      </c>
      <c r="C276" s="2">
        <v>6</v>
      </c>
      <c r="D276" s="2">
        <v>97</v>
      </c>
      <c r="E276" s="2">
        <v>4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>
        <f t="shared" ref="O276:O286" si="85">SUM(C276:N276)</f>
        <v>107</v>
      </c>
      <c r="R276">
        <v>273</v>
      </c>
      <c r="S276" s="2" t="s">
        <v>35</v>
      </c>
    </row>
    <row r="277" spans="2:19" x14ac:dyDescent="0.3">
      <c r="B277" s="2" t="s">
        <v>34</v>
      </c>
      <c r="C277" s="2">
        <v>0</v>
      </c>
      <c r="D277" s="2">
        <v>4</v>
      </c>
      <c r="E277" s="2">
        <v>112</v>
      </c>
      <c r="F277" s="2">
        <v>3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>
        <f t="shared" si="85"/>
        <v>119</v>
      </c>
      <c r="R277">
        <v>274</v>
      </c>
      <c r="S277" s="2" t="s">
        <v>35</v>
      </c>
    </row>
    <row r="278" spans="2:19" x14ac:dyDescent="0.3">
      <c r="B278" s="2" t="s">
        <v>39</v>
      </c>
      <c r="C278" s="2">
        <v>0</v>
      </c>
      <c r="D278" s="2">
        <v>0</v>
      </c>
      <c r="E278" s="2">
        <v>1</v>
      </c>
      <c r="F278" s="2">
        <v>42</v>
      </c>
      <c r="G278" s="2">
        <v>7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>
        <f t="shared" si="85"/>
        <v>50</v>
      </c>
      <c r="R278">
        <v>275</v>
      </c>
      <c r="S278" s="2" t="s">
        <v>35</v>
      </c>
    </row>
    <row r="279" spans="2:19" x14ac:dyDescent="0.3">
      <c r="B279" s="2" t="s">
        <v>40</v>
      </c>
      <c r="C279" s="2">
        <v>0</v>
      </c>
      <c r="D279" s="2">
        <v>0</v>
      </c>
      <c r="E279" s="2">
        <v>1</v>
      </c>
      <c r="F279" s="2">
        <v>5</v>
      </c>
      <c r="G279" s="2">
        <v>47</v>
      </c>
      <c r="H279" s="2">
        <v>5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>
        <f t="shared" si="85"/>
        <v>58</v>
      </c>
      <c r="R279">
        <v>276</v>
      </c>
      <c r="S279" s="2" t="s">
        <v>35</v>
      </c>
    </row>
    <row r="280" spans="2:19" x14ac:dyDescent="0.3">
      <c r="B280" s="2" t="s">
        <v>41</v>
      </c>
      <c r="C280" s="2">
        <v>0</v>
      </c>
      <c r="D280" s="2">
        <v>0</v>
      </c>
      <c r="E280" s="2">
        <v>0</v>
      </c>
      <c r="F280" s="2">
        <v>0</v>
      </c>
      <c r="G280" s="2">
        <v>4</v>
      </c>
      <c r="H280" s="2">
        <v>270</v>
      </c>
      <c r="I280" s="2">
        <v>10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>
        <f t="shared" si="85"/>
        <v>284</v>
      </c>
      <c r="R280">
        <v>277</v>
      </c>
      <c r="S280" s="2" t="s">
        <v>35</v>
      </c>
    </row>
    <row r="281" spans="2:19" x14ac:dyDescent="0.3">
      <c r="B281" s="2" t="s">
        <v>42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9</v>
      </c>
      <c r="I281" s="2">
        <v>589</v>
      </c>
      <c r="J281" s="2">
        <v>13</v>
      </c>
      <c r="K281" s="2">
        <v>0</v>
      </c>
      <c r="L281" s="2">
        <v>0</v>
      </c>
      <c r="M281" s="2">
        <v>0</v>
      </c>
      <c r="N281" s="2">
        <v>0</v>
      </c>
      <c r="O281">
        <f t="shared" si="85"/>
        <v>611</v>
      </c>
      <c r="R281">
        <v>278</v>
      </c>
      <c r="S281" s="2" t="s">
        <v>35</v>
      </c>
    </row>
    <row r="282" spans="2:19" x14ac:dyDescent="0.3">
      <c r="B282" s="2" t="s">
        <v>35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12</v>
      </c>
      <c r="J282" s="2">
        <v>241</v>
      </c>
      <c r="K282" s="2">
        <v>13</v>
      </c>
      <c r="L282" s="2">
        <v>0</v>
      </c>
      <c r="M282" s="2">
        <v>0</v>
      </c>
      <c r="N282" s="2">
        <v>0</v>
      </c>
      <c r="O282">
        <f t="shared" si="85"/>
        <v>266</v>
      </c>
      <c r="R282">
        <v>279</v>
      </c>
      <c r="S282" s="2" t="s">
        <v>35</v>
      </c>
    </row>
    <row r="283" spans="2:19" x14ac:dyDescent="0.3">
      <c r="B283" s="2" t="s">
        <v>43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12</v>
      </c>
      <c r="K283" s="2">
        <v>341</v>
      </c>
      <c r="L283" s="2">
        <v>17</v>
      </c>
      <c r="M283" s="2">
        <v>0</v>
      </c>
      <c r="N283" s="2">
        <v>0</v>
      </c>
      <c r="O283">
        <f t="shared" si="85"/>
        <v>370</v>
      </c>
      <c r="R283">
        <v>280</v>
      </c>
      <c r="S283" s="2" t="s">
        <v>35</v>
      </c>
    </row>
    <row r="284" spans="2:19" x14ac:dyDescent="0.3">
      <c r="B284" s="2" t="s">
        <v>44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17</v>
      </c>
      <c r="L284" s="2">
        <v>146</v>
      </c>
      <c r="M284" s="2">
        <v>6</v>
      </c>
      <c r="N284" s="2">
        <v>0</v>
      </c>
      <c r="O284">
        <f t="shared" si="85"/>
        <v>169</v>
      </c>
      <c r="R284">
        <v>281</v>
      </c>
      <c r="S284" s="2" t="s">
        <v>35</v>
      </c>
    </row>
    <row r="285" spans="2:19" x14ac:dyDescent="0.3">
      <c r="B285" s="2" t="s">
        <v>45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6</v>
      </c>
      <c r="M285" s="2">
        <v>65</v>
      </c>
      <c r="N285" s="2">
        <v>3</v>
      </c>
      <c r="O285">
        <f t="shared" si="85"/>
        <v>74</v>
      </c>
      <c r="R285">
        <v>282</v>
      </c>
      <c r="S285" s="2" t="s">
        <v>35</v>
      </c>
    </row>
    <row r="286" spans="2:19" x14ac:dyDescent="0.3">
      <c r="B286" s="2" t="s">
        <v>53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3</v>
      </c>
      <c r="N286" s="2">
        <v>37</v>
      </c>
      <c r="O286">
        <f t="shared" si="85"/>
        <v>40</v>
      </c>
      <c r="R286">
        <v>283</v>
      </c>
      <c r="S286" s="2" t="s">
        <v>35</v>
      </c>
    </row>
    <row r="287" spans="2:19" x14ac:dyDescent="0.3">
      <c r="O287">
        <f>SUM(O275:O286)</f>
        <v>2244</v>
      </c>
      <c r="R287">
        <v>284</v>
      </c>
      <c r="S287" s="2" t="s">
        <v>35</v>
      </c>
    </row>
    <row r="288" spans="2:19" x14ac:dyDescent="0.3">
      <c r="R288">
        <v>285</v>
      </c>
      <c r="S288" s="2" t="s">
        <v>35</v>
      </c>
    </row>
    <row r="289" spans="2:19" x14ac:dyDescent="0.3">
      <c r="B289" s="67" t="s">
        <v>51</v>
      </c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R289">
        <v>286</v>
      </c>
      <c r="S289" s="2" t="s">
        <v>35</v>
      </c>
    </row>
    <row r="290" spans="2:19" x14ac:dyDescent="0.3">
      <c r="B290" s="2" t="s">
        <v>52</v>
      </c>
      <c r="C290" s="2" t="s">
        <v>50</v>
      </c>
      <c r="D290" s="2" t="s">
        <v>49</v>
      </c>
      <c r="E290" s="2" t="s">
        <v>34</v>
      </c>
      <c r="F290" s="2" t="s">
        <v>39</v>
      </c>
      <c r="G290" s="2" t="s">
        <v>40</v>
      </c>
      <c r="H290" s="2" t="s">
        <v>41</v>
      </c>
      <c r="I290" s="2" t="s">
        <v>42</v>
      </c>
      <c r="J290" s="2" t="s">
        <v>35</v>
      </c>
      <c r="K290" s="2" t="s">
        <v>43</v>
      </c>
      <c r="L290" s="2" t="s">
        <v>44</v>
      </c>
      <c r="M290" s="2" t="s">
        <v>45</v>
      </c>
      <c r="N290" s="2" t="s">
        <v>53</v>
      </c>
      <c r="R290">
        <v>287</v>
      </c>
      <c r="S290" s="2" t="s">
        <v>35</v>
      </c>
    </row>
    <row r="291" spans="2:19" x14ac:dyDescent="0.3">
      <c r="B291" s="2" t="s">
        <v>50</v>
      </c>
      <c r="C291" s="3">
        <f>C275/$O$275</f>
        <v>0.9375</v>
      </c>
      <c r="D291" s="3">
        <f t="shared" ref="D291:N291" si="86">D275/$O$275</f>
        <v>6.25E-2</v>
      </c>
      <c r="E291" s="3">
        <f t="shared" si="86"/>
        <v>0</v>
      </c>
      <c r="F291" s="3">
        <f t="shared" si="86"/>
        <v>0</v>
      </c>
      <c r="G291" s="3">
        <f t="shared" si="86"/>
        <v>0</v>
      </c>
      <c r="H291" s="3">
        <f t="shared" si="86"/>
        <v>0</v>
      </c>
      <c r="I291" s="3">
        <f t="shared" si="86"/>
        <v>0</v>
      </c>
      <c r="J291" s="3">
        <f t="shared" si="86"/>
        <v>0</v>
      </c>
      <c r="K291" s="3">
        <f t="shared" si="86"/>
        <v>0</v>
      </c>
      <c r="L291" s="3">
        <f t="shared" si="86"/>
        <v>0</v>
      </c>
      <c r="M291" s="3">
        <f t="shared" si="86"/>
        <v>0</v>
      </c>
      <c r="N291" s="3">
        <f t="shared" si="86"/>
        <v>0</v>
      </c>
      <c r="R291">
        <v>288</v>
      </c>
      <c r="S291" s="2" t="s">
        <v>35</v>
      </c>
    </row>
    <row r="292" spans="2:19" x14ac:dyDescent="0.3">
      <c r="B292" s="2" t="s">
        <v>49</v>
      </c>
      <c r="C292" s="3">
        <f>C276/$O$276</f>
        <v>5.6074766355140186E-2</v>
      </c>
      <c r="D292" s="3">
        <f t="shared" ref="D292:N292" si="87">D276/$O$276</f>
        <v>0.90654205607476634</v>
      </c>
      <c r="E292" s="3">
        <f t="shared" si="87"/>
        <v>3.7383177570093455E-2</v>
      </c>
      <c r="F292" s="3">
        <f t="shared" si="87"/>
        <v>0</v>
      </c>
      <c r="G292" s="3">
        <f t="shared" si="87"/>
        <v>0</v>
      </c>
      <c r="H292" s="3">
        <f t="shared" si="87"/>
        <v>0</v>
      </c>
      <c r="I292" s="3">
        <f t="shared" si="87"/>
        <v>0</v>
      </c>
      <c r="J292" s="3">
        <f t="shared" si="87"/>
        <v>0</v>
      </c>
      <c r="K292" s="3">
        <f t="shared" si="87"/>
        <v>0</v>
      </c>
      <c r="L292" s="3">
        <f t="shared" si="87"/>
        <v>0</v>
      </c>
      <c r="M292" s="3">
        <f t="shared" si="87"/>
        <v>0</v>
      </c>
      <c r="N292" s="3">
        <f t="shared" si="87"/>
        <v>0</v>
      </c>
      <c r="R292">
        <v>289</v>
      </c>
      <c r="S292" s="2" t="s">
        <v>35</v>
      </c>
    </row>
    <row r="293" spans="2:19" x14ac:dyDescent="0.3">
      <c r="B293" s="2" t="s">
        <v>34</v>
      </c>
      <c r="C293" s="3">
        <f>C277/$O$277</f>
        <v>0</v>
      </c>
      <c r="D293" s="3">
        <f t="shared" ref="D293:N293" si="88">D277/$O$277</f>
        <v>3.3613445378151259E-2</v>
      </c>
      <c r="E293" s="3">
        <f t="shared" si="88"/>
        <v>0.94117647058823528</v>
      </c>
      <c r="F293" s="3">
        <f t="shared" si="88"/>
        <v>2.5210084033613446E-2</v>
      </c>
      <c r="G293" s="3">
        <f t="shared" si="88"/>
        <v>0</v>
      </c>
      <c r="H293" s="3">
        <f t="shared" si="88"/>
        <v>0</v>
      </c>
      <c r="I293" s="3">
        <f t="shared" si="88"/>
        <v>0</v>
      </c>
      <c r="J293" s="3">
        <f t="shared" si="88"/>
        <v>0</v>
      </c>
      <c r="K293" s="3">
        <f t="shared" si="88"/>
        <v>0</v>
      </c>
      <c r="L293" s="3">
        <f t="shared" si="88"/>
        <v>0</v>
      </c>
      <c r="M293" s="3">
        <f t="shared" si="88"/>
        <v>0</v>
      </c>
      <c r="N293" s="3">
        <f t="shared" si="88"/>
        <v>0</v>
      </c>
      <c r="R293">
        <v>290</v>
      </c>
      <c r="S293" s="2" t="s">
        <v>35</v>
      </c>
    </row>
    <row r="294" spans="2:19" x14ac:dyDescent="0.3">
      <c r="B294" s="2" t="s">
        <v>39</v>
      </c>
      <c r="C294" s="3">
        <f>C278/$O$278</f>
        <v>0</v>
      </c>
      <c r="D294" s="3">
        <f t="shared" ref="D294:N294" si="89">D278/$O$278</f>
        <v>0</v>
      </c>
      <c r="E294" s="3">
        <f t="shared" si="89"/>
        <v>0.02</v>
      </c>
      <c r="F294" s="3">
        <f t="shared" si="89"/>
        <v>0.84</v>
      </c>
      <c r="G294" s="3">
        <f t="shared" si="89"/>
        <v>0.14000000000000001</v>
      </c>
      <c r="H294" s="3">
        <f t="shared" si="89"/>
        <v>0</v>
      </c>
      <c r="I294" s="3">
        <f t="shared" si="89"/>
        <v>0</v>
      </c>
      <c r="J294" s="3">
        <f t="shared" si="89"/>
        <v>0</v>
      </c>
      <c r="K294" s="3">
        <f t="shared" si="89"/>
        <v>0</v>
      </c>
      <c r="L294" s="3">
        <f t="shared" si="89"/>
        <v>0</v>
      </c>
      <c r="M294" s="3">
        <f t="shared" si="89"/>
        <v>0</v>
      </c>
      <c r="N294" s="3">
        <f t="shared" si="89"/>
        <v>0</v>
      </c>
      <c r="R294">
        <v>291</v>
      </c>
      <c r="S294" s="2" t="s">
        <v>35</v>
      </c>
    </row>
    <row r="295" spans="2:19" x14ac:dyDescent="0.3">
      <c r="B295" s="2" t="s">
        <v>40</v>
      </c>
      <c r="C295" s="3">
        <f>C279/$O$279</f>
        <v>0</v>
      </c>
      <c r="D295" s="3">
        <f t="shared" ref="D295:N295" si="90">D279/$O$279</f>
        <v>0</v>
      </c>
      <c r="E295" s="3">
        <f t="shared" si="90"/>
        <v>1.7241379310344827E-2</v>
      </c>
      <c r="F295" s="3">
        <f t="shared" si="90"/>
        <v>8.6206896551724144E-2</v>
      </c>
      <c r="G295" s="3">
        <f t="shared" si="90"/>
        <v>0.81034482758620685</v>
      </c>
      <c r="H295" s="3">
        <f t="shared" si="90"/>
        <v>8.6206896551724144E-2</v>
      </c>
      <c r="I295" s="3">
        <f t="shared" si="90"/>
        <v>0</v>
      </c>
      <c r="J295" s="3">
        <f t="shared" si="90"/>
        <v>0</v>
      </c>
      <c r="K295" s="3">
        <f t="shared" si="90"/>
        <v>0</v>
      </c>
      <c r="L295" s="3">
        <f t="shared" si="90"/>
        <v>0</v>
      </c>
      <c r="M295" s="3">
        <f t="shared" si="90"/>
        <v>0</v>
      </c>
      <c r="N295" s="3">
        <f t="shared" si="90"/>
        <v>0</v>
      </c>
      <c r="R295">
        <v>292</v>
      </c>
      <c r="S295" s="2" t="s">
        <v>35</v>
      </c>
    </row>
    <row r="296" spans="2:19" x14ac:dyDescent="0.3">
      <c r="B296" s="2" t="s">
        <v>41</v>
      </c>
      <c r="C296" s="3">
        <f>C280/$O$280</f>
        <v>0</v>
      </c>
      <c r="D296" s="3">
        <f t="shared" ref="D296:N296" si="91">D280/$O$280</f>
        <v>0</v>
      </c>
      <c r="E296" s="3">
        <f t="shared" si="91"/>
        <v>0</v>
      </c>
      <c r="F296" s="3">
        <f t="shared" si="91"/>
        <v>0</v>
      </c>
      <c r="G296" s="3">
        <f t="shared" si="91"/>
        <v>1.4084507042253521E-2</v>
      </c>
      <c r="H296" s="3">
        <f t="shared" si="91"/>
        <v>0.95070422535211263</v>
      </c>
      <c r="I296" s="3">
        <f t="shared" si="91"/>
        <v>3.5211267605633804E-2</v>
      </c>
      <c r="J296" s="3">
        <f t="shared" si="91"/>
        <v>0</v>
      </c>
      <c r="K296" s="3">
        <f t="shared" si="91"/>
        <v>0</v>
      </c>
      <c r="L296" s="3">
        <f t="shared" si="91"/>
        <v>0</v>
      </c>
      <c r="M296" s="3">
        <f t="shared" si="91"/>
        <v>0</v>
      </c>
      <c r="N296" s="3">
        <f t="shared" si="91"/>
        <v>0</v>
      </c>
      <c r="R296">
        <v>293</v>
      </c>
      <c r="S296" s="2" t="s">
        <v>35</v>
      </c>
    </row>
    <row r="297" spans="2:19" x14ac:dyDescent="0.3">
      <c r="B297" s="2" t="s">
        <v>42</v>
      </c>
      <c r="C297" s="3">
        <f>C281/$O$281</f>
        <v>0</v>
      </c>
      <c r="D297" s="3">
        <f t="shared" ref="D297:N297" si="92">D281/$O$281</f>
        <v>0</v>
      </c>
      <c r="E297" s="3">
        <f t="shared" si="92"/>
        <v>0</v>
      </c>
      <c r="F297" s="3">
        <f t="shared" si="92"/>
        <v>0</v>
      </c>
      <c r="G297" s="3">
        <f t="shared" si="92"/>
        <v>0</v>
      </c>
      <c r="H297" s="3">
        <f t="shared" si="92"/>
        <v>1.4729950900163666E-2</v>
      </c>
      <c r="I297" s="3">
        <f t="shared" si="92"/>
        <v>0.96399345335515552</v>
      </c>
      <c r="J297" s="3">
        <f t="shared" si="92"/>
        <v>2.1276595744680851E-2</v>
      </c>
      <c r="K297" s="3">
        <f t="shared" si="92"/>
        <v>0</v>
      </c>
      <c r="L297" s="3">
        <f t="shared" si="92"/>
        <v>0</v>
      </c>
      <c r="M297" s="3">
        <f t="shared" si="92"/>
        <v>0</v>
      </c>
      <c r="N297" s="3">
        <f t="shared" si="92"/>
        <v>0</v>
      </c>
      <c r="R297">
        <v>294</v>
      </c>
      <c r="S297" s="2" t="s">
        <v>35</v>
      </c>
    </row>
    <row r="298" spans="2:19" x14ac:dyDescent="0.3">
      <c r="B298" s="2" t="s">
        <v>35</v>
      </c>
      <c r="C298" s="3">
        <f>C282/$O$282</f>
        <v>0</v>
      </c>
      <c r="D298" s="3">
        <f t="shared" ref="D298:N298" si="93">D282/$O$282</f>
        <v>0</v>
      </c>
      <c r="E298" s="3">
        <f t="shared" si="93"/>
        <v>0</v>
      </c>
      <c r="F298" s="3">
        <f t="shared" si="93"/>
        <v>0</v>
      </c>
      <c r="G298" s="3">
        <f t="shared" si="93"/>
        <v>0</v>
      </c>
      <c r="H298" s="3">
        <f t="shared" si="93"/>
        <v>0</v>
      </c>
      <c r="I298" s="3">
        <f t="shared" si="93"/>
        <v>4.5112781954887216E-2</v>
      </c>
      <c r="J298" s="3">
        <f t="shared" si="93"/>
        <v>0.90601503759398494</v>
      </c>
      <c r="K298" s="3">
        <f t="shared" si="93"/>
        <v>4.8872180451127817E-2</v>
      </c>
      <c r="L298" s="3">
        <f t="shared" si="93"/>
        <v>0</v>
      </c>
      <c r="M298" s="3">
        <f t="shared" si="93"/>
        <v>0</v>
      </c>
      <c r="N298" s="3">
        <f t="shared" si="93"/>
        <v>0</v>
      </c>
      <c r="R298">
        <v>295</v>
      </c>
      <c r="S298" s="2" t="s">
        <v>35</v>
      </c>
    </row>
    <row r="299" spans="2:19" x14ac:dyDescent="0.3">
      <c r="B299" s="2" t="s">
        <v>43</v>
      </c>
      <c r="C299" s="3">
        <f>C283/$O$283</f>
        <v>0</v>
      </c>
      <c r="D299" s="3">
        <f t="shared" ref="D299:N299" si="94">D283/$O$283</f>
        <v>0</v>
      </c>
      <c r="E299" s="3">
        <f t="shared" si="94"/>
        <v>0</v>
      </c>
      <c r="F299" s="3">
        <f t="shared" si="94"/>
        <v>0</v>
      </c>
      <c r="G299" s="3">
        <f t="shared" si="94"/>
        <v>0</v>
      </c>
      <c r="H299" s="3">
        <f t="shared" si="94"/>
        <v>0</v>
      </c>
      <c r="I299" s="3">
        <f t="shared" si="94"/>
        <v>0</v>
      </c>
      <c r="J299" s="3">
        <f t="shared" si="94"/>
        <v>3.2432432432432434E-2</v>
      </c>
      <c r="K299" s="3">
        <f t="shared" si="94"/>
        <v>0.92162162162162165</v>
      </c>
      <c r="L299" s="3">
        <f t="shared" si="94"/>
        <v>4.5945945945945948E-2</v>
      </c>
      <c r="M299" s="3">
        <f t="shared" si="94"/>
        <v>0</v>
      </c>
      <c r="N299" s="3">
        <f t="shared" si="94"/>
        <v>0</v>
      </c>
      <c r="R299">
        <v>296</v>
      </c>
      <c r="S299" s="2" t="s">
        <v>35</v>
      </c>
    </row>
    <row r="300" spans="2:19" x14ac:dyDescent="0.3">
      <c r="B300" s="2" t="s">
        <v>44</v>
      </c>
      <c r="C300" s="3">
        <f>C284/$O$284</f>
        <v>0</v>
      </c>
      <c r="D300" s="3">
        <f t="shared" ref="D300:N300" si="95">D284/$O$284</f>
        <v>0</v>
      </c>
      <c r="E300" s="3">
        <f t="shared" si="95"/>
        <v>0</v>
      </c>
      <c r="F300" s="3">
        <f t="shared" si="95"/>
        <v>0</v>
      </c>
      <c r="G300" s="3">
        <f t="shared" si="95"/>
        <v>0</v>
      </c>
      <c r="H300" s="3">
        <f t="shared" si="95"/>
        <v>0</v>
      </c>
      <c r="I300" s="3">
        <f t="shared" si="95"/>
        <v>0</v>
      </c>
      <c r="J300" s="3">
        <f t="shared" si="95"/>
        <v>0</v>
      </c>
      <c r="K300" s="3">
        <f t="shared" si="95"/>
        <v>0.10059171597633136</v>
      </c>
      <c r="L300" s="3">
        <f t="shared" si="95"/>
        <v>0.86390532544378695</v>
      </c>
      <c r="M300" s="3">
        <f t="shared" si="95"/>
        <v>3.5502958579881658E-2</v>
      </c>
      <c r="N300" s="3">
        <f t="shared" si="95"/>
        <v>0</v>
      </c>
      <c r="R300">
        <v>297</v>
      </c>
      <c r="S300" s="2" t="s">
        <v>35</v>
      </c>
    </row>
    <row r="301" spans="2:19" x14ac:dyDescent="0.3">
      <c r="B301" s="2" t="s">
        <v>45</v>
      </c>
      <c r="C301" s="3">
        <f>C285/$O$285</f>
        <v>0</v>
      </c>
      <c r="D301" s="3">
        <f t="shared" ref="D301:N301" si="96">D285/$O$285</f>
        <v>0</v>
      </c>
      <c r="E301" s="3">
        <f t="shared" si="96"/>
        <v>0</v>
      </c>
      <c r="F301" s="3">
        <f t="shared" si="96"/>
        <v>0</v>
      </c>
      <c r="G301" s="3">
        <f t="shared" si="96"/>
        <v>0</v>
      </c>
      <c r="H301" s="3">
        <f t="shared" si="96"/>
        <v>0</v>
      </c>
      <c r="I301" s="3">
        <f t="shared" si="96"/>
        <v>0</v>
      </c>
      <c r="J301" s="3">
        <f t="shared" si="96"/>
        <v>0</v>
      </c>
      <c r="K301" s="3">
        <f t="shared" si="96"/>
        <v>0</v>
      </c>
      <c r="L301" s="3">
        <f t="shared" si="96"/>
        <v>8.1081081081081086E-2</v>
      </c>
      <c r="M301" s="3">
        <f t="shared" si="96"/>
        <v>0.8783783783783784</v>
      </c>
      <c r="N301" s="3">
        <f t="shared" si="96"/>
        <v>4.0540540540540543E-2</v>
      </c>
      <c r="R301">
        <v>298</v>
      </c>
      <c r="S301" s="2" t="s">
        <v>35</v>
      </c>
    </row>
    <row r="302" spans="2:19" x14ac:dyDescent="0.3">
      <c r="B302" s="2" t="s">
        <v>53</v>
      </c>
      <c r="C302" s="3">
        <f>C286/$O$286</f>
        <v>0</v>
      </c>
      <c r="D302" s="3">
        <f t="shared" ref="D302:N302" si="97">D286/$O$286</f>
        <v>0</v>
      </c>
      <c r="E302" s="3">
        <f t="shared" si="97"/>
        <v>0</v>
      </c>
      <c r="F302" s="3">
        <f t="shared" si="97"/>
        <v>0</v>
      </c>
      <c r="G302" s="3">
        <f t="shared" si="97"/>
        <v>0</v>
      </c>
      <c r="H302" s="3">
        <f t="shared" si="97"/>
        <v>0</v>
      </c>
      <c r="I302" s="3">
        <f t="shared" si="97"/>
        <v>0</v>
      </c>
      <c r="J302" s="3">
        <f t="shared" si="97"/>
        <v>0</v>
      </c>
      <c r="K302" s="3">
        <f t="shared" si="97"/>
        <v>0</v>
      </c>
      <c r="L302" s="3">
        <f t="shared" si="97"/>
        <v>0</v>
      </c>
      <c r="M302" s="3">
        <f t="shared" si="97"/>
        <v>7.4999999999999997E-2</v>
      </c>
      <c r="N302" s="3">
        <f t="shared" si="97"/>
        <v>0.92500000000000004</v>
      </c>
      <c r="R302">
        <v>299</v>
      </c>
      <c r="S302" s="2" t="s">
        <v>35</v>
      </c>
    </row>
    <row r="303" spans="2:19" x14ac:dyDescent="0.3">
      <c r="R303">
        <v>300</v>
      </c>
      <c r="S303" s="2" t="s">
        <v>35</v>
      </c>
    </row>
    <row r="304" spans="2:19" x14ac:dyDescent="0.3">
      <c r="R304">
        <v>301</v>
      </c>
      <c r="S304" s="2" t="s">
        <v>35</v>
      </c>
    </row>
    <row r="305" spans="18:19" x14ac:dyDescent="0.3">
      <c r="R305">
        <v>302</v>
      </c>
      <c r="S305" s="2" t="s">
        <v>35</v>
      </c>
    </row>
    <row r="306" spans="18:19" x14ac:dyDescent="0.3">
      <c r="R306">
        <v>303</v>
      </c>
      <c r="S306" s="2" t="s">
        <v>35</v>
      </c>
    </row>
    <row r="307" spans="18:19" x14ac:dyDescent="0.3">
      <c r="R307">
        <v>304</v>
      </c>
      <c r="S307" s="2" t="s">
        <v>35</v>
      </c>
    </row>
    <row r="308" spans="18:19" x14ac:dyDescent="0.3">
      <c r="R308">
        <v>305</v>
      </c>
      <c r="S308" s="2" t="s">
        <v>35</v>
      </c>
    </row>
    <row r="309" spans="18:19" x14ac:dyDescent="0.3">
      <c r="R309">
        <v>306</v>
      </c>
      <c r="S309" s="2" t="s">
        <v>35</v>
      </c>
    </row>
    <row r="310" spans="18:19" x14ac:dyDescent="0.3">
      <c r="R310">
        <v>307</v>
      </c>
      <c r="S310" s="2" t="s">
        <v>35</v>
      </c>
    </row>
    <row r="311" spans="18:19" x14ac:dyDescent="0.3">
      <c r="R311">
        <v>308</v>
      </c>
      <c r="S311" s="2" t="s">
        <v>35</v>
      </c>
    </row>
    <row r="312" spans="18:19" x14ac:dyDescent="0.3">
      <c r="R312">
        <v>309</v>
      </c>
      <c r="S312" s="2" t="s">
        <v>35</v>
      </c>
    </row>
    <row r="313" spans="18:19" x14ac:dyDescent="0.3">
      <c r="R313">
        <v>310</v>
      </c>
      <c r="S313" s="2" t="s">
        <v>35</v>
      </c>
    </row>
    <row r="314" spans="18:19" x14ac:dyDescent="0.3">
      <c r="R314">
        <v>311</v>
      </c>
      <c r="S314" s="2" t="s">
        <v>35</v>
      </c>
    </row>
    <row r="315" spans="18:19" x14ac:dyDescent="0.3">
      <c r="R315">
        <v>312</v>
      </c>
      <c r="S315" s="2" t="s">
        <v>35</v>
      </c>
    </row>
    <row r="316" spans="18:19" x14ac:dyDescent="0.3">
      <c r="R316">
        <v>313</v>
      </c>
      <c r="S316" s="2" t="s">
        <v>35</v>
      </c>
    </row>
    <row r="317" spans="18:19" x14ac:dyDescent="0.3">
      <c r="R317">
        <v>314</v>
      </c>
      <c r="S317" s="2" t="s">
        <v>35</v>
      </c>
    </row>
    <row r="318" spans="18:19" x14ac:dyDescent="0.3">
      <c r="R318">
        <v>315</v>
      </c>
      <c r="S318" s="2" t="s">
        <v>35</v>
      </c>
    </row>
    <row r="319" spans="18:19" x14ac:dyDescent="0.3">
      <c r="R319">
        <v>316</v>
      </c>
      <c r="S319" s="2" t="s">
        <v>35</v>
      </c>
    </row>
    <row r="320" spans="18:19" x14ac:dyDescent="0.3">
      <c r="R320">
        <v>317</v>
      </c>
      <c r="S320" s="2" t="s">
        <v>35</v>
      </c>
    </row>
    <row r="321" spans="18:19" x14ac:dyDescent="0.3">
      <c r="R321">
        <v>318</v>
      </c>
      <c r="S321" s="2" t="s">
        <v>35</v>
      </c>
    </row>
    <row r="322" spans="18:19" x14ac:dyDescent="0.3">
      <c r="R322">
        <v>319</v>
      </c>
      <c r="S322" s="2" t="s">
        <v>35</v>
      </c>
    </row>
    <row r="323" spans="18:19" x14ac:dyDescent="0.3">
      <c r="R323">
        <v>320</v>
      </c>
      <c r="S323" s="2" t="s">
        <v>35</v>
      </c>
    </row>
    <row r="324" spans="18:19" x14ac:dyDescent="0.3">
      <c r="R324">
        <v>321</v>
      </c>
      <c r="S324" s="2" t="s">
        <v>35</v>
      </c>
    </row>
    <row r="325" spans="18:19" x14ac:dyDescent="0.3">
      <c r="R325">
        <v>322</v>
      </c>
      <c r="S325" s="2" t="s">
        <v>35</v>
      </c>
    </row>
    <row r="326" spans="18:19" x14ac:dyDescent="0.3">
      <c r="R326">
        <v>323</v>
      </c>
      <c r="S326" s="2" t="s">
        <v>35</v>
      </c>
    </row>
    <row r="327" spans="18:19" x14ac:dyDescent="0.3">
      <c r="R327">
        <v>324</v>
      </c>
      <c r="S327" s="2" t="s">
        <v>35</v>
      </c>
    </row>
    <row r="328" spans="18:19" x14ac:dyDescent="0.3">
      <c r="R328">
        <v>325</v>
      </c>
      <c r="S328" s="2" t="s">
        <v>35</v>
      </c>
    </row>
    <row r="329" spans="18:19" x14ac:dyDescent="0.3">
      <c r="R329">
        <v>326</v>
      </c>
      <c r="S329" s="2" t="s">
        <v>35</v>
      </c>
    </row>
    <row r="330" spans="18:19" x14ac:dyDescent="0.3">
      <c r="R330">
        <v>327</v>
      </c>
      <c r="S330" s="2" t="s">
        <v>35</v>
      </c>
    </row>
    <row r="331" spans="18:19" x14ac:dyDescent="0.3">
      <c r="R331">
        <v>328</v>
      </c>
      <c r="S331" s="2" t="s">
        <v>35</v>
      </c>
    </row>
    <row r="332" spans="18:19" x14ac:dyDescent="0.3">
      <c r="R332">
        <v>329</v>
      </c>
      <c r="S332" s="2" t="s">
        <v>35</v>
      </c>
    </row>
    <row r="333" spans="18:19" x14ac:dyDescent="0.3">
      <c r="R333">
        <v>330</v>
      </c>
      <c r="S333" s="2" t="s">
        <v>35</v>
      </c>
    </row>
    <row r="334" spans="18:19" x14ac:dyDescent="0.3">
      <c r="R334">
        <v>331</v>
      </c>
      <c r="S334" s="2" t="s">
        <v>35</v>
      </c>
    </row>
    <row r="335" spans="18:19" x14ac:dyDescent="0.3">
      <c r="R335">
        <v>332</v>
      </c>
      <c r="S335" s="2" t="s">
        <v>35</v>
      </c>
    </row>
    <row r="336" spans="18:19" x14ac:dyDescent="0.3">
      <c r="R336">
        <v>333</v>
      </c>
      <c r="S336" s="2" t="s">
        <v>35</v>
      </c>
    </row>
    <row r="337" spans="18:19" x14ac:dyDescent="0.3">
      <c r="R337">
        <v>334</v>
      </c>
      <c r="S337" s="2" t="s">
        <v>35</v>
      </c>
    </row>
    <row r="338" spans="18:19" x14ac:dyDescent="0.3">
      <c r="R338">
        <v>335</v>
      </c>
      <c r="S338" s="2" t="s">
        <v>35</v>
      </c>
    </row>
    <row r="339" spans="18:19" x14ac:dyDescent="0.3">
      <c r="R339">
        <v>336</v>
      </c>
      <c r="S339" s="2" t="s">
        <v>35</v>
      </c>
    </row>
    <row r="340" spans="18:19" x14ac:dyDescent="0.3">
      <c r="R340">
        <v>337</v>
      </c>
      <c r="S340" s="2" t="s">
        <v>35</v>
      </c>
    </row>
    <row r="341" spans="18:19" x14ac:dyDescent="0.3">
      <c r="R341">
        <v>338</v>
      </c>
      <c r="S341" s="2" t="s">
        <v>35</v>
      </c>
    </row>
    <row r="342" spans="18:19" x14ac:dyDescent="0.3">
      <c r="R342">
        <v>339</v>
      </c>
      <c r="S342" s="2" t="s">
        <v>35</v>
      </c>
    </row>
    <row r="343" spans="18:19" x14ac:dyDescent="0.3">
      <c r="R343">
        <v>340</v>
      </c>
      <c r="S343" s="2" t="s">
        <v>35</v>
      </c>
    </row>
    <row r="344" spans="18:19" x14ac:dyDescent="0.3">
      <c r="R344">
        <v>341</v>
      </c>
      <c r="S344" s="2" t="s">
        <v>35</v>
      </c>
    </row>
    <row r="345" spans="18:19" x14ac:dyDescent="0.3">
      <c r="R345">
        <v>342</v>
      </c>
      <c r="S345" s="2" t="s">
        <v>35</v>
      </c>
    </row>
    <row r="346" spans="18:19" x14ac:dyDescent="0.3">
      <c r="R346">
        <v>343</v>
      </c>
      <c r="S346" s="2" t="s">
        <v>35</v>
      </c>
    </row>
    <row r="347" spans="18:19" x14ac:dyDescent="0.3">
      <c r="R347">
        <v>344</v>
      </c>
      <c r="S347" s="2" t="s">
        <v>35</v>
      </c>
    </row>
    <row r="348" spans="18:19" x14ac:dyDescent="0.3">
      <c r="R348">
        <v>345</v>
      </c>
      <c r="S348" s="2" t="s">
        <v>35</v>
      </c>
    </row>
    <row r="349" spans="18:19" x14ac:dyDescent="0.3">
      <c r="R349">
        <v>346</v>
      </c>
      <c r="S349" s="2" t="s">
        <v>35</v>
      </c>
    </row>
    <row r="350" spans="18:19" x14ac:dyDescent="0.3">
      <c r="R350">
        <v>347</v>
      </c>
      <c r="S350" s="2" t="s">
        <v>35</v>
      </c>
    </row>
    <row r="351" spans="18:19" x14ac:dyDescent="0.3">
      <c r="R351">
        <v>348</v>
      </c>
      <c r="S351" s="2" t="s">
        <v>35</v>
      </c>
    </row>
    <row r="352" spans="18:19" x14ac:dyDescent="0.3">
      <c r="R352">
        <v>349</v>
      </c>
      <c r="S352" s="2" t="s">
        <v>35</v>
      </c>
    </row>
    <row r="353" spans="18:19" x14ac:dyDescent="0.3">
      <c r="R353">
        <v>350</v>
      </c>
      <c r="S353" s="2" t="s">
        <v>35</v>
      </c>
    </row>
    <row r="354" spans="18:19" x14ac:dyDescent="0.3">
      <c r="R354">
        <v>351</v>
      </c>
      <c r="S354" s="2" t="s">
        <v>35</v>
      </c>
    </row>
    <row r="355" spans="18:19" x14ac:dyDescent="0.3">
      <c r="R355">
        <v>352</v>
      </c>
      <c r="S355" s="2" t="s">
        <v>35</v>
      </c>
    </row>
    <row r="356" spans="18:19" x14ac:dyDescent="0.3">
      <c r="R356">
        <v>353</v>
      </c>
      <c r="S356" s="2" t="s">
        <v>35</v>
      </c>
    </row>
    <row r="357" spans="18:19" x14ac:dyDescent="0.3">
      <c r="R357">
        <v>354</v>
      </c>
      <c r="S357" s="2" t="s">
        <v>35</v>
      </c>
    </row>
    <row r="358" spans="18:19" x14ac:dyDescent="0.3">
      <c r="R358">
        <v>355</v>
      </c>
      <c r="S358" s="2" t="s">
        <v>35</v>
      </c>
    </row>
    <row r="359" spans="18:19" x14ac:dyDescent="0.3">
      <c r="R359">
        <v>356</v>
      </c>
      <c r="S359" s="2" t="s">
        <v>35</v>
      </c>
    </row>
    <row r="360" spans="18:19" x14ac:dyDescent="0.3">
      <c r="R360">
        <v>357</v>
      </c>
      <c r="S360" s="2" t="s">
        <v>35</v>
      </c>
    </row>
    <row r="361" spans="18:19" x14ac:dyDescent="0.3">
      <c r="R361">
        <v>358</v>
      </c>
      <c r="S361" s="2" t="s">
        <v>35</v>
      </c>
    </row>
    <row r="362" spans="18:19" x14ac:dyDescent="0.3">
      <c r="R362">
        <v>359</v>
      </c>
      <c r="S362" s="2" t="s">
        <v>35</v>
      </c>
    </row>
    <row r="363" spans="18:19" x14ac:dyDescent="0.3">
      <c r="R363">
        <v>360</v>
      </c>
      <c r="S363" s="2" t="s">
        <v>35</v>
      </c>
    </row>
    <row r="364" spans="18:19" x14ac:dyDescent="0.3">
      <c r="R364">
        <v>361</v>
      </c>
      <c r="S364" s="2" t="s">
        <v>35</v>
      </c>
    </row>
    <row r="365" spans="18:19" x14ac:dyDescent="0.3">
      <c r="R365">
        <v>362</v>
      </c>
      <c r="S365" s="2" t="s">
        <v>35</v>
      </c>
    </row>
    <row r="366" spans="18:19" x14ac:dyDescent="0.3">
      <c r="R366">
        <v>363</v>
      </c>
      <c r="S366" s="2" t="s">
        <v>35</v>
      </c>
    </row>
    <row r="367" spans="18:19" x14ac:dyDescent="0.3">
      <c r="R367">
        <v>364</v>
      </c>
      <c r="S367" s="2" t="s">
        <v>35</v>
      </c>
    </row>
    <row r="368" spans="18:19" x14ac:dyDescent="0.3">
      <c r="R368">
        <v>365</v>
      </c>
      <c r="S368" s="2" t="s">
        <v>35</v>
      </c>
    </row>
    <row r="369" spans="18:19" x14ac:dyDescent="0.3">
      <c r="R369">
        <v>366</v>
      </c>
      <c r="S369" s="2" t="s">
        <v>35</v>
      </c>
    </row>
    <row r="370" spans="18:19" x14ac:dyDescent="0.3">
      <c r="R370">
        <v>367</v>
      </c>
      <c r="S370" s="2" t="s">
        <v>35</v>
      </c>
    </row>
    <row r="371" spans="18:19" x14ac:dyDescent="0.3">
      <c r="R371">
        <v>368</v>
      </c>
      <c r="S371" s="2" t="s">
        <v>35</v>
      </c>
    </row>
    <row r="372" spans="18:19" x14ac:dyDescent="0.3">
      <c r="R372">
        <v>369</v>
      </c>
      <c r="S372" s="2" t="s">
        <v>35</v>
      </c>
    </row>
    <row r="373" spans="18:19" x14ac:dyDescent="0.3">
      <c r="R373">
        <v>370</v>
      </c>
      <c r="S373" s="2" t="s">
        <v>41</v>
      </c>
    </row>
    <row r="374" spans="18:19" x14ac:dyDescent="0.3">
      <c r="R374">
        <v>371</v>
      </c>
      <c r="S374" s="2" t="s">
        <v>41</v>
      </c>
    </row>
    <row r="375" spans="18:19" x14ac:dyDescent="0.3">
      <c r="R375">
        <v>372</v>
      </c>
      <c r="S375" s="2" t="s">
        <v>41</v>
      </c>
    </row>
    <row r="376" spans="18:19" x14ac:dyDescent="0.3">
      <c r="R376">
        <v>373</v>
      </c>
      <c r="S376" s="2" t="s">
        <v>41</v>
      </c>
    </row>
    <row r="377" spans="18:19" x14ac:dyDescent="0.3">
      <c r="R377">
        <v>374</v>
      </c>
      <c r="S377" s="2" t="s">
        <v>41</v>
      </c>
    </row>
    <row r="378" spans="18:19" x14ac:dyDescent="0.3">
      <c r="R378">
        <v>375</v>
      </c>
      <c r="S378" s="2" t="s">
        <v>41</v>
      </c>
    </row>
    <row r="379" spans="18:19" x14ac:dyDescent="0.3">
      <c r="R379">
        <v>376</v>
      </c>
      <c r="S379" s="2" t="s">
        <v>41</v>
      </c>
    </row>
    <row r="380" spans="18:19" x14ac:dyDescent="0.3">
      <c r="R380">
        <v>377</v>
      </c>
      <c r="S380" s="2" t="s">
        <v>41</v>
      </c>
    </row>
    <row r="381" spans="18:19" x14ac:dyDescent="0.3">
      <c r="R381">
        <v>378</v>
      </c>
      <c r="S381" s="2" t="s">
        <v>41</v>
      </c>
    </row>
    <row r="382" spans="18:19" x14ac:dyDescent="0.3">
      <c r="R382">
        <v>379</v>
      </c>
      <c r="S382" s="2" t="s">
        <v>41</v>
      </c>
    </row>
    <row r="383" spans="18:19" x14ac:dyDescent="0.3">
      <c r="R383">
        <v>380</v>
      </c>
      <c r="S383" s="2" t="s">
        <v>41</v>
      </c>
    </row>
    <row r="384" spans="18:19" x14ac:dyDescent="0.3">
      <c r="R384">
        <v>381</v>
      </c>
      <c r="S384" s="2" t="s">
        <v>41</v>
      </c>
    </row>
    <row r="385" spans="18:19" x14ac:dyDescent="0.3">
      <c r="R385">
        <v>382</v>
      </c>
      <c r="S385" s="2" t="s">
        <v>41</v>
      </c>
    </row>
    <row r="386" spans="18:19" x14ac:dyDescent="0.3">
      <c r="R386">
        <v>383</v>
      </c>
      <c r="S386" s="2" t="s">
        <v>41</v>
      </c>
    </row>
    <row r="387" spans="18:19" x14ac:dyDescent="0.3">
      <c r="R387">
        <v>384</v>
      </c>
      <c r="S387" s="2" t="s">
        <v>41</v>
      </c>
    </row>
    <row r="388" spans="18:19" x14ac:dyDescent="0.3">
      <c r="R388">
        <v>385</v>
      </c>
      <c r="S388" s="2" t="s">
        <v>41</v>
      </c>
    </row>
    <row r="389" spans="18:19" x14ac:dyDescent="0.3">
      <c r="R389">
        <v>386</v>
      </c>
      <c r="S389" s="2" t="s">
        <v>41</v>
      </c>
    </row>
    <row r="390" spans="18:19" x14ac:dyDescent="0.3">
      <c r="R390">
        <v>387</v>
      </c>
      <c r="S390" s="2" t="s">
        <v>41</v>
      </c>
    </row>
    <row r="391" spans="18:19" x14ac:dyDescent="0.3">
      <c r="R391">
        <v>388</v>
      </c>
      <c r="S391" s="2" t="s">
        <v>41</v>
      </c>
    </row>
    <row r="392" spans="18:19" x14ac:dyDescent="0.3">
      <c r="R392">
        <v>389</v>
      </c>
      <c r="S392" s="2" t="s">
        <v>41</v>
      </c>
    </row>
    <row r="393" spans="18:19" x14ac:dyDescent="0.3">
      <c r="R393">
        <v>390</v>
      </c>
      <c r="S393" s="2" t="s">
        <v>41</v>
      </c>
    </row>
    <row r="394" spans="18:19" x14ac:dyDescent="0.3">
      <c r="R394">
        <v>391</v>
      </c>
      <c r="S394" s="2" t="s">
        <v>41</v>
      </c>
    </row>
    <row r="395" spans="18:19" x14ac:dyDescent="0.3">
      <c r="R395">
        <v>392</v>
      </c>
      <c r="S395" s="2" t="s">
        <v>41</v>
      </c>
    </row>
    <row r="396" spans="18:19" x14ac:dyDescent="0.3">
      <c r="R396">
        <v>393</v>
      </c>
      <c r="S396" s="2" t="s">
        <v>41</v>
      </c>
    </row>
    <row r="397" spans="18:19" x14ac:dyDescent="0.3">
      <c r="R397">
        <v>394</v>
      </c>
      <c r="S397" s="2" t="s">
        <v>41</v>
      </c>
    </row>
    <row r="398" spans="18:19" x14ac:dyDescent="0.3">
      <c r="R398">
        <v>395</v>
      </c>
      <c r="S398" s="2" t="s">
        <v>41</v>
      </c>
    </row>
    <row r="399" spans="18:19" x14ac:dyDescent="0.3">
      <c r="R399">
        <v>396</v>
      </c>
      <c r="S399" s="2" t="s">
        <v>41</v>
      </c>
    </row>
    <row r="400" spans="18:19" x14ac:dyDescent="0.3">
      <c r="R400">
        <v>397</v>
      </c>
      <c r="S400" s="2" t="s">
        <v>41</v>
      </c>
    </row>
    <row r="401" spans="18:19" x14ac:dyDescent="0.3">
      <c r="R401">
        <v>398</v>
      </c>
      <c r="S401" s="2" t="s">
        <v>41</v>
      </c>
    </row>
    <row r="402" spans="18:19" x14ac:dyDescent="0.3">
      <c r="R402">
        <v>399</v>
      </c>
      <c r="S402" s="2" t="s">
        <v>41</v>
      </c>
    </row>
    <row r="403" spans="18:19" x14ac:dyDescent="0.3">
      <c r="R403">
        <v>400</v>
      </c>
      <c r="S403" s="2" t="s">
        <v>41</v>
      </c>
    </row>
    <row r="404" spans="18:19" x14ac:dyDescent="0.3">
      <c r="R404">
        <v>401</v>
      </c>
      <c r="S404" s="2" t="s">
        <v>41</v>
      </c>
    </row>
    <row r="405" spans="18:19" x14ac:dyDescent="0.3">
      <c r="R405">
        <v>402</v>
      </c>
      <c r="S405" s="2" t="s">
        <v>41</v>
      </c>
    </row>
    <row r="406" spans="18:19" x14ac:dyDescent="0.3">
      <c r="R406">
        <v>403</v>
      </c>
      <c r="S406" s="2" t="s">
        <v>41</v>
      </c>
    </row>
    <row r="407" spans="18:19" x14ac:dyDescent="0.3">
      <c r="R407">
        <v>404</v>
      </c>
      <c r="S407" s="2" t="s">
        <v>41</v>
      </c>
    </row>
    <row r="408" spans="18:19" x14ac:dyDescent="0.3">
      <c r="R408">
        <v>405</v>
      </c>
      <c r="S408" s="2" t="s">
        <v>41</v>
      </c>
    </row>
    <row r="409" spans="18:19" x14ac:dyDescent="0.3">
      <c r="R409">
        <v>406</v>
      </c>
      <c r="S409" s="2" t="s">
        <v>41</v>
      </c>
    </row>
    <row r="410" spans="18:19" x14ac:dyDescent="0.3">
      <c r="R410">
        <v>407</v>
      </c>
      <c r="S410" s="2" t="s">
        <v>41</v>
      </c>
    </row>
    <row r="411" spans="18:19" x14ac:dyDescent="0.3">
      <c r="R411">
        <v>408</v>
      </c>
      <c r="S411" s="2" t="s">
        <v>41</v>
      </c>
    </row>
    <row r="412" spans="18:19" x14ac:dyDescent="0.3">
      <c r="R412">
        <v>409</v>
      </c>
      <c r="S412" s="2" t="s">
        <v>41</v>
      </c>
    </row>
    <row r="413" spans="18:19" x14ac:dyDescent="0.3">
      <c r="R413">
        <v>410</v>
      </c>
      <c r="S413" s="2" t="s">
        <v>41</v>
      </c>
    </row>
    <row r="414" spans="18:19" x14ac:dyDescent="0.3">
      <c r="R414">
        <v>411</v>
      </c>
      <c r="S414" s="2" t="s">
        <v>41</v>
      </c>
    </row>
    <row r="415" spans="18:19" x14ac:dyDescent="0.3">
      <c r="R415">
        <v>412</v>
      </c>
      <c r="S415" s="2" t="s">
        <v>41</v>
      </c>
    </row>
    <row r="416" spans="18:19" x14ac:dyDescent="0.3">
      <c r="R416">
        <v>413</v>
      </c>
      <c r="S416" s="2" t="s">
        <v>41</v>
      </c>
    </row>
    <row r="417" spans="18:19" x14ac:dyDescent="0.3">
      <c r="R417">
        <v>414</v>
      </c>
      <c r="S417" s="2" t="s">
        <v>41</v>
      </c>
    </row>
    <row r="418" spans="18:19" x14ac:dyDescent="0.3">
      <c r="R418">
        <v>415</v>
      </c>
      <c r="S418" s="2" t="s">
        <v>41</v>
      </c>
    </row>
    <row r="419" spans="18:19" x14ac:dyDescent="0.3">
      <c r="R419">
        <v>416</v>
      </c>
      <c r="S419" s="2" t="s">
        <v>41</v>
      </c>
    </row>
    <row r="420" spans="18:19" x14ac:dyDescent="0.3">
      <c r="R420">
        <v>417</v>
      </c>
      <c r="S420" s="2" t="s">
        <v>41</v>
      </c>
    </row>
    <row r="421" spans="18:19" x14ac:dyDescent="0.3">
      <c r="R421">
        <v>418</v>
      </c>
      <c r="S421" s="2" t="s">
        <v>41</v>
      </c>
    </row>
    <row r="422" spans="18:19" x14ac:dyDescent="0.3">
      <c r="R422">
        <v>419</v>
      </c>
      <c r="S422" s="2" t="s">
        <v>41</v>
      </c>
    </row>
    <row r="423" spans="18:19" x14ac:dyDescent="0.3">
      <c r="R423">
        <v>420</v>
      </c>
      <c r="S423" s="2" t="s">
        <v>41</v>
      </c>
    </row>
    <row r="424" spans="18:19" x14ac:dyDescent="0.3">
      <c r="R424">
        <v>421</v>
      </c>
      <c r="S424" s="2" t="s">
        <v>41</v>
      </c>
    </row>
    <row r="425" spans="18:19" x14ac:dyDescent="0.3">
      <c r="R425">
        <v>422</v>
      </c>
      <c r="S425" s="2" t="s">
        <v>41</v>
      </c>
    </row>
    <row r="426" spans="18:19" x14ac:dyDescent="0.3">
      <c r="R426">
        <v>423</v>
      </c>
      <c r="S426" s="2" t="s">
        <v>41</v>
      </c>
    </row>
    <row r="427" spans="18:19" x14ac:dyDescent="0.3">
      <c r="R427">
        <v>424</v>
      </c>
      <c r="S427" s="2" t="s">
        <v>41</v>
      </c>
    </row>
    <row r="428" spans="18:19" x14ac:dyDescent="0.3">
      <c r="R428">
        <v>425</v>
      </c>
      <c r="S428" s="2" t="s">
        <v>41</v>
      </c>
    </row>
    <row r="429" spans="18:19" x14ac:dyDescent="0.3">
      <c r="R429">
        <v>426</v>
      </c>
      <c r="S429" s="2" t="s">
        <v>41</v>
      </c>
    </row>
    <row r="430" spans="18:19" x14ac:dyDescent="0.3">
      <c r="R430">
        <v>427</v>
      </c>
      <c r="S430" s="2" t="s">
        <v>41</v>
      </c>
    </row>
    <row r="431" spans="18:19" x14ac:dyDescent="0.3">
      <c r="R431">
        <v>428</v>
      </c>
      <c r="S431" s="2" t="s">
        <v>41</v>
      </c>
    </row>
    <row r="432" spans="18:19" x14ac:dyDescent="0.3">
      <c r="R432">
        <v>429</v>
      </c>
      <c r="S432" s="2" t="s">
        <v>41</v>
      </c>
    </row>
    <row r="433" spans="18:19" x14ac:dyDescent="0.3">
      <c r="R433">
        <v>430</v>
      </c>
      <c r="S433" s="2" t="s">
        <v>41</v>
      </c>
    </row>
    <row r="434" spans="18:19" x14ac:dyDescent="0.3">
      <c r="R434">
        <v>431</v>
      </c>
      <c r="S434" s="2" t="s">
        <v>41</v>
      </c>
    </row>
    <row r="435" spans="18:19" x14ac:dyDescent="0.3">
      <c r="R435">
        <v>432</v>
      </c>
      <c r="S435" s="2" t="s">
        <v>41</v>
      </c>
    </row>
    <row r="436" spans="18:19" x14ac:dyDescent="0.3">
      <c r="R436">
        <v>433</v>
      </c>
      <c r="S436" s="2" t="s">
        <v>41</v>
      </c>
    </row>
    <row r="437" spans="18:19" x14ac:dyDescent="0.3">
      <c r="R437">
        <v>434</v>
      </c>
      <c r="S437" s="2" t="s">
        <v>41</v>
      </c>
    </row>
    <row r="438" spans="18:19" x14ac:dyDescent="0.3">
      <c r="R438">
        <v>435</v>
      </c>
      <c r="S438" s="2" t="s">
        <v>41</v>
      </c>
    </row>
    <row r="439" spans="18:19" x14ac:dyDescent="0.3">
      <c r="R439">
        <v>436</v>
      </c>
      <c r="S439" s="2" t="s">
        <v>41</v>
      </c>
    </row>
    <row r="440" spans="18:19" x14ac:dyDescent="0.3">
      <c r="R440">
        <v>437</v>
      </c>
      <c r="S440" s="2" t="s">
        <v>41</v>
      </c>
    </row>
    <row r="441" spans="18:19" x14ac:dyDescent="0.3">
      <c r="R441">
        <v>438</v>
      </c>
      <c r="S441" s="2" t="s">
        <v>41</v>
      </c>
    </row>
    <row r="442" spans="18:19" x14ac:dyDescent="0.3">
      <c r="R442">
        <v>439</v>
      </c>
      <c r="S442" s="2" t="s">
        <v>41</v>
      </c>
    </row>
    <row r="443" spans="18:19" x14ac:dyDescent="0.3">
      <c r="R443">
        <v>440</v>
      </c>
      <c r="S443" s="2" t="s">
        <v>41</v>
      </c>
    </row>
    <row r="444" spans="18:19" x14ac:dyDescent="0.3">
      <c r="R444">
        <v>441</v>
      </c>
      <c r="S444" s="2" t="s">
        <v>41</v>
      </c>
    </row>
    <row r="445" spans="18:19" x14ac:dyDescent="0.3">
      <c r="R445">
        <v>442</v>
      </c>
      <c r="S445" s="2" t="s">
        <v>41</v>
      </c>
    </row>
    <row r="446" spans="18:19" x14ac:dyDescent="0.3">
      <c r="R446">
        <v>443</v>
      </c>
      <c r="S446" s="2" t="s">
        <v>41</v>
      </c>
    </row>
    <row r="447" spans="18:19" x14ac:dyDescent="0.3">
      <c r="R447">
        <v>444</v>
      </c>
      <c r="S447" s="2" t="s">
        <v>41</v>
      </c>
    </row>
    <row r="448" spans="18:19" x14ac:dyDescent="0.3">
      <c r="R448">
        <v>445</v>
      </c>
      <c r="S448" s="2" t="s">
        <v>41</v>
      </c>
    </row>
    <row r="449" spans="18:19" x14ac:dyDescent="0.3">
      <c r="R449">
        <v>446</v>
      </c>
      <c r="S449" s="2" t="s">
        <v>41</v>
      </c>
    </row>
    <row r="450" spans="18:19" x14ac:dyDescent="0.3">
      <c r="R450">
        <v>447</v>
      </c>
      <c r="S450" s="2" t="s">
        <v>41</v>
      </c>
    </row>
    <row r="451" spans="18:19" x14ac:dyDescent="0.3">
      <c r="R451">
        <v>448</v>
      </c>
      <c r="S451" s="2" t="s">
        <v>41</v>
      </c>
    </row>
    <row r="452" spans="18:19" x14ac:dyDescent="0.3">
      <c r="R452">
        <v>449</v>
      </c>
      <c r="S452" s="2" t="s">
        <v>41</v>
      </c>
    </row>
    <row r="453" spans="18:19" x14ac:dyDescent="0.3">
      <c r="R453">
        <v>450</v>
      </c>
      <c r="S453" s="2" t="s">
        <v>41</v>
      </c>
    </row>
    <row r="454" spans="18:19" x14ac:dyDescent="0.3">
      <c r="R454">
        <v>451</v>
      </c>
      <c r="S454" s="2" t="s">
        <v>41</v>
      </c>
    </row>
    <row r="455" spans="18:19" x14ac:dyDescent="0.3">
      <c r="R455">
        <v>452</v>
      </c>
      <c r="S455" s="2" t="s">
        <v>41</v>
      </c>
    </row>
    <row r="456" spans="18:19" x14ac:dyDescent="0.3">
      <c r="R456">
        <v>453</v>
      </c>
      <c r="S456" s="2" t="s">
        <v>41</v>
      </c>
    </row>
    <row r="457" spans="18:19" x14ac:dyDescent="0.3">
      <c r="R457">
        <v>454</v>
      </c>
      <c r="S457" s="2" t="s">
        <v>41</v>
      </c>
    </row>
    <row r="458" spans="18:19" x14ac:dyDescent="0.3">
      <c r="R458">
        <v>455</v>
      </c>
      <c r="S458" s="2" t="s">
        <v>41</v>
      </c>
    </row>
    <row r="459" spans="18:19" x14ac:dyDescent="0.3">
      <c r="R459">
        <v>456</v>
      </c>
      <c r="S459" s="2" t="s">
        <v>41</v>
      </c>
    </row>
    <row r="460" spans="18:19" x14ac:dyDescent="0.3">
      <c r="R460">
        <v>457</v>
      </c>
      <c r="S460" s="2" t="s">
        <v>41</v>
      </c>
    </row>
    <row r="461" spans="18:19" x14ac:dyDescent="0.3">
      <c r="R461">
        <v>458</v>
      </c>
      <c r="S461" s="2" t="s">
        <v>41</v>
      </c>
    </row>
    <row r="462" spans="18:19" x14ac:dyDescent="0.3">
      <c r="R462">
        <v>459</v>
      </c>
      <c r="S462" s="2" t="s">
        <v>41</v>
      </c>
    </row>
    <row r="463" spans="18:19" x14ac:dyDescent="0.3">
      <c r="R463">
        <v>460</v>
      </c>
      <c r="S463" s="2" t="s">
        <v>41</v>
      </c>
    </row>
    <row r="464" spans="18:19" x14ac:dyDescent="0.3">
      <c r="R464">
        <v>461</v>
      </c>
      <c r="S464" s="2" t="s">
        <v>41</v>
      </c>
    </row>
    <row r="465" spans="18:19" x14ac:dyDescent="0.3">
      <c r="R465">
        <v>462</v>
      </c>
      <c r="S465" s="2" t="s">
        <v>41</v>
      </c>
    </row>
    <row r="466" spans="18:19" x14ac:dyDescent="0.3">
      <c r="R466">
        <v>463</v>
      </c>
      <c r="S466" s="2" t="s">
        <v>41</v>
      </c>
    </row>
    <row r="467" spans="18:19" x14ac:dyDescent="0.3">
      <c r="R467">
        <v>464</v>
      </c>
      <c r="S467" s="2" t="s">
        <v>41</v>
      </c>
    </row>
    <row r="468" spans="18:19" x14ac:dyDescent="0.3">
      <c r="R468">
        <v>465</v>
      </c>
      <c r="S468" s="2" t="s">
        <v>41</v>
      </c>
    </row>
    <row r="469" spans="18:19" x14ac:dyDescent="0.3">
      <c r="R469">
        <v>466</v>
      </c>
      <c r="S469" s="2" t="s">
        <v>41</v>
      </c>
    </row>
    <row r="470" spans="18:19" x14ac:dyDescent="0.3">
      <c r="R470">
        <v>467</v>
      </c>
      <c r="S470" s="2" t="s">
        <v>41</v>
      </c>
    </row>
    <row r="471" spans="18:19" x14ac:dyDescent="0.3">
      <c r="R471">
        <v>468</v>
      </c>
      <c r="S471" s="2" t="s">
        <v>41</v>
      </c>
    </row>
    <row r="472" spans="18:19" x14ac:dyDescent="0.3">
      <c r="R472">
        <v>469</v>
      </c>
      <c r="S472" s="2" t="s">
        <v>41</v>
      </c>
    </row>
    <row r="473" spans="18:19" x14ac:dyDescent="0.3">
      <c r="R473">
        <v>470</v>
      </c>
      <c r="S473" s="2" t="s">
        <v>41</v>
      </c>
    </row>
    <row r="474" spans="18:19" x14ac:dyDescent="0.3">
      <c r="R474">
        <v>471</v>
      </c>
      <c r="S474" s="2" t="s">
        <v>41</v>
      </c>
    </row>
    <row r="475" spans="18:19" x14ac:dyDescent="0.3">
      <c r="R475">
        <v>472</v>
      </c>
      <c r="S475" s="2" t="s">
        <v>41</v>
      </c>
    </row>
    <row r="476" spans="18:19" x14ac:dyDescent="0.3">
      <c r="R476">
        <v>473</v>
      </c>
      <c r="S476" s="2" t="s">
        <v>41</v>
      </c>
    </row>
    <row r="477" spans="18:19" x14ac:dyDescent="0.3">
      <c r="R477">
        <v>474</v>
      </c>
      <c r="S477" s="2" t="s">
        <v>41</v>
      </c>
    </row>
    <row r="478" spans="18:19" x14ac:dyDescent="0.3">
      <c r="R478">
        <v>475</v>
      </c>
      <c r="S478" s="2" t="s">
        <v>41</v>
      </c>
    </row>
    <row r="479" spans="18:19" x14ac:dyDescent="0.3">
      <c r="R479">
        <v>476</v>
      </c>
      <c r="S479" s="2" t="s">
        <v>41</v>
      </c>
    </row>
    <row r="480" spans="18:19" x14ac:dyDescent="0.3">
      <c r="R480">
        <v>477</v>
      </c>
      <c r="S480" s="2" t="s">
        <v>41</v>
      </c>
    </row>
    <row r="481" spans="18:19" x14ac:dyDescent="0.3">
      <c r="R481">
        <v>478</v>
      </c>
      <c r="S481" s="2" t="s">
        <v>41</v>
      </c>
    </row>
    <row r="482" spans="18:19" x14ac:dyDescent="0.3">
      <c r="R482">
        <v>479</v>
      </c>
      <c r="S482" s="2" t="s">
        <v>41</v>
      </c>
    </row>
    <row r="483" spans="18:19" x14ac:dyDescent="0.3">
      <c r="R483">
        <v>480</v>
      </c>
      <c r="S483" s="2" t="s">
        <v>41</v>
      </c>
    </row>
    <row r="484" spans="18:19" x14ac:dyDescent="0.3">
      <c r="R484">
        <v>481</v>
      </c>
      <c r="S484" s="2" t="s">
        <v>41</v>
      </c>
    </row>
    <row r="485" spans="18:19" x14ac:dyDescent="0.3">
      <c r="R485">
        <v>482</v>
      </c>
      <c r="S485" s="2" t="s">
        <v>41</v>
      </c>
    </row>
    <row r="486" spans="18:19" x14ac:dyDescent="0.3">
      <c r="R486">
        <v>483</v>
      </c>
      <c r="S486" s="2" t="s">
        <v>41</v>
      </c>
    </row>
    <row r="487" spans="18:19" x14ac:dyDescent="0.3">
      <c r="R487">
        <v>484</v>
      </c>
      <c r="S487" s="2" t="s">
        <v>41</v>
      </c>
    </row>
    <row r="488" spans="18:19" x14ac:dyDescent="0.3">
      <c r="R488">
        <v>485</v>
      </c>
      <c r="S488" s="2" t="s">
        <v>41</v>
      </c>
    </row>
    <row r="489" spans="18:19" x14ac:dyDescent="0.3">
      <c r="R489">
        <v>486</v>
      </c>
      <c r="S489" s="2" t="s">
        <v>41</v>
      </c>
    </row>
    <row r="490" spans="18:19" x14ac:dyDescent="0.3">
      <c r="R490">
        <v>487</v>
      </c>
      <c r="S490" s="2" t="s">
        <v>41</v>
      </c>
    </row>
    <row r="491" spans="18:19" x14ac:dyDescent="0.3">
      <c r="R491">
        <v>488</v>
      </c>
      <c r="S491" s="2" t="s">
        <v>41</v>
      </c>
    </row>
    <row r="492" spans="18:19" x14ac:dyDescent="0.3">
      <c r="R492">
        <v>489</v>
      </c>
      <c r="S492" s="2" t="s">
        <v>41</v>
      </c>
    </row>
    <row r="493" spans="18:19" x14ac:dyDescent="0.3">
      <c r="R493">
        <v>490</v>
      </c>
      <c r="S493" s="2" t="s">
        <v>41</v>
      </c>
    </row>
    <row r="494" spans="18:19" x14ac:dyDescent="0.3">
      <c r="R494">
        <v>491</v>
      </c>
      <c r="S494" s="2" t="s">
        <v>41</v>
      </c>
    </row>
    <row r="495" spans="18:19" x14ac:dyDescent="0.3">
      <c r="R495">
        <v>492</v>
      </c>
      <c r="S495" s="2" t="s">
        <v>41</v>
      </c>
    </row>
    <row r="496" spans="18:19" x14ac:dyDescent="0.3">
      <c r="R496">
        <v>493</v>
      </c>
      <c r="S496" s="2" t="s">
        <v>41</v>
      </c>
    </row>
    <row r="497" spans="18:19" x14ac:dyDescent="0.3">
      <c r="R497">
        <v>494</v>
      </c>
      <c r="S497" s="2" t="s">
        <v>41</v>
      </c>
    </row>
    <row r="498" spans="18:19" x14ac:dyDescent="0.3">
      <c r="R498">
        <v>495</v>
      </c>
      <c r="S498" s="2" t="s">
        <v>41</v>
      </c>
    </row>
    <row r="499" spans="18:19" x14ac:dyDescent="0.3">
      <c r="R499">
        <v>496</v>
      </c>
      <c r="S499" s="2" t="s">
        <v>41</v>
      </c>
    </row>
    <row r="500" spans="18:19" x14ac:dyDescent="0.3">
      <c r="R500">
        <v>497</v>
      </c>
      <c r="S500" s="2" t="s">
        <v>41</v>
      </c>
    </row>
    <row r="501" spans="18:19" x14ac:dyDescent="0.3">
      <c r="R501">
        <v>498</v>
      </c>
      <c r="S501" s="2" t="s">
        <v>41</v>
      </c>
    </row>
    <row r="502" spans="18:19" x14ac:dyDescent="0.3">
      <c r="R502">
        <v>499</v>
      </c>
      <c r="S502" s="2" t="s">
        <v>41</v>
      </c>
    </row>
    <row r="503" spans="18:19" x14ac:dyDescent="0.3">
      <c r="R503">
        <v>500</v>
      </c>
      <c r="S503" s="2" t="s">
        <v>41</v>
      </c>
    </row>
    <row r="504" spans="18:19" x14ac:dyDescent="0.3">
      <c r="R504">
        <v>501</v>
      </c>
      <c r="S504" s="2" t="s">
        <v>41</v>
      </c>
    </row>
    <row r="505" spans="18:19" x14ac:dyDescent="0.3">
      <c r="R505">
        <v>502</v>
      </c>
      <c r="S505" s="2" t="s">
        <v>41</v>
      </c>
    </row>
    <row r="506" spans="18:19" x14ac:dyDescent="0.3">
      <c r="R506">
        <v>503</v>
      </c>
      <c r="S506" s="2" t="s">
        <v>41</v>
      </c>
    </row>
    <row r="507" spans="18:19" x14ac:dyDescent="0.3">
      <c r="R507">
        <v>504</v>
      </c>
      <c r="S507" s="2" t="s">
        <v>41</v>
      </c>
    </row>
    <row r="508" spans="18:19" x14ac:dyDescent="0.3">
      <c r="R508">
        <v>505</v>
      </c>
      <c r="S508" s="2" t="s">
        <v>41</v>
      </c>
    </row>
    <row r="509" spans="18:19" x14ac:dyDescent="0.3">
      <c r="R509">
        <v>506</v>
      </c>
      <c r="S509" s="2" t="s">
        <v>41</v>
      </c>
    </row>
    <row r="510" spans="18:19" x14ac:dyDescent="0.3">
      <c r="R510">
        <v>507</v>
      </c>
      <c r="S510" s="2" t="s">
        <v>41</v>
      </c>
    </row>
    <row r="511" spans="18:19" x14ac:dyDescent="0.3">
      <c r="R511">
        <v>508</v>
      </c>
      <c r="S511" s="2" t="s">
        <v>41</v>
      </c>
    </row>
    <row r="512" spans="18:19" x14ac:dyDescent="0.3">
      <c r="R512">
        <v>509</v>
      </c>
      <c r="S512" s="2" t="s">
        <v>41</v>
      </c>
    </row>
    <row r="513" spans="18:19" x14ac:dyDescent="0.3">
      <c r="R513">
        <v>510</v>
      </c>
      <c r="S513" s="2" t="s">
        <v>41</v>
      </c>
    </row>
    <row r="514" spans="18:19" x14ac:dyDescent="0.3">
      <c r="R514">
        <v>511</v>
      </c>
      <c r="S514" s="2" t="s">
        <v>41</v>
      </c>
    </row>
    <row r="515" spans="18:19" x14ac:dyDescent="0.3">
      <c r="R515">
        <v>512</v>
      </c>
      <c r="S515" s="2" t="s">
        <v>41</v>
      </c>
    </row>
    <row r="516" spans="18:19" x14ac:dyDescent="0.3">
      <c r="R516">
        <v>513</v>
      </c>
      <c r="S516" s="2" t="s">
        <v>41</v>
      </c>
    </row>
    <row r="517" spans="18:19" x14ac:dyDescent="0.3">
      <c r="R517">
        <v>514</v>
      </c>
      <c r="S517" s="2" t="s">
        <v>41</v>
      </c>
    </row>
    <row r="518" spans="18:19" x14ac:dyDescent="0.3">
      <c r="R518">
        <v>515</v>
      </c>
      <c r="S518" s="2" t="s">
        <v>41</v>
      </c>
    </row>
    <row r="519" spans="18:19" x14ac:dyDescent="0.3">
      <c r="R519">
        <v>516</v>
      </c>
      <c r="S519" s="2" t="s">
        <v>41</v>
      </c>
    </row>
    <row r="520" spans="18:19" x14ac:dyDescent="0.3">
      <c r="R520">
        <v>517</v>
      </c>
      <c r="S520" s="2" t="s">
        <v>41</v>
      </c>
    </row>
    <row r="521" spans="18:19" x14ac:dyDescent="0.3">
      <c r="R521">
        <v>518</v>
      </c>
      <c r="S521" s="2" t="s">
        <v>41</v>
      </c>
    </row>
    <row r="522" spans="18:19" x14ac:dyDescent="0.3">
      <c r="R522">
        <v>519</v>
      </c>
      <c r="S522" s="2" t="s">
        <v>41</v>
      </c>
    </row>
    <row r="523" spans="18:19" x14ac:dyDescent="0.3">
      <c r="R523">
        <v>520</v>
      </c>
      <c r="S523" s="2" t="s">
        <v>41</v>
      </c>
    </row>
    <row r="524" spans="18:19" x14ac:dyDescent="0.3">
      <c r="R524">
        <v>521</v>
      </c>
      <c r="S524" s="2" t="s">
        <v>41</v>
      </c>
    </row>
    <row r="525" spans="18:19" x14ac:dyDescent="0.3">
      <c r="R525">
        <v>522</v>
      </c>
      <c r="S525" s="2" t="s">
        <v>41</v>
      </c>
    </row>
    <row r="526" spans="18:19" x14ac:dyDescent="0.3">
      <c r="R526">
        <v>523</v>
      </c>
      <c r="S526" s="2" t="s">
        <v>41</v>
      </c>
    </row>
    <row r="527" spans="18:19" x14ac:dyDescent="0.3">
      <c r="R527">
        <v>524</v>
      </c>
      <c r="S527" s="2" t="s">
        <v>41</v>
      </c>
    </row>
    <row r="528" spans="18:19" x14ac:dyDescent="0.3">
      <c r="R528">
        <v>525</v>
      </c>
      <c r="S528" s="2" t="s">
        <v>41</v>
      </c>
    </row>
    <row r="529" spans="18:19" x14ac:dyDescent="0.3">
      <c r="R529">
        <v>526</v>
      </c>
      <c r="S529" s="2" t="s">
        <v>41</v>
      </c>
    </row>
    <row r="530" spans="18:19" x14ac:dyDescent="0.3">
      <c r="R530">
        <v>527</v>
      </c>
      <c r="S530" s="2" t="s">
        <v>41</v>
      </c>
    </row>
    <row r="531" spans="18:19" x14ac:dyDescent="0.3">
      <c r="R531">
        <v>528</v>
      </c>
      <c r="S531" s="2" t="s">
        <v>41</v>
      </c>
    </row>
    <row r="532" spans="18:19" x14ac:dyDescent="0.3">
      <c r="R532">
        <v>529</v>
      </c>
      <c r="S532" s="2" t="s">
        <v>41</v>
      </c>
    </row>
    <row r="533" spans="18:19" x14ac:dyDescent="0.3">
      <c r="R533">
        <v>530</v>
      </c>
      <c r="S533" s="2" t="s">
        <v>41</v>
      </c>
    </row>
    <row r="534" spans="18:19" x14ac:dyDescent="0.3">
      <c r="R534">
        <v>531</v>
      </c>
      <c r="S534" s="2" t="s">
        <v>41</v>
      </c>
    </row>
    <row r="535" spans="18:19" x14ac:dyDescent="0.3">
      <c r="R535">
        <v>532</v>
      </c>
      <c r="S535" s="2" t="s">
        <v>41</v>
      </c>
    </row>
    <row r="536" spans="18:19" x14ac:dyDescent="0.3">
      <c r="R536">
        <v>533</v>
      </c>
      <c r="S536" s="2" t="s">
        <v>41</v>
      </c>
    </row>
    <row r="537" spans="18:19" x14ac:dyDescent="0.3">
      <c r="R537">
        <v>534</v>
      </c>
      <c r="S537" s="2" t="s">
        <v>41</v>
      </c>
    </row>
    <row r="538" spans="18:19" x14ac:dyDescent="0.3">
      <c r="R538">
        <v>535</v>
      </c>
      <c r="S538" s="2" t="s">
        <v>41</v>
      </c>
    </row>
    <row r="539" spans="18:19" x14ac:dyDescent="0.3">
      <c r="R539">
        <v>536</v>
      </c>
      <c r="S539" s="2" t="s">
        <v>41</v>
      </c>
    </row>
    <row r="540" spans="18:19" x14ac:dyDescent="0.3">
      <c r="R540">
        <v>537</v>
      </c>
      <c r="S540" s="2" t="s">
        <v>41</v>
      </c>
    </row>
    <row r="541" spans="18:19" x14ac:dyDescent="0.3">
      <c r="R541">
        <v>538</v>
      </c>
      <c r="S541" s="2" t="s">
        <v>41</v>
      </c>
    </row>
    <row r="542" spans="18:19" x14ac:dyDescent="0.3">
      <c r="R542">
        <v>539</v>
      </c>
      <c r="S542" s="2" t="s">
        <v>41</v>
      </c>
    </row>
    <row r="543" spans="18:19" x14ac:dyDescent="0.3">
      <c r="R543">
        <v>540</v>
      </c>
      <c r="S543" s="2" t="s">
        <v>41</v>
      </c>
    </row>
    <row r="544" spans="18:19" x14ac:dyDescent="0.3">
      <c r="R544">
        <v>541</v>
      </c>
      <c r="S544" s="2" t="s">
        <v>41</v>
      </c>
    </row>
    <row r="545" spans="18:19" x14ac:dyDescent="0.3">
      <c r="R545">
        <v>542</v>
      </c>
      <c r="S545" s="2" t="s">
        <v>41</v>
      </c>
    </row>
    <row r="546" spans="18:19" x14ac:dyDescent="0.3">
      <c r="R546">
        <v>543</v>
      </c>
      <c r="S546" s="2" t="s">
        <v>41</v>
      </c>
    </row>
    <row r="547" spans="18:19" x14ac:dyDescent="0.3">
      <c r="R547">
        <v>544</v>
      </c>
      <c r="S547" s="2" t="s">
        <v>41</v>
      </c>
    </row>
    <row r="548" spans="18:19" x14ac:dyDescent="0.3">
      <c r="R548">
        <v>545</v>
      </c>
      <c r="S548" s="2" t="s">
        <v>41</v>
      </c>
    </row>
    <row r="549" spans="18:19" x14ac:dyDescent="0.3">
      <c r="R549">
        <v>546</v>
      </c>
      <c r="S549" s="2" t="s">
        <v>41</v>
      </c>
    </row>
    <row r="550" spans="18:19" x14ac:dyDescent="0.3">
      <c r="R550">
        <v>547</v>
      </c>
      <c r="S550" s="2" t="s">
        <v>41</v>
      </c>
    </row>
    <row r="551" spans="18:19" x14ac:dyDescent="0.3">
      <c r="R551">
        <v>548</v>
      </c>
      <c r="S551" s="2" t="s">
        <v>41</v>
      </c>
    </row>
    <row r="552" spans="18:19" x14ac:dyDescent="0.3">
      <c r="R552">
        <v>549</v>
      </c>
      <c r="S552" s="2" t="s">
        <v>41</v>
      </c>
    </row>
    <row r="553" spans="18:19" x14ac:dyDescent="0.3">
      <c r="R553">
        <v>550</v>
      </c>
      <c r="S553" s="2" t="s">
        <v>41</v>
      </c>
    </row>
    <row r="554" spans="18:19" x14ac:dyDescent="0.3">
      <c r="R554">
        <v>551</v>
      </c>
      <c r="S554" s="2" t="s">
        <v>41</v>
      </c>
    </row>
    <row r="555" spans="18:19" x14ac:dyDescent="0.3">
      <c r="R555">
        <v>552</v>
      </c>
      <c r="S555" s="2" t="s">
        <v>41</v>
      </c>
    </row>
    <row r="556" spans="18:19" x14ac:dyDescent="0.3">
      <c r="R556">
        <v>553</v>
      </c>
      <c r="S556" s="2" t="s">
        <v>41</v>
      </c>
    </row>
    <row r="557" spans="18:19" x14ac:dyDescent="0.3">
      <c r="R557">
        <v>554</v>
      </c>
      <c r="S557" s="2" t="s">
        <v>41</v>
      </c>
    </row>
    <row r="558" spans="18:19" x14ac:dyDescent="0.3">
      <c r="R558">
        <v>555</v>
      </c>
      <c r="S558" s="2" t="s">
        <v>41</v>
      </c>
    </row>
    <row r="559" spans="18:19" x14ac:dyDescent="0.3">
      <c r="R559">
        <v>556</v>
      </c>
      <c r="S559" s="2" t="s">
        <v>41</v>
      </c>
    </row>
    <row r="560" spans="18:19" x14ac:dyDescent="0.3">
      <c r="R560">
        <v>557</v>
      </c>
      <c r="S560" s="2" t="s">
        <v>41</v>
      </c>
    </row>
    <row r="561" spans="18:19" x14ac:dyDescent="0.3">
      <c r="R561">
        <v>558</v>
      </c>
      <c r="S561" s="2" t="s">
        <v>41</v>
      </c>
    </row>
    <row r="562" spans="18:19" x14ac:dyDescent="0.3">
      <c r="R562">
        <v>559</v>
      </c>
      <c r="S562" s="2" t="s">
        <v>41</v>
      </c>
    </row>
    <row r="563" spans="18:19" x14ac:dyDescent="0.3">
      <c r="R563">
        <v>560</v>
      </c>
      <c r="S563" s="2" t="s">
        <v>41</v>
      </c>
    </row>
    <row r="564" spans="18:19" x14ac:dyDescent="0.3">
      <c r="R564">
        <v>561</v>
      </c>
      <c r="S564" s="2" t="s">
        <v>41</v>
      </c>
    </row>
    <row r="565" spans="18:19" x14ac:dyDescent="0.3">
      <c r="R565">
        <v>562</v>
      </c>
      <c r="S565" s="2" t="s">
        <v>41</v>
      </c>
    </row>
    <row r="566" spans="18:19" x14ac:dyDescent="0.3">
      <c r="R566">
        <v>563</v>
      </c>
      <c r="S566" s="2" t="s">
        <v>41</v>
      </c>
    </row>
    <row r="567" spans="18:19" x14ac:dyDescent="0.3">
      <c r="R567">
        <v>564</v>
      </c>
      <c r="S567" s="2" t="s">
        <v>41</v>
      </c>
    </row>
    <row r="568" spans="18:19" x14ac:dyDescent="0.3">
      <c r="R568">
        <v>565</v>
      </c>
      <c r="S568" s="2" t="s">
        <v>41</v>
      </c>
    </row>
    <row r="569" spans="18:19" x14ac:dyDescent="0.3">
      <c r="R569">
        <v>566</v>
      </c>
      <c r="S569" s="2" t="s">
        <v>41</v>
      </c>
    </row>
    <row r="570" spans="18:19" x14ac:dyDescent="0.3">
      <c r="R570">
        <v>567</v>
      </c>
      <c r="S570" s="2" t="s">
        <v>41</v>
      </c>
    </row>
    <row r="571" spans="18:19" x14ac:dyDescent="0.3">
      <c r="R571">
        <v>568</v>
      </c>
      <c r="S571" s="2" t="s">
        <v>41</v>
      </c>
    </row>
    <row r="572" spans="18:19" x14ac:dyDescent="0.3">
      <c r="R572">
        <v>569</v>
      </c>
      <c r="S572" s="2" t="s">
        <v>41</v>
      </c>
    </row>
    <row r="573" spans="18:19" x14ac:dyDescent="0.3">
      <c r="R573">
        <v>570</v>
      </c>
      <c r="S573" s="2" t="s">
        <v>41</v>
      </c>
    </row>
    <row r="574" spans="18:19" x14ac:dyDescent="0.3">
      <c r="R574">
        <v>571</v>
      </c>
      <c r="S574" s="2" t="s">
        <v>41</v>
      </c>
    </row>
    <row r="575" spans="18:19" x14ac:dyDescent="0.3">
      <c r="R575">
        <v>572</v>
      </c>
      <c r="S575" s="2" t="s">
        <v>41</v>
      </c>
    </row>
    <row r="576" spans="18:19" x14ac:dyDescent="0.3">
      <c r="R576">
        <v>573</v>
      </c>
      <c r="S576" s="2" t="s">
        <v>41</v>
      </c>
    </row>
    <row r="577" spans="18:19" x14ac:dyDescent="0.3">
      <c r="R577">
        <v>574</v>
      </c>
      <c r="S577" s="2" t="s">
        <v>41</v>
      </c>
    </row>
    <row r="578" spans="18:19" x14ac:dyDescent="0.3">
      <c r="R578">
        <v>575</v>
      </c>
      <c r="S578" s="2" t="s">
        <v>41</v>
      </c>
    </row>
    <row r="579" spans="18:19" x14ac:dyDescent="0.3">
      <c r="R579">
        <v>576</v>
      </c>
      <c r="S579" s="2" t="s">
        <v>41</v>
      </c>
    </row>
    <row r="580" spans="18:19" x14ac:dyDescent="0.3">
      <c r="R580">
        <v>577</v>
      </c>
      <c r="S580" s="2" t="s">
        <v>41</v>
      </c>
    </row>
    <row r="581" spans="18:19" x14ac:dyDescent="0.3">
      <c r="R581">
        <v>578</v>
      </c>
      <c r="S581" s="2" t="s">
        <v>41</v>
      </c>
    </row>
    <row r="582" spans="18:19" x14ac:dyDescent="0.3">
      <c r="R582">
        <v>579</v>
      </c>
      <c r="S582" s="2" t="s">
        <v>41</v>
      </c>
    </row>
    <row r="583" spans="18:19" x14ac:dyDescent="0.3">
      <c r="R583">
        <v>580</v>
      </c>
      <c r="S583" s="2" t="s">
        <v>41</v>
      </c>
    </row>
    <row r="584" spans="18:19" x14ac:dyDescent="0.3">
      <c r="R584">
        <v>581</v>
      </c>
      <c r="S584" s="2" t="s">
        <v>41</v>
      </c>
    </row>
    <row r="585" spans="18:19" x14ac:dyDescent="0.3">
      <c r="R585">
        <v>582</v>
      </c>
      <c r="S585" s="2" t="s">
        <v>41</v>
      </c>
    </row>
    <row r="586" spans="18:19" x14ac:dyDescent="0.3">
      <c r="R586">
        <v>583</v>
      </c>
      <c r="S586" s="2" t="s">
        <v>41</v>
      </c>
    </row>
    <row r="587" spans="18:19" x14ac:dyDescent="0.3">
      <c r="R587">
        <v>584</v>
      </c>
      <c r="S587" s="2" t="s">
        <v>41</v>
      </c>
    </row>
    <row r="588" spans="18:19" x14ac:dyDescent="0.3">
      <c r="R588">
        <v>585</v>
      </c>
      <c r="S588" s="2" t="s">
        <v>41</v>
      </c>
    </row>
    <row r="589" spans="18:19" x14ac:dyDescent="0.3">
      <c r="R589">
        <v>586</v>
      </c>
      <c r="S589" s="2" t="s">
        <v>41</v>
      </c>
    </row>
    <row r="590" spans="18:19" x14ac:dyDescent="0.3">
      <c r="R590">
        <v>587</v>
      </c>
      <c r="S590" s="2" t="s">
        <v>41</v>
      </c>
    </row>
    <row r="591" spans="18:19" x14ac:dyDescent="0.3">
      <c r="R591">
        <v>588</v>
      </c>
      <c r="S591" s="2" t="s">
        <v>41</v>
      </c>
    </row>
    <row r="592" spans="18:19" x14ac:dyDescent="0.3">
      <c r="R592">
        <v>589</v>
      </c>
      <c r="S592" s="2" t="s">
        <v>41</v>
      </c>
    </row>
    <row r="593" spans="18:19" x14ac:dyDescent="0.3">
      <c r="R593">
        <v>590</v>
      </c>
      <c r="S593" s="2" t="s">
        <v>41</v>
      </c>
    </row>
    <row r="594" spans="18:19" x14ac:dyDescent="0.3">
      <c r="R594">
        <v>591</v>
      </c>
      <c r="S594" s="2" t="s">
        <v>41</v>
      </c>
    </row>
    <row r="595" spans="18:19" x14ac:dyDescent="0.3">
      <c r="R595">
        <v>592</v>
      </c>
      <c r="S595" s="2" t="s">
        <v>41</v>
      </c>
    </row>
    <row r="596" spans="18:19" x14ac:dyDescent="0.3">
      <c r="R596">
        <v>593</v>
      </c>
      <c r="S596" s="2" t="s">
        <v>41</v>
      </c>
    </row>
    <row r="597" spans="18:19" x14ac:dyDescent="0.3">
      <c r="R597">
        <v>594</v>
      </c>
      <c r="S597" s="2" t="s">
        <v>41</v>
      </c>
    </row>
    <row r="598" spans="18:19" x14ac:dyDescent="0.3">
      <c r="R598">
        <v>595</v>
      </c>
      <c r="S598" s="2" t="s">
        <v>41</v>
      </c>
    </row>
    <row r="599" spans="18:19" x14ac:dyDescent="0.3">
      <c r="R599">
        <v>596</v>
      </c>
      <c r="S599" s="2" t="s">
        <v>41</v>
      </c>
    </row>
    <row r="600" spans="18:19" x14ac:dyDescent="0.3">
      <c r="R600">
        <v>597</v>
      </c>
      <c r="S600" s="2" t="s">
        <v>41</v>
      </c>
    </row>
  </sheetData>
  <mergeCells count="18">
    <mergeCell ref="B289:N289"/>
    <mergeCell ref="B205:N205"/>
    <mergeCell ref="B221:N221"/>
    <mergeCell ref="B239:N239"/>
    <mergeCell ref="B255:N255"/>
    <mergeCell ref="B273:N273"/>
    <mergeCell ref="B3:N3"/>
    <mergeCell ref="B19:N19"/>
    <mergeCell ref="B35:N35"/>
    <mergeCell ref="B51:N51"/>
    <mergeCell ref="B69:N69"/>
    <mergeCell ref="B171:N171"/>
    <mergeCell ref="B187:N187"/>
    <mergeCell ref="B85:N85"/>
    <mergeCell ref="B102:N102"/>
    <mergeCell ref="B118:N118"/>
    <mergeCell ref="B136:N136"/>
    <mergeCell ref="B153:N15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41AF-88B0-45F4-9D39-89241A182107}">
  <dimension ref="A1:H144"/>
  <sheetViews>
    <sheetView topLeftCell="A123" workbookViewId="0">
      <selection activeCell="A133" sqref="A133:A144"/>
    </sheetView>
  </sheetViews>
  <sheetFormatPr defaultRowHeight="14.4" x14ac:dyDescent="0.3"/>
  <cols>
    <col min="5" max="5" width="20.5546875" bestFit="1" customWidth="1"/>
  </cols>
  <sheetData>
    <row r="1" spans="1:6" x14ac:dyDescent="0.3">
      <c r="A1">
        <v>90</v>
      </c>
    </row>
    <row r="2" spans="1:6" x14ac:dyDescent="0.3">
      <c r="A2">
        <v>6</v>
      </c>
      <c r="D2" s="67" t="s">
        <v>23</v>
      </c>
      <c r="E2" s="67"/>
      <c r="F2" s="67"/>
    </row>
    <row r="3" spans="1:6" x14ac:dyDescent="0.3">
      <c r="A3">
        <v>0</v>
      </c>
      <c r="D3" s="2">
        <v>1</v>
      </c>
      <c r="E3" s="2" t="s">
        <v>25</v>
      </c>
      <c r="F3" s="2">
        <v>12291</v>
      </c>
    </row>
    <row r="4" spans="1:6" x14ac:dyDescent="0.3">
      <c r="A4">
        <v>0</v>
      </c>
      <c r="D4" s="2">
        <v>2</v>
      </c>
      <c r="E4" s="2" t="s">
        <v>26</v>
      </c>
      <c r="F4" s="2">
        <v>12323</v>
      </c>
    </row>
    <row r="5" spans="1:6" x14ac:dyDescent="0.3">
      <c r="A5">
        <v>0</v>
      </c>
      <c r="D5" s="2">
        <v>3</v>
      </c>
      <c r="E5" s="2" t="s">
        <v>27</v>
      </c>
      <c r="F5" s="2">
        <v>12290</v>
      </c>
    </row>
    <row r="6" spans="1:6" x14ac:dyDescent="0.3">
      <c r="A6">
        <v>0</v>
      </c>
      <c r="D6" s="2">
        <v>4</v>
      </c>
      <c r="E6" s="2" t="s">
        <v>28</v>
      </c>
      <c r="F6" s="2">
        <v>12324</v>
      </c>
    </row>
    <row r="7" spans="1:6" x14ac:dyDescent="0.3">
      <c r="A7">
        <v>0</v>
      </c>
      <c r="D7" s="2">
        <v>5</v>
      </c>
      <c r="E7" s="2" t="s">
        <v>29</v>
      </c>
      <c r="F7" s="2">
        <v>12258</v>
      </c>
    </row>
    <row r="8" spans="1:6" x14ac:dyDescent="0.3">
      <c r="A8">
        <v>0</v>
      </c>
      <c r="D8" s="2">
        <v>6</v>
      </c>
      <c r="E8" s="9">
        <v>41944</v>
      </c>
      <c r="F8" s="2">
        <v>12258</v>
      </c>
    </row>
    <row r="9" spans="1:6" x14ac:dyDescent="0.3">
      <c r="A9">
        <v>0</v>
      </c>
      <c r="D9" s="2">
        <v>7</v>
      </c>
      <c r="E9" s="9">
        <v>41974</v>
      </c>
      <c r="F9" s="2">
        <v>12258</v>
      </c>
    </row>
    <row r="10" spans="1:6" x14ac:dyDescent="0.3">
      <c r="A10">
        <v>0</v>
      </c>
      <c r="D10" s="2">
        <v>8</v>
      </c>
      <c r="E10" s="2" t="s">
        <v>30</v>
      </c>
      <c r="F10" s="2">
        <v>12107</v>
      </c>
    </row>
    <row r="11" spans="1:6" x14ac:dyDescent="0.3">
      <c r="A11">
        <v>0</v>
      </c>
      <c r="D11" s="2">
        <v>9</v>
      </c>
      <c r="E11" s="2" t="s">
        <v>31</v>
      </c>
      <c r="F11" s="2">
        <v>12107</v>
      </c>
    </row>
    <row r="12" spans="1:6" x14ac:dyDescent="0.3">
      <c r="A12">
        <v>0</v>
      </c>
      <c r="D12" s="2">
        <v>10</v>
      </c>
      <c r="E12" s="2" t="s">
        <v>32</v>
      </c>
      <c r="F12" s="2">
        <v>12137</v>
      </c>
    </row>
    <row r="13" spans="1:6" x14ac:dyDescent="0.3">
      <c r="A13">
        <v>6</v>
      </c>
      <c r="D13" s="2" t="s">
        <v>24</v>
      </c>
      <c r="E13" s="2" t="s">
        <v>24</v>
      </c>
      <c r="F13" s="2" t="s">
        <v>24</v>
      </c>
    </row>
    <row r="14" spans="1:6" x14ac:dyDescent="0.3">
      <c r="A14">
        <v>97</v>
      </c>
      <c r="D14" s="2" t="s">
        <v>24</v>
      </c>
      <c r="E14" s="2" t="s">
        <v>24</v>
      </c>
      <c r="F14" s="2" t="s">
        <v>24</v>
      </c>
    </row>
    <row r="15" spans="1:6" x14ac:dyDescent="0.3">
      <c r="A15">
        <v>4</v>
      </c>
      <c r="D15" s="2" t="s">
        <v>24</v>
      </c>
      <c r="E15" s="2" t="s">
        <v>24</v>
      </c>
      <c r="F15" s="2" t="s">
        <v>24</v>
      </c>
    </row>
    <row r="16" spans="1:6" x14ac:dyDescent="0.3">
      <c r="A16">
        <v>0</v>
      </c>
      <c r="D16" s="2" t="s">
        <v>24</v>
      </c>
      <c r="E16" s="2" t="s">
        <v>24</v>
      </c>
      <c r="F16" s="2" t="s">
        <v>24</v>
      </c>
    </row>
    <row r="17" spans="1:8" x14ac:dyDescent="0.3">
      <c r="A17">
        <v>0</v>
      </c>
      <c r="D17" s="2" t="s">
        <v>24</v>
      </c>
      <c r="E17" s="2" t="s">
        <v>24</v>
      </c>
      <c r="F17" s="2" t="s">
        <v>24</v>
      </c>
    </row>
    <row r="18" spans="1:8" x14ac:dyDescent="0.3">
      <c r="A18">
        <v>0</v>
      </c>
      <c r="D18" s="2">
        <v>1880</v>
      </c>
      <c r="E18" s="2" t="s">
        <v>146</v>
      </c>
      <c r="F18" s="2">
        <v>14132</v>
      </c>
      <c r="G18" s="11"/>
      <c r="H18" s="61"/>
    </row>
    <row r="19" spans="1:8" x14ac:dyDescent="0.3">
      <c r="A19">
        <v>0</v>
      </c>
    </row>
    <row r="20" spans="1:8" x14ac:dyDescent="0.3">
      <c r="A20">
        <v>0</v>
      </c>
    </row>
    <row r="21" spans="1:8" x14ac:dyDescent="0.3">
      <c r="A21">
        <v>0</v>
      </c>
    </row>
    <row r="22" spans="1:8" x14ac:dyDescent="0.3">
      <c r="A22">
        <v>0</v>
      </c>
    </row>
    <row r="23" spans="1:8" x14ac:dyDescent="0.3">
      <c r="A23">
        <v>0</v>
      </c>
    </row>
    <row r="24" spans="1:8" x14ac:dyDescent="0.3">
      <c r="A24">
        <v>0</v>
      </c>
    </row>
    <row r="25" spans="1:8" x14ac:dyDescent="0.3">
      <c r="A25">
        <v>0</v>
      </c>
    </row>
    <row r="26" spans="1:8" x14ac:dyDescent="0.3">
      <c r="A26">
        <v>4</v>
      </c>
    </row>
    <row r="27" spans="1:8" x14ac:dyDescent="0.3">
      <c r="A27">
        <v>112</v>
      </c>
    </row>
    <row r="28" spans="1:8" x14ac:dyDescent="0.3">
      <c r="A28">
        <v>3</v>
      </c>
    </row>
    <row r="29" spans="1:8" x14ac:dyDescent="0.3">
      <c r="A29">
        <v>0</v>
      </c>
    </row>
    <row r="30" spans="1:8" x14ac:dyDescent="0.3">
      <c r="A30">
        <v>0</v>
      </c>
    </row>
    <row r="31" spans="1:8" x14ac:dyDescent="0.3">
      <c r="A31">
        <v>0</v>
      </c>
    </row>
    <row r="32" spans="1:8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1</v>
      </c>
    </row>
    <row r="40" spans="1:1" x14ac:dyDescent="0.3">
      <c r="A40">
        <v>42</v>
      </c>
    </row>
    <row r="41" spans="1:1" x14ac:dyDescent="0.3">
      <c r="A41">
        <v>7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1</v>
      </c>
    </row>
    <row r="52" spans="1:1" x14ac:dyDescent="0.3">
      <c r="A52">
        <v>5</v>
      </c>
    </row>
    <row r="53" spans="1:1" x14ac:dyDescent="0.3">
      <c r="A53">
        <v>47</v>
      </c>
    </row>
    <row r="54" spans="1:1" x14ac:dyDescent="0.3">
      <c r="A54">
        <v>5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4</v>
      </c>
    </row>
    <row r="66" spans="1:1" x14ac:dyDescent="0.3">
      <c r="A66">
        <v>270</v>
      </c>
    </row>
    <row r="67" spans="1:1" x14ac:dyDescent="0.3">
      <c r="A67">
        <v>10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9</v>
      </c>
    </row>
    <row r="79" spans="1:1" x14ac:dyDescent="0.3">
      <c r="A79">
        <v>589</v>
      </c>
    </row>
    <row r="80" spans="1:1" x14ac:dyDescent="0.3">
      <c r="A80">
        <v>13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12</v>
      </c>
    </row>
    <row r="92" spans="1:1" x14ac:dyDescent="0.3">
      <c r="A92">
        <v>241</v>
      </c>
    </row>
    <row r="93" spans="1:1" x14ac:dyDescent="0.3">
      <c r="A93">
        <v>13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12</v>
      </c>
    </row>
    <row r="105" spans="1:1" x14ac:dyDescent="0.3">
      <c r="A105">
        <v>341</v>
      </c>
    </row>
    <row r="106" spans="1:1" x14ac:dyDescent="0.3">
      <c r="A106">
        <v>17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17</v>
      </c>
    </row>
    <row r="118" spans="1:1" x14ac:dyDescent="0.3">
      <c r="A118">
        <v>146</v>
      </c>
    </row>
    <row r="119" spans="1:1" x14ac:dyDescent="0.3">
      <c r="A119">
        <v>6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6</v>
      </c>
    </row>
    <row r="131" spans="1:1" x14ac:dyDescent="0.3">
      <c r="A131">
        <v>65</v>
      </c>
    </row>
    <row r="132" spans="1:1" x14ac:dyDescent="0.3">
      <c r="A132">
        <v>3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3</v>
      </c>
    </row>
    <row r="144" spans="1:1" x14ac:dyDescent="0.3">
      <c r="A144">
        <v>37</v>
      </c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8042-02DE-4505-B969-C0A1BF0B51CF}">
  <dimension ref="A1:BK303"/>
  <sheetViews>
    <sheetView topLeftCell="AW269" workbookViewId="0">
      <selection activeCell="BO204" sqref="BO204"/>
    </sheetView>
  </sheetViews>
  <sheetFormatPr defaultRowHeight="14.4" x14ac:dyDescent="0.3"/>
  <cols>
    <col min="3" max="3" width="20.55468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12" bestFit="1" customWidth="1"/>
    <col min="23" max="23" width="20.5546875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10" bestFit="1" customWidth="1"/>
    <col min="48" max="48" width="11" bestFit="1" customWidth="1"/>
    <col min="51" max="51" width="10" bestFit="1" customWidth="1"/>
    <col min="54" max="54" width="20.5546875" bestFit="1" customWidth="1"/>
    <col min="56" max="56" width="9.5546875" bestFit="1" customWidth="1"/>
    <col min="57" max="57" width="10" bestFit="1" customWidth="1"/>
    <col min="60" max="60" width="20.5546875" bestFit="1" customWidth="1"/>
    <col min="62" max="62" width="10" bestFit="1" customWidth="1"/>
  </cols>
  <sheetData>
    <row r="1" spans="1:63" x14ac:dyDescent="0.3">
      <c r="A1" t="s">
        <v>58</v>
      </c>
    </row>
    <row r="2" spans="1:63" x14ac:dyDescent="0.3">
      <c r="B2" s="14" t="s">
        <v>46</v>
      </c>
      <c r="C2" s="14" t="s">
        <v>47</v>
      </c>
      <c r="D2" s="14" t="s">
        <v>48</v>
      </c>
      <c r="F2" s="67" t="s">
        <v>2</v>
      </c>
      <c r="G2" s="67"/>
      <c r="I2" s="67" t="s">
        <v>7</v>
      </c>
      <c r="J2" s="67"/>
      <c r="L2" s="68" t="s">
        <v>0</v>
      </c>
      <c r="M2" s="68"/>
      <c r="N2" s="68"/>
      <c r="O2" s="6" t="s">
        <v>10</v>
      </c>
      <c r="Q2" s="68" t="s">
        <v>0</v>
      </c>
      <c r="R2" s="68"/>
      <c r="S2" s="68"/>
      <c r="T2" s="6" t="s">
        <v>52</v>
      </c>
      <c r="V2" s="67" t="s">
        <v>57</v>
      </c>
      <c r="W2" s="67"/>
      <c r="X2" s="67"/>
      <c r="Y2" s="2" t="s">
        <v>33</v>
      </c>
      <c r="AA2" s="67" t="s">
        <v>57</v>
      </c>
      <c r="AB2" s="67"/>
      <c r="AC2" s="67"/>
      <c r="AD2" s="2" t="s">
        <v>33</v>
      </c>
      <c r="AE2" s="67" t="s">
        <v>36</v>
      </c>
      <c r="AF2" s="67"/>
      <c r="AG2" s="67"/>
      <c r="AI2" s="67" t="s">
        <v>51</v>
      </c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X2" s="67" t="s">
        <v>54</v>
      </c>
      <c r="AY2" s="67"/>
      <c r="BA2" s="67" t="s">
        <v>57</v>
      </c>
      <c r="BB2" s="67"/>
      <c r="BC2" s="67"/>
      <c r="BD2" s="2" t="s">
        <v>33</v>
      </c>
      <c r="BE2" s="2" t="s">
        <v>55</v>
      </c>
      <c r="BG2" s="67" t="s">
        <v>57</v>
      </c>
      <c r="BH2" s="67"/>
      <c r="BI2" s="67"/>
      <c r="BJ2" s="2" t="s">
        <v>55</v>
      </c>
      <c r="BK2" s="2" t="s">
        <v>157</v>
      </c>
    </row>
    <row r="3" spans="1:63" x14ac:dyDescent="0.3">
      <c r="B3" s="2">
        <v>1</v>
      </c>
      <c r="C3" s="2" t="s">
        <v>25</v>
      </c>
      <c r="D3" s="2">
        <v>12169</v>
      </c>
      <c r="F3" s="3" t="s">
        <v>3</v>
      </c>
      <c r="G3" s="4">
        <v>11215</v>
      </c>
      <c r="I3" s="3" t="s">
        <v>3</v>
      </c>
      <c r="J3" s="4">
        <v>11215</v>
      </c>
      <c r="L3" s="7">
        <v>11215</v>
      </c>
      <c r="M3" s="6" t="s">
        <v>1</v>
      </c>
      <c r="N3" s="7">
        <v>11571</v>
      </c>
      <c r="O3" s="6" t="s">
        <v>11</v>
      </c>
      <c r="Q3" s="7">
        <v>11215</v>
      </c>
      <c r="R3" s="6" t="s">
        <v>1</v>
      </c>
      <c r="S3" s="7">
        <v>11571</v>
      </c>
      <c r="T3" s="6" t="s">
        <v>50</v>
      </c>
      <c r="V3" s="2">
        <v>1</v>
      </c>
      <c r="W3" s="2" t="s">
        <v>25</v>
      </c>
      <c r="X3" s="2">
        <v>12169</v>
      </c>
      <c r="Y3" s="2" t="s">
        <v>34</v>
      </c>
      <c r="AA3" s="2">
        <v>1</v>
      </c>
      <c r="AB3" s="2" t="s">
        <v>25</v>
      </c>
      <c r="AC3" s="2">
        <v>12169</v>
      </c>
      <c r="AD3" s="2" t="s">
        <v>34</v>
      </c>
      <c r="AE3" s="2" t="s">
        <v>34</v>
      </c>
      <c r="AF3" s="2" t="s">
        <v>38</v>
      </c>
      <c r="AG3" s="2" t="s">
        <v>34</v>
      </c>
      <c r="AI3" s="2" t="s">
        <v>52</v>
      </c>
      <c r="AJ3" s="2" t="s">
        <v>50</v>
      </c>
      <c r="AK3" s="2" t="s">
        <v>49</v>
      </c>
      <c r="AL3" s="2" t="s">
        <v>34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35</v>
      </c>
      <c r="AR3" s="2" t="s">
        <v>43</v>
      </c>
      <c r="AS3" s="2" t="s">
        <v>44</v>
      </c>
      <c r="AT3" s="2" t="s">
        <v>45</v>
      </c>
      <c r="AU3" s="2" t="s">
        <v>53</v>
      </c>
      <c r="AX3" s="2" t="s">
        <v>50</v>
      </c>
      <c r="AY3" s="12">
        <v>11412.777</v>
      </c>
      <c r="BA3" s="2">
        <v>1</v>
      </c>
      <c r="BB3" s="2" t="s">
        <v>25</v>
      </c>
      <c r="BC3" s="2">
        <v>12169</v>
      </c>
      <c r="BD3" s="2" t="s">
        <v>34</v>
      </c>
      <c r="BE3" s="13" t="s">
        <v>1</v>
      </c>
      <c r="BG3" s="2">
        <v>1</v>
      </c>
      <c r="BH3" s="2" t="s">
        <v>25</v>
      </c>
      <c r="BI3" s="2">
        <v>12169</v>
      </c>
      <c r="BJ3" s="13" t="s">
        <v>1</v>
      </c>
      <c r="BK3" s="2" t="s">
        <v>1</v>
      </c>
    </row>
    <row r="4" spans="1:63" x14ac:dyDescent="0.3">
      <c r="B4" s="2">
        <v>2</v>
      </c>
      <c r="C4" s="2" t="s">
        <v>26</v>
      </c>
      <c r="D4" s="2">
        <v>12201</v>
      </c>
      <c r="F4" s="3" t="s">
        <v>4</v>
      </c>
      <c r="G4" s="4">
        <v>15492</v>
      </c>
      <c r="I4" s="5" t="s">
        <v>4</v>
      </c>
      <c r="J4" s="4">
        <v>15492</v>
      </c>
      <c r="L4" s="7">
        <f>N3</f>
        <v>11571</v>
      </c>
      <c r="M4" s="6" t="s">
        <v>1</v>
      </c>
      <c r="N4" s="7">
        <f>L4+$J$7</f>
        <v>11927</v>
      </c>
      <c r="O4" s="6" t="s">
        <v>12</v>
      </c>
      <c r="Q4" s="7">
        <f>S3</f>
        <v>11571</v>
      </c>
      <c r="R4" s="6" t="s">
        <v>1</v>
      </c>
      <c r="S4" s="7">
        <f>Q4+$J$7</f>
        <v>11927</v>
      </c>
      <c r="T4" s="6" t="s">
        <v>49</v>
      </c>
      <c r="V4" s="2">
        <v>2</v>
      </c>
      <c r="W4" s="2" t="s">
        <v>26</v>
      </c>
      <c r="X4" s="2">
        <v>12201</v>
      </c>
      <c r="Y4" s="2" t="s">
        <v>34</v>
      </c>
      <c r="AA4" s="2">
        <v>2</v>
      </c>
      <c r="AB4" s="2" t="s">
        <v>26</v>
      </c>
      <c r="AC4" s="2">
        <v>12201</v>
      </c>
      <c r="AD4" s="2" t="s">
        <v>34</v>
      </c>
      <c r="AE4" s="2" t="s">
        <v>34</v>
      </c>
      <c r="AF4" s="2" t="s">
        <v>38</v>
      </c>
      <c r="AG4" s="2" t="s">
        <v>34</v>
      </c>
      <c r="AI4" s="2" t="s">
        <v>50</v>
      </c>
      <c r="AJ4" s="3">
        <v>102</v>
      </c>
      <c r="AK4" s="3">
        <v>6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f>SUM(AJ4:AU4)</f>
        <v>108</v>
      </c>
      <c r="AX4" s="2" t="s">
        <v>49</v>
      </c>
      <c r="AY4" s="12">
        <v>11739.200999999999</v>
      </c>
      <c r="BA4" s="2">
        <v>2</v>
      </c>
      <c r="BB4" s="2" t="s">
        <v>26</v>
      </c>
      <c r="BC4" s="2">
        <v>12201</v>
      </c>
      <c r="BD4" s="2" t="s">
        <v>34</v>
      </c>
      <c r="BE4" s="13">
        <v>12105.11202185792</v>
      </c>
      <c r="BG4" s="2">
        <v>2</v>
      </c>
      <c r="BH4" s="2" t="s">
        <v>26</v>
      </c>
      <c r="BI4" s="2">
        <v>12201</v>
      </c>
      <c r="BJ4" s="13">
        <v>12105.11202185792</v>
      </c>
      <c r="BK4" s="17">
        <v>0.78590261570428732</v>
      </c>
    </row>
    <row r="5" spans="1:63" x14ac:dyDescent="0.3">
      <c r="B5" s="2">
        <v>3</v>
      </c>
      <c r="C5" s="2" t="s">
        <v>27</v>
      </c>
      <c r="D5" s="2">
        <v>12168</v>
      </c>
      <c r="F5" s="3" t="s">
        <v>5</v>
      </c>
      <c r="G5" s="3" t="s">
        <v>56</v>
      </c>
      <c r="I5" s="5" t="s">
        <v>8</v>
      </c>
      <c r="J5" s="3">
        <v>12</v>
      </c>
      <c r="L5" s="7">
        <f>N4</f>
        <v>11927</v>
      </c>
      <c r="M5" s="6" t="s">
        <v>1</v>
      </c>
      <c r="N5" s="7">
        <f>L5+$J$7</f>
        <v>12283</v>
      </c>
      <c r="O5" s="6" t="s">
        <v>13</v>
      </c>
      <c r="Q5" s="7">
        <f>S4</f>
        <v>11927</v>
      </c>
      <c r="R5" s="6" t="s">
        <v>1</v>
      </c>
      <c r="S5" s="7">
        <f>Q5+$J$7</f>
        <v>12283</v>
      </c>
      <c r="T5" s="6" t="s">
        <v>34</v>
      </c>
      <c r="V5" s="2">
        <v>3</v>
      </c>
      <c r="W5" s="2" t="s">
        <v>27</v>
      </c>
      <c r="X5" s="2">
        <v>12168</v>
      </c>
      <c r="Y5" s="2" t="s">
        <v>34</v>
      </c>
      <c r="AA5" s="2">
        <v>3</v>
      </c>
      <c r="AB5" s="2" t="s">
        <v>27</v>
      </c>
      <c r="AC5" s="2">
        <v>12168</v>
      </c>
      <c r="AD5" s="2" t="s">
        <v>34</v>
      </c>
      <c r="AE5" s="2" t="s">
        <v>34</v>
      </c>
      <c r="AF5" s="2" t="s">
        <v>38</v>
      </c>
      <c r="AG5" s="2" t="s">
        <v>34</v>
      </c>
      <c r="AI5" s="2" t="s">
        <v>49</v>
      </c>
      <c r="AJ5" s="3">
        <v>6</v>
      </c>
      <c r="AK5" s="3">
        <v>100</v>
      </c>
      <c r="AL5" s="3">
        <v>3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f t="shared" ref="AV5:AV15" si="0">SUM(AJ5:AU5)</f>
        <v>109</v>
      </c>
      <c r="AX5" s="2" t="s">
        <v>34</v>
      </c>
      <c r="AY5" s="12">
        <v>12102.081</v>
      </c>
      <c r="BA5" s="2">
        <v>3</v>
      </c>
      <c r="BB5" s="2" t="s">
        <v>27</v>
      </c>
      <c r="BC5" s="2">
        <v>12168</v>
      </c>
      <c r="BD5" s="2" t="s">
        <v>34</v>
      </c>
      <c r="BE5" s="13">
        <v>12105.11202185792</v>
      </c>
      <c r="BG5" s="2">
        <v>3</v>
      </c>
      <c r="BH5" s="2" t="s">
        <v>27</v>
      </c>
      <c r="BI5" s="2">
        <v>12168</v>
      </c>
      <c r="BJ5" s="13">
        <v>12105.11202185792</v>
      </c>
      <c r="BK5" s="17">
        <v>0.51683085258119732</v>
      </c>
    </row>
    <row r="6" spans="1:63" x14ac:dyDescent="0.3">
      <c r="B6" s="2">
        <v>4</v>
      </c>
      <c r="C6" s="2" t="s">
        <v>28</v>
      </c>
      <c r="D6" s="2">
        <v>12202</v>
      </c>
      <c r="I6" s="3" t="s">
        <v>9</v>
      </c>
      <c r="J6" s="4">
        <v>4277</v>
      </c>
      <c r="L6" s="7">
        <f>N5</f>
        <v>12283</v>
      </c>
      <c r="M6" s="6" t="s">
        <v>1</v>
      </c>
      <c r="N6" s="7">
        <f>L6+$J$7</f>
        <v>12639</v>
      </c>
      <c r="O6" s="6" t="s">
        <v>14</v>
      </c>
      <c r="Q6" s="7">
        <f>S5</f>
        <v>12283</v>
      </c>
      <c r="R6" s="6" t="s">
        <v>1</v>
      </c>
      <c r="S6" s="7">
        <f>Q6+$J$7</f>
        <v>12639</v>
      </c>
      <c r="T6" s="6" t="s">
        <v>39</v>
      </c>
      <c r="V6" s="2">
        <v>4</v>
      </c>
      <c r="W6" s="2" t="s">
        <v>28</v>
      </c>
      <c r="X6" s="2">
        <v>12202</v>
      </c>
      <c r="Y6" s="2" t="s">
        <v>34</v>
      </c>
      <c r="AA6" s="2">
        <v>4</v>
      </c>
      <c r="AB6" s="2" t="s">
        <v>28</v>
      </c>
      <c r="AC6" s="2">
        <v>12202</v>
      </c>
      <c r="AD6" s="2" t="s">
        <v>34</v>
      </c>
      <c r="AE6" s="2" t="s">
        <v>34</v>
      </c>
      <c r="AF6" s="2" t="s">
        <v>38</v>
      </c>
      <c r="AG6" s="2" t="s">
        <v>34</v>
      </c>
      <c r="AI6" s="2" t="s">
        <v>34</v>
      </c>
      <c r="AJ6" s="3">
        <v>0</v>
      </c>
      <c r="AK6" s="3">
        <v>3</v>
      </c>
      <c r="AL6" s="3">
        <v>117</v>
      </c>
      <c r="AM6" s="3">
        <v>2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f t="shared" si="0"/>
        <v>122</v>
      </c>
      <c r="AX6" s="2" t="s">
        <v>39</v>
      </c>
      <c r="AY6" s="12">
        <v>12437.066999999999</v>
      </c>
      <c r="BA6" s="2">
        <v>4</v>
      </c>
      <c r="BB6" s="2" t="s">
        <v>28</v>
      </c>
      <c r="BC6" s="2">
        <v>12202</v>
      </c>
      <c r="BD6" s="2" t="s">
        <v>34</v>
      </c>
      <c r="BE6" s="13">
        <v>12105.11202185792</v>
      </c>
      <c r="BG6" s="2">
        <v>4</v>
      </c>
      <c r="BH6" s="2" t="s">
        <v>28</v>
      </c>
      <c r="BI6" s="2">
        <v>12202</v>
      </c>
      <c r="BJ6" s="13">
        <v>12105.11202185792</v>
      </c>
      <c r="BK6" s="17">
        <v>0.79403358582265282</v>
      </c>
    </row>
    <row r="7" spans="1:63" x14ac:dyDescent="0.3">
      <c r="B7" s="2">
        <v>5</v>
      </c>
      <c r="C7" s="2" t="s">
        <v>29</v>
      </c>
      <c r="D7" s="2">
        <v>12136</v>
      </c>
      <c r="I7" s="3" t="s">
        <v>7</v>
      </c>
      <c r="J7" s="3">
        <v>356</v>
      </c>
      <c r="L7" s="7">
        <f t="shared" ref="L7:L14" si="1">N6</f>
        <v>12639</v>
      </c>
      <c r="M7" s="6" t="s">
        <v>1</v>
      </c>
      <c r="N7" s="7">
        <f t="shared" ref="N7:N14" si="2">L7+$J$7</f>
        <v>12995</v>
      </c>
      <c r="O7" s="6" t="s">
        <v>15</v>
      </c>
      <c r="Q7" s="7">
        <f t="shared" ref="Q7:Q14" si="3">S6</f>
        <v>12639</v>
      </c>
      <c r="R7" s="6" t="s">
        <v>1</v>
      </c>
      <c r="S7" s="7">
        <f t="shared" ref="S7:S14" si="4">Q7+$J$7</f>
        <v>12995</v>
      </c>
      <c r="T7" s="6" t="s">
        <v>40</v>
      </c>
      <c r="V7" s="2">
        <v>5</v>
      </c>
      <c r="W7" s="2" t="s">
        <v>29</v>
      </c>
      <c r="X7" s="2">
        <v>12136</v>
      </c>
      <c r="Y7" s="2" t="s">
        <v>34</v>
      </c>
      <c r="AA7" s="2">
        <v>5</v>
      </c>
      <c r="AB7" s="2" t="s">
        <v>29</v>
      </c>
      <c r="AC7" s="2">
        <v>12136</v>
      </c>
      <c r="AD7" s="2" t="s">
        <v>34</v>
      </c>
      <c r="AE7" s="2" t="s">
        <v>34</v>
      </c>
      <c r="AF7" s="2" t="s">
        <v>38</v>
      </c>
      <c r="AG7" s="2" t="s">
        <v>34</v>
      </c>
      <c r="AI7" s="2" t="s">
        <v>39</v>
      </c>
      <c r="AJ7" s="3">
        <v>0</v>
      </c>
      <c r="AK7" s="3">
        <v>0</v>
      </c>
      <c r="AL7" s="3">
        <v>1</v>
      </c>
      <c r="AM7" s="3">
        <v>55</v>
      </c>
      <c r="AN7" s="3">
        <v>3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f t="shared" si="0"/>
        <v>59</v>
      </c>
      <c r="AX7" s="2" t="s">
        <v>40</v>
      </c>
      <c r="AY7" s="12">
        <v>12835.101000000001</v>
      </c>
      <c r="BA7" s="2">
        <v>5</v>
      </c>
      <c r="BB7" s="2" t="s">
        <v>29</v>
      </c>
      <c r="BC7" s="2">
        <v>12136</v>
      </c>
      <c r="BD7" s="2" t="s">
        <v>34</v>
      </c>
      <c r="BE7" s="13">
        <v>12105.11202185792</v>
      </c>
      <c r="BG7" s="2">
        <v>5</v>
      </c>
      <c r="BH7" s="2" t="s">
        <v>29</v>
      </c>
      <c r="BI7" s="2">
        <v>12136</v>
      </c>
      <c r="BJ7" s="13">
        <v>12105.11202185792</v>
      </c>
      <c r="BK7" s="17">
        <v>0.25451531099274971</v>
      </c>
    </row>
    <row r="8" spans="1:63" x14ac:dyDescent="0.3">
      <c r="B8" s="2">
        <v>6</v>
      </c>
      <c r="C8" s="9">
        <v>41944</v>
      </c>
      <c r="D8" s="2">
        <v>12136</v>
      </c>
      <c r="L8" s="7">
        <f t="shared" si="1"/>
        <v>12995</v>
      </c>
      <c r="M8" s="6" t="s">
        <v>1</v>
      </c>
      <c r="N8" s="7">
        <f t="shared" si="2"/>
        <v>13351</v>
      </c>
      <c r="O8" s="6" t="s">
        <v>16</v>
      </c>
      <c r="Q8" s="7">
        <f t="shared" si="3"/>
        <v>12995</v>
      </c>
      <c r="R8" s="6" t="s">
        <v>1</v>
      </c>
      <c r="S8" s="7">
        <f t="shared" si="4"/>
        <v>13351</v>
      </c>
      <c r="T8" s="6" t="s">
        <v>41</v>
      </c>
      <c r="V8" s="2">
        <v>6</v>
      </c>
      <c r="W8" s="9">
        <v>41944</v>
      </c>
      <c r="X8" s="2">
        <v>12136</v>
      </c>
      <c r="Y8" s="2" t="s">
        <v>34</v>
      </c>
      <c r="AA8" s="2">
        <v>6</v>
      </c>
      <c r="AB8" s="9">
        <v>41944</v>
      </c>
      <c r="AC8" s="2">
        <v>12136</v>
      </c>
      <c r="AD8" s="2" t="s">
        <v>34</v>
      </c>
      <c r="AE8" s="2" t="s">
        <v>34</v>
      </c>
      <c r="AF8" s="2" t="s">
        <v>38</v>
      </c>
      <c r="AG8" s="2" t="s">
        <v>34</v>
      </c>
      <c r="AI8" s="2" t="s">
        <v>40</v>
      </c>
      <c r="AJ8" s="3">
        <v>0</v>
      </c>
      <c r="AK8" s="3">
        <v>0</v>
      </c>
      <c r="AL8" s="3">
        <v>0</v>
      </c>
      <c r="AM8" s="3">
        <v>2</v>
      </c>
      <c r="AN8" s="3">
        <v>108</v>
      </c>
      <c r="AO8" s="3">
        <v>8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f t="shared" si="0"/>
        <v>118</v>
      </c>
      <c r="AX8" s="2" t="s">
        <v>41</v>
      </c>
      <c r="AY8" s="12">
        <v>13177.111999999999</v>
      </c>
      <c r="BA8" s="2">
        <v>6</v>
      </c>
      <c r="BB8" s="9">
        <v>41944</v>
      </c>
      <c r="BC8" s="2">
        <v>12136</v>
      </c>
      <c r="BD8" s="2" t="s">
        <v>34</v>
      </c>
      <c r="BE8" s="13">
        <v>12105.11202185792</v>
      </c>
      <c r="BG8" s="2">
        <v>6</v>
      </c>
      <c r="BH8" s="9">
        <v>41944</v>
      </c>
      <c r="BI8" s="2">
        <v>12136</v>
      </c>
      <c r="BJ8" s="13">
        <v>12105.11202185792</v>
      </c>
      <c r="BK8" s="17">
        <v>0.25451531099274971</v>
      </c>
    </row>
    <row r="9" spans="1:63" x14ac:dyDescent="0.3">
      <c r="B9" s="2">
        <v>7</v>
      </c>
      <c r="C9" s="9">
        <v>41974</v>
      </c>
      <c r="D9" s="2">
        <v>12136</v>
      </c>
      <c r="L9" s="7">
        <f t="shared" si="1"/>
        <v>13351</v>
      </c>
      <c r="M9" s="6" t="s">
        <v>1</v>
      </c>
      <c r="N9" s="7">
        <f t="shared" si="2"/>
        <v>13707</v>
      </c>
      <c r="O9" s="6" t="s">
        <v>17</v>
      </c>
      <c r="Q9" s="7">
        <f t="shared" si="3"/>
        <v>13351</v>
      </c>
      <c r="R9" s="6" t="s">
        <v>1</v>
      </c>
      <c r="S9" s="7">
        <f t="shared" si="4"/>
        <v>13707</v>
      </c>
      <c r="T9" s="6" t="s">
        <v>42</v>
      </c>
      <c r="V9" s="2">
        <v>7</v>
      </c>
      <c r="W9" s="9">
        <v>41974</v>
      </c>
      <c r="X9" s="2">
        <v>12136</v>
      </c>
      <c r="Y9" s="2" t="s">
        <v>34</v>
      </c>
      <c r="AA9" s="2">
        <v>7</v>
      </c>
      <c r="AB9" s="9">
        <v>41974</v>
      </c>
      <c r="AC9" s="2">
        <v>12136</v>
      </c>
      <c r="AD9" s="2" t="s">
        <v>34</v>
      </c>
      <c r="AE9" s="2" t="s">
        <v>34</v>
      </c>
      <c r="AF9" s="2" t="s">
        <v>38</v>
      </c>
      <c r="AG9" s="2" t="s">
        <v>34</v>
      </c>
      <c r="AI9" s="2" t="s">
        <v>41</v>
      </c>
      <c r="AJ9" s="3">
        <v>0</v>
      </c>
      <c r="AK9" s="3">
        <v>0</v>
      </c>
      <c r="AL9" s="3">
        <v>0</v>
      </c>
      <c r="AM9" s="3">
        <v>0</v>
      </c>
      <c r="AN9" s="3">
        <v>7</v>
      </c>
      <c r="AO9" s="3">
        <v>585</v>
      </c>
      <c r="AP9" s="3">
        <v>14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f t="shared" si="0"/>
        <v>606</v>
      </c>
      <c r="AX9" s="2" t="s">
        <v>42</v>
      </c>
      <c r="AY9" s="12">
        <v>13525.191999999999</v>
      </c>
      <c r="BA9" s="2">
        <v>7</v>
      </c>
      <c r="BB9" s="9">
        <v>41974</v>
      </c>
      <c r="BC9" s="2">
        <v>12136</v>
      </c>
      <c r="BD9" s="2" t="s">
        <v>34</v>
      </c>
      <c r="BE9" s="13">
        <v>12105.11202185792</v>
      </c>
      <c r="BG9" s="2">
        <v>7</v>
      </c>
      <c r="BH9" s="9">
        <v>41974</v>
      </c>
      <c r="BI9" s="2">
        <v>12136</v>
      </c>
      <c r="BJ9" s="13">
        <v>12105.11202185792</v>
      </c>
      <c r="BK9" s="17">
        <v>0.25451531099274971</v>
      </c>
    </row>
    <row r="10" spans="1:63" x14ac:dyDescent="0.3">
      <c r="B10" s="2">
        <v>8</v>
      </c>
      <c r="C10" s="2" t="s">
        <v>30</v>
      </c>
      <c r="D10" s="2">
        <v>11987</v>
      </c>
      <c r="L10" s="7">
        <f t="shared" si="1"/>
        <v>13707</v>
      </c>
      <c r="M10" s="6" t="s">
        <v>1</v>
      </c>
      <c r="N10" s="7">
        <f t="shared" si="2"/>
        <v>14063</v>
      </c>
      <c r="O10" s="6" t="s">
        <v>18</v>
      </c>
      <c r="Q10" s="7">
        <f t="shared" si="3"/>
        <v>13707</v>
      </c>
      <c r="R10" s="6" t="s">
        <v>1</v>
      </c>
      <c r="S10" s="7">
        <f t="shared" si="4"/>
        <v>14063</v>
      </c>
      <c r="T10" s="6" t="s">
        <v>35</v>
      </c>
      <c r="V10" s="2">
        <v>8</v>
      </c>
      <c r="W10" s="2" t="s">
        <v>30</v>
      </c>
      <c r="X10" s="2">
        <v>11987</v>
      </c>
      <c r="Y10" s="2" t="s">
        <v>34</v>
      </c>
      <c r="AA10" s="2">
        <v>8</v>
      </c>
      <c r="AB10" s="2" t="s">
        <v>30</v>
      </c>
      <c r="AC10" s="2">
        <v>11987</v>
      </c>
      <c r="AD10" s="2" t="s">
        <v>34</v>
      </c>
      <c r="AE10" s="2" t="s">
        <v>34</v>
      </c>
      <c r="AF10" s="2" t="s">
        <v>38</v>
      </c>
      <c r="AG10" s="2" t="s">
        <v>34</v>
      </c>
      <c r="AI10" s="2" t="s">
        <v>42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13</v>
      </c>
      <c r="AP10" s="3">
        <v>352</v>
      </c>
      <c r="AQ10" s="3">
        <v>9</v>
      </c>
      <c r="AR10" s="3">
        <v>0</v>
      </c>
      <c r="AS10" s="3">
        <v>0</v>
      </c>
      <c r="AT10" s="3">
        <v>0</v>
      </c>
      <c r="AU10" s="3">
        <v>0</v>
      </c>
      <c r="AV10">
        <f t="shared" si="0"/>
        <v>374</v>
      </c>
      <c r="AX10" s="2" t="s">
        <v>35</v>
      </c>
      <c r="AY10" s="12">
        <v>13896.285</v>
      </c>
      <c r="BA10" s="2">
        <v>8</v>
      </c>
      <c r="BB10" s="2" t="s">
        <v>30</v>
      </c>
      <c r="BC10" s="2">
        <v>11987</v>
      </c>
      <c r="BD10" s="2" t="s">
        <v>34</v>
      </c>
      <c r="BE10" s="13">
        <v>12105.11202185792</v>
      </c>
      <c r="BG10" s="2">
        <v>8</v>
      </c>
      <c r="BH10" s="2" t="s">
        <v>30</v>
      </c>
      <c r="BI10" s="2">
        <v>11987</v>
      </c>
      <c r="BJ10" s="13">
        <v>12105.11202185792</v>
      </c>
      <c r="BK10" s="17">
        <v>0.98533429430149244</v>
      </c>
    </row>
    <row r="11" spans="1:63" x14ac:dyDescent="0.3">
      <c r="B11" s="2">
        <v>9</v>
      </c>
      <c r="C11" s="2" t="s">
        <v>31</v>
      </c>
      <c r="D11" s="2">
        <v>11987</v>
      </c>
      <c r="L11" s="7">
        <f t="shared" si="1"/>
        <v>14063</v>
      </c>
      <c r="M11" s="6" t="s">
        <v>1</v>
      </c>
      <c r="N11" s="7">
        <f t="shared" si="2"/>
        <v>14419</v>
      </c>
      <c r="O11" s="6" t="s">
        <v>19</v>
      </c>
      <c r="Q11" s="7">
        <f t="shared" si="3"/>
        <v>14063</v>
      </c>
      <c r="R11" s="6" t="s">
        <v>1</v>
      </c>
      <c r="S11" s="7">
        <f t="shared" si="4"/>
        <v>14419</v>
      </c>
      <c r="T11" s="6" t="s">
        <v>43</v>
      </c>
      <c r="V11" s="2">
        <v>9</v>
      </c>
      <c r="W11" s="2" t="s">
        <v>31</v>
      </c>
      <c r="X11" s="2">
        <v>11987</v>
      </c>
      <c r="Y11" s="2" t="s">
        <v>34</v>
      </c>
      <c r="AA11" s="2">
        <v>9</v>
      </c>
      <c r="AB11" s="2" t="s">
        <v>31</v>
      </c>
      <c r="AC11" s="2">
        <v>11987</v>
      </c>
      <c r="AD11" s="2" t="s">
        <v>34</v>
      </c>
      <c r="AE11" s="2" t="s">
        <v>34</v>
      </c>
      <c r="AF11" s="2" t="s">
        <v>38</v>
      </c>
      <c r="AG11" s="2" t="s">
        <v>34</v>
      </c>
      <c r="AI11" s="2" t="s">
        <v>35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8</v>
      </c>
      <c r="AQ11" s="3">
        <v>320</v>
      </c>
      <c r="AR11" s="3">
        <v>19</v>
      </c>
      <c r="AS11" s="3">
        <v>0</v>
      </c>
      <c r="AT11" s="3">
        <v>0</v>
      </c>
      <c r="AU11" s="3">
        <v>0</v>
      </c>
      <c r="AV11">
        <f t="shared" si="0"/>
        <v>347</v>
      </c>
      <c r="AX11" s="2" t="s">
        <v>43</v>
      </c>
      <c r="AY11" s="12">
        <v>14225.762000000001</v>
      </c>
      <c r="BA11" s="2">
        <v>9</v>
      </c>
      <c r="BB11" s="2" t="s">
        <v>31</v>
      </c>
      <c r="BC11" s="2">
        <v>11987</v>
      </c>
      <c r="BD11" s="2" t="s">
        <v>34</v>
      </c>
      <c r="BE11" s="13">
        <v>12105.11202185792</v>
      </c>
      <c r="BG11" s="2">
        <v>9</v>
      </c>
      <c r="BH11" s="2" t="s">
        <v>31</v>
      </c>
      <c r="BI11" s="2">
        <v>11987</v>
      </c>
      <c r="BJ11" s="13">
        <v>12105.11202185792</v>
      </c>
      <c r="BK11" s="17">
        <v>0.98533429430149244</v>
      </c>
    </row>
    <row r="12" spans="1:63" x14ac:dyDescent="0.3">
      <c r="B12" s="2">
        <v>10</v>
      </c>
      <c r="C12" s="2" t="s">
        <v>32</v>
      </c>
      <c r="D12" s="2">
        <v>12017</v>
      </c>
      <c r="L12" s="7">
        <f t="shared" si="1"/>
        <v>14419</v>
      </c>
      <c r="M12" s="6" t="s">
        <v>1</v>
      </c>
      <c r="N12" s="7">
        <f t="shared" si="2"/>
        <v>14775</v>
      </c>
      <c r="O12" s="6" t="s">
        <v>20</v>
      </c>
      <c r="Q12" s="7">
        <f t="shared" si="3"/>
        <v>14419</v>
      </c>
      <c r="R12" s="6" t="s">
        <v>1</v>
      </c>
      <c r="S12" s="7">
        <f t="shared" si="4"/>
        <v>14775</v>
      </c>
      <c r="T12" s="6" t="s">
        <v>44</v>
      </c>
      <c r="V12" s="2">
        <v>10</v>
      </c>
      <c r="W12" s="2" t="s">
        <v>32</v>
      </c>
      <c r="X12" s="2">
        <v>12017</v>
      </c>
      <c r="Y12" s="2" t="s">
        <v>34</v>
      </c>
      <c r="AA12" s="2">
        <v>10</v>
      </c>
      <c r="AB12" s="2" t="s">
        <v>32</v>
      </c>
      <c r="AC12" s="2">
        <v>12017</v>
      </c>
      <c r="AD12" s="2" t="s">
        <v>34</v>
      </c>
      <c r="AE12" s="2" t="s">
        <v>34</v>
      </c>
      <c r="AF12" s="2" t="s">
        <v>38</v>
      </c>
      <c r="AG12" s="2" t="s">
        <v>34</v>
      </c>
      <c r="AI12" s="2" t="s">
        <v>43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18</v>
      </c>
      <c r="AR12" s="3">
        <v>232</v>
      </c>
      <c r="AS12" s="3">
        <v>7</v>
      </c>
      <c r="AT12" s="3">
        <v>0</v>
      </c>
      <c r="AU12" s="3">
        <v>0</v>
      </c>
      <c r="AV12">
        <f t="shared" si="0"/>
        <v>257</v>
      </c>
      <c r="AX12" s="2" t="s">
        <v>44</v>
      </c>
      <c r="AY12" s="12">
        <v>14589.26</v>
      </c>
      <c r="BA12" s="2">
        <v>10</v>
      </c>
      <c r="BB12" s="2" t="s">
        <v>32</v>
      </c>
      <c r="BC12" s="2">
        <v>12017</v>
      </c>
      <c r="BD12" s="2" t="s">
        <v>34</v>
      </c>
      <c r="BE12" s="13">
        <v>12105.11202185792</v>
      </c>
      <c r="BG12" s="2">
        <v>10</v>
      </c>
      <c r="BH12" s="2" t="s">
        <v>32</v>
      </c>
      <c r="BI12" s="2">
        <v>12017</v>
      </c>
      <c r="BJ12" s="13">
        <v>12105.11202185792</v>
      </c>
      <c r="BK12" s="17">
        <v>0.73322810899492297</v>
      </c>
    </row>
    <row r="13" spans="1:63" x14ac:dyDescent="0.3">
      <c r="B13" s="2" t="s">
        <v>24</v>
      </c>
      <c r="C13" s="2" t="s">
        <v>24</v>
      </c>
      <c r="D13" s="2" t="s">
        <v>24</v>
      </c>
      <c r="L13" s="7">
        <f t="shared" si="1"/>
        <v>14775</v>
      </c>
      <c r="M13" s="6" t="s">
        <v>1</v>
      </c>
      <c r="N13" s="7">
        <f t="shared" si="2"/>
        <v>15131</v>
      </c>
      <c r="O13" s="6" t="s">
        <v>21</v>
      </c>
      <c r="Q13" s="7">
        <f t="shared" si="3"/>
        <v>14775</v>
      </c>
      <c r="R13" s="6" t="s">
        <v>1</v>
      </c>
      <c r="S13" s="7">
        <f t="shared" si="4"/>
        <v>15131</v>
      </c>
      <c r="T13" s="6" t="s">
        <v>45</v>
      </c>
      <c r="V13" s="2" t="s">
        <v>24</v>
      </c>
      <c r="W13" s="2" t="s">
        <v>24</v>
      </c>
      <c r="X13" s="2" t="s">
        <v>24</v>
      </c>
      <c r="Y13" s="2" t="s">
        <v>24</v>
      </c>
      <c r="AA13" s="2" t="s">
        <v>24</v>
      </c>
      <c r="AB13" s="2" t="s">
        <v>24</v>
      </c>
      <c r="AC13" s="2" t="s">
        <v>24</v>
      </c>
      <c r="AD13" s="2" t="s">
        <v>24</v>
      </c>
      <c r="AE13" s="2" t="s">
        <v>24</v>
      </c>
      <c r="AF13" s="2" t="s">
        <v>24</v>
      </c>
      <c r="AG13" s="2" t="s">
        <v>24</v>
      </c>
      <c r="AI13" s="2" t="s">
        <v>44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7</v>
      </c>
      <c r="AS13" s="3">
        <v>80</v>
      </c>
      <c r="AT13" s="3">
        <v>5</v>
      </c>
      <c r="AU13" s="3">
        <v>0</v>
      </c>
      <c r="AV13">
        <f t="shared" si="0"/>
        <v>92</v>
      </c>
      <c r="AX13" s="2" t="s">
        <v>45</v>
      </c>
      <c r="AY13" s="12">
        <v>14945.583000000001</v>
      </c>
      <c r="BA13" s="2" t="s">
        <v>24</v>
      </c>
      <c r="BB13" s="2" t="s">
        <v>24</v>
      </c>
      <c r="BC13" s="2" t="s">
        <v>24</v>
      </c>
      <c r="BD13" s="2" t="s">
        <v>24</v>
      </c>
      <c r="BE13" s="2" t="s">
        <v>24</v>
      </c>
      <c r="BG13" s="2" t="s">
        <v>24</v>
      </c>
      <c r="BH13" s="2" t="s">
        <v>24</v>
      </c>
      <c r="BI13" s="2" t="s">
        <v>24</v>
      </c>
      <c r="BJ13" s="2" t="s">
        <v>24</v>
      </c>
      <c r="BK13" s="2" t="s">
        <v>24</v>
      </c>
    </row>
    <row r="14" spans="1:63" x14ac:dyDescent="0.3">
      <c r="B14" s="2" t="s">
        <v>24</v>
      </c>
      <c r="C14" s="2" t="s">
        <v>24</v>
      </c>
      <c r="D14" s="2" t="s">
        <v>24</v>
      </c>
      <c r="L14" s="7">
        <f t="shared" si="1"/>
        <v>15131</v>
      </c>
      <c r="M14" s="6" t="s">
        <v>1</v>
      </c>
      <c r="N14" s="7">
        <f t="shared" si="2"/>
        <v>15487</v>
      </c>
      <c r="O14" s="6" t="s">
        <v>22</v>
      </c>
      <c r="Q14" s="7">
        <f t="shared" si="3"/>
        <v>15131</v>
      </c>
      <c r="R14" s="6" t="s">
        <v>1</v>
      </c>
      <c r="S14" s="7">
        <f t="shared" si="4"/>
        <v>15487</v>
      </c>
      <c r="T14" s="6" t="s">
        <v>53</v>
      </c>
      <c r="V14" s="2" t="s">
        <v>24</v>
      </c>
      <c r="W14" s="2" t="s">
        <v>24</v>
      </c>
      <c r="X14" s="2" t="s">
        <v>24</v>
      </c>
      <c r="Y14" s="2" t="s">
        <v>24</v>
      </c>
      <c r="AA14" s="2" t="s">
        <v>24</v>
      </c>
      <c r="AB14" s="2" t="s">
        <v>24</v>
      </c>
      <c r="AC14" s="2" t="s">
        <v>24</v>
      </c>
      <c r="AD14" s="2" t="s">
        <v>24</v>
      </c>
      <c r="AE14" s="2" t="s">
        <v>24</v>
      </c>
      <c r="AF14" s="2" t="s">
        <v>24</v>
      </c>
      <c r="AG14" s="2" t="s">
        <v>24</v>
      </c>
      <c r="AI14" s="2" t="s">
        <v>45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5</v>
      </c>
      <c r="AT14" s="3">
        <v>39</v>
      </c>
      <c r="AU14" s="3">
        <v>4</v>
      </c>
      <c r="AV14">
        <f t="shared" si="0"/>
        <v>48</v>
      </c>
      <c r="AX14" s="2" t="s">
        <v>53</v>
      </c>
      <c r="AY14" s="12">
        <v>15024.2</v>
      </c>
      <c r="BA14" s="2" t="s">
        <v>24</v>
      </c>
      <c r="BB14" s="2" t="s">
        <v>24</v>
      </c>
      <c r="BC14" s="2" t="s">
        <v>24</v>
      </c>
      <c r="BD14" s="2" t="s">
        <v>24</v>
      </c>
      <c r="BE14" s="2" t="s">
        <v>24</v>
      </c>
      <c r="BG14" s="2" t="s">
        <v>24</v>
      </c>
      <c r="BH14" s="2" t="s">
        <v>24</v>
      </c>
      <c r="BI14" s="2" t="s">
        <v>24</v>
      </c>
      <c r="BJ14" s="2" t="s">
        <v>24</v>
      </c>
      <c r="BK14" s="2" t="s">
        <v>24</v>
      </c>
    </row>
    <row r="15" spans="1:63" x14ac:dyDescent="0.3">
      <c r="B15" s="2" t="s">
        <v>24</v>
      </c>
      <c r="C15" s="2" t="s">
        <v>24</v>
      </c>
      <c r="D15" s="2" t="s">
        <v>24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24</v>
      </c>
      <c r="AB15" s="2" t="s">
        <v>24</v>
      </c>
      <c r="AC15" s="2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53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4</v>
      </c>
      <c r="AU15" s="3">
        <v>1</v>
      </c>
      <c r="AV15">
        <f t="shared" si="0"/>
        <v>5</v>
      </c>
      <c r="BA15" s="2" t="s">
        <v>24</v>
      </c>
      <c r="BB15" s="2" t="s">
        <v>24</v>
      </c>
      <c r="BC15" s="2" t="s">
        <v>24</v>
      </c>
      <c r="BD15" s="2" t="s">
        <v>24</v>
      </c>
      <c r="BE15" s="2" t="s">
        <v>24</v>
      </c>
      <c r="BG15" s="2" t="s">
        <v>24</v>
      </c>
      <c r="BH15" s="2" t="s">
        <v>24</v>
      </c>
      <c r="BI15" s="2" t="s">
        <v>24</v>
      </c>
      <c r="BJ15" s="2" t="s">
        <v>24</v>
      </c>
      <c r="BK15" s="2" t="s">
        <v>24</v>
      </c>
    </row>
    <row r="16" spans="1:63" x14ac:dyDescent="0.3">
      <c r="B16" s="2" t="s">
        <v>24</v>
      </c>
      <c r="C16" s="2" t="s">
        <v>24</v>
      </c>
      <c r="D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AA16" s="2" t="s">
        <v>24</v>
      </c>
      <c r="AB16" s="2" t="s">
        <v>24</v>
      </c>
      <c r="AC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V16">
        <f>SUM(AV4:AV15)</f>
        <v>2245</v>
      </c>
      <c r="BA16" s="2" t="s">
        <v>24</v>
      </c>
      <c r="BB16" s="2" t="s">
        <v>24</v>
      </c>
      <c r="BC16" s="2" t="s">
        <v>24</v>
      </c>
      <c r="BD16" s="2" t="s">
        <v>24</v>
      </c>
      <c r="BE16" s="2" t="s">
        <v>24</v>
      </c>
      <c r="BG16" s="2" t="s">
        <v>24</v>
      </c>
      <c r="BH16" s="2" t="s">
        <v>24</v>
      </c>
      <c r="BI16" s="2" t="s">
        <v>24</v>
      </c>
      <c r="BJ16" s="2" t="s">
        <v>24</v>
      </c>
      <c r="BK16" s="2" t="s">
        <v>24</v>
      </c>
    </row>
    <row r="17" spans="2:63" x14ac:dyDescent="0.3">
      <c r="B17" s="2" t="s">
        <v>24</v>
      </c>
      <c r="C17" s="2" t="s">
        <v>24</v>
      </c>
      <c r="D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A17" s="2" t="s">
        <v>24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W17" s="15">
        <f>BG31/AV15</f>
        <v>0</v>
      </c>
      <c r="BA17" s="2" t="s">
        <v>24</v>
      </c>
      <c r="BB17" s="2" t="s">
        <v>24</v>
      </c>
      <c r="BC17" s="2" t="s">
        <v>24</v>
      </c>
      <c r="BD17" s="2" t="s">
        <v>24</v>
      </c>
      <c r="BE17" s="2" t="s">
        <v>24</v>
      </c>
      <c r="BG17" s="2" t="s">
        <v>24</v>
      </c>
      <c r="BH17" s="2" t="s">
        <v>24</v>
      </c>
      <c r="BI17" s="2" t="s">
        <v>24</v>
      </c>
      <c r="BJ17" s="2" t="s">
        <v>24</v>
      </c>
      <c r="BK17" s="2" t="s">
        <v>24</v>
      </c>
    </row>
    <row r="18" spans="2:63" x14ac:dyDescent="0.3">
      <c r="B18" s="2">
        <v>1880</v>
      </c>
      <c r="C18" s="2" t="s">
        <v>146</v>
      </c>
      <c r="D18" s="2">
        <v>13992</v>
      </c>
      <c r="V18" s="2">
        <v>1880</v>
      </c>
      <c r="W18" s="2" t="s">
        <v>146</v>
      </c>
      <c r="X18" s="2">
        <v>13992</v>
      </c>
      <c r="Y18" s="2" t="s">
        <v>35</v>
      </c>
      <c r="AA18" s="2">
        <v>1879</v>
      </c>
      <c r="AB18" s="2" t="s">
        <v>145</v>
      </c>
      <c r="AC18" s="2">
        <v>13934</v>
      </c>
      <c r="AD18" s="2" t="s">
        <v>35</v>
      </c>
      <c r="AE18" s="2" t="s">
        <v>35</v>
      </c>
      <c r="AF18" s="2" t="s">
        <v>38</v>
      </c>
      <c r="AG18" s="2" t="s">
        <v>35</v>
      </c>
      <c r="AI18" s="67" t="s">
        <v>51</v>
      </c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BA18" s="2">
        <v>1879</v>
      </c>
      <c r="BB18" s="2" t="s">
        <v>145</v>
      </c>
      <c r="BC18" s="2">
        <v>13934</v>
      </c>
      <c r="BD18" s="2" t="s">
        <v>35</v>
      </c>
      <c r="BE18" s="13">
        <v>13906.455211335249</v>
      </c>
      <c r="BG18" s="2">
        <v>1879</v>
      </c>
      <c r="BH18" s="2" t="s">
        <v>145</v>
      </c>
      <c r="BI18" s="2">
        <v>13934</v>
      </c>
      <c r="BJ18" s="13">
        <v>13906.455211335249</v>
      </c>
      <c r="BK18" s="17">
        <v>0.19768041240669529</v>
      </c>
    </row>
    <row r="19" spans="2:63" x14ac:dyDescent="0.3">
      <c r="AA19" s="2">
        <v>1880</v>
      </c>
      <c r="AB19" s="2" t="s">
        <v>146</v>
      </c>
      <c r="AC19" s="2">
        <v>13992</v>
      </c>
      <c r="AD19" s="2" t="s">
        <v>35</v>
      </c>
      <c r="AE19" s="2" t="s">
        <v>43</v>
      </c>
      <c r="AF19" s="2" t="s">
        <v>38</v>
      </c>
      <c r="AG19" s="2"/>
      <c r="AI19" s="2" t="s">
        <v>52</v>
      </c>
      <c r="AJ19" s="2" t="s">
        <v>50</v>
      </c>
      <c r="AK19" s="2" t="s">
        <v>49</v>
      </c>
      <c r="AL19" s="2" t="s">
        <v>34</v>
      </c>
      <c r="AM19" s="2" t="s">
        <v>39</v>
      </c>
      <c r="AN19" s="2" t="s">
        <v>40</v>
      </c>
      <c r="AO19" s="2" t="s">
        <v>41</v>
      </c>
      <c r="AP19" s="2" t="s">
        <v>42</v>
      </c>
      <c r="AQ19" s="2" t="s">
        <v>35</v>
      </c>
      <c r="AR19" s="2" t="s">
        <v>43</v>
      </c>
      <c r="AS19" s="2" t="s">
        <v>44</v>
      </c>
      <c r="AT19" s="2" t="s">
        <v>45</v>
      </c>
      <c r="AU19" s="2" t="s">
        <v>53</v>
      </c>
      <c r="BA19" s="2">
        <v>1880</v>
      </c>
      <c r="BB19" s="2" t="s">
        <v>146</v>
      </c>
      <c r="BC19" s="2">
        <v>13992</v>
      </c>
      <c r="BD19" s="2" t="s">
        <v>35</v>
      </c>
      <c r="BE19" s="13">
        <v>14237.243677042799</v>
      </c>
      <c r="BG19" s="2">
        <v>1880</v>
      </c>
      <c r="BH19" s="2" t="s">
        <v>146</v>
      </c>
      <c r="BI19" s="2">
        <v>13992</v>
      </c>
      <c r="BJ19" s="13">
        <v>13906.455211335249</v>
      </c>
      <c r="BK19" s="17">
        <v>0.61138356678637029</v>
      </c>
    </row>
    <row r="20" spans="2:63" x14ac:dyDescent="0.3">
      <c r="AI20" s="2" t="s">
        <v>50</v>
      </c>
      <c r="AJ20" s="17">
        <f>AJ4/$AV$4</f>
        <v>0.94444444444444442</v>
      </c>
      <c r="AK20" s="17">
        <f t="shared" ref="AK20" si="5">AK4/$AV$4</f>
        <v>5.5555555555555552E-2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</row>
    <row r="21" spans="2:63" x14ac:dyDescent="0.3">
      <c r="AI21" s="2" t="s">
        <v>49</v>
      </c>
      <c r="AJ21" s="17">
        <f>AJ5/$AV$5</f>
        <v>5.5045871559633031E-2</v>
      </c>
      <c r="AK21" s="17">
        <f t="shared" ref="AK21:AL21" si="6">AK5/$AV$5</f>
        <v>0.91743119266055051</v>
      </c>
      <c r="AL21" s="17">
        <f t="shared" si="6"/>
        <v>2.7522935779816515E-2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</row>
    <row r="22" spans="2:63" x14ac:dyDescent="0.3">
      <c r="AI22" s="2" t="s">
        <v>34</v>
      </c>
      <c r="AJ22" s="18">
        <v>0</v>
      </c>
      <c r="AK22" s="17">
        <f t="shared" ref="AK22:AM22" si="7">AK6/$AV$6</f>
        <v>2.4590163934426229E-2</v>
      </c>
      <c r="AL22" s="17">
        <f t="shared" si="7"/>
        <v>0.95901639344262291</v>
      </c>
      <c r="AM22" s="17">
        <f t="shared" si="7"/>
        <v>1.6393442622950821E-2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</row>
    <row r="23" spans="2:63" x14ac:dyDescent="0.3">
      <c r="AI23" s="2" t="s">
        <v>39</v>
      </c>
      <c r="AJ23" s="18">
        <v>0</v>
      </c>
      <c r="AK23" s="18">
        <v>0</v>
      </c>
      <c r="AL23" s="17">
        <f t="shared" ref="AL23:AN23" si="8">AL7/$AV$7</f>
        <v>1.6949152542372881E-2</v>
      </c>
      <c r="AM23" s="17">
        <f t="shared" si="8"/>
        <v>0.93220338983050843</v>
      </c>
      <c r="AN23" s="17">
        <f t="shared" si="8"/>
        <v>5.0847457627118647E-2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</row>
    <row r="24" spans="2:63" x14ac:dyDescent="0.3">
      <c r="AI24" s="2" t="s">
        <v>40</v>
      </c>
      <c r="AJ24" s="18">
        <v>0</v>
      </c>
      <c r="AK24" s="18">
        <v>0</v>
      </c>
      <c r="AL24" s="18">
        <v>0</v>
      </c>
      <c r="AM24" s="17">
        <f t="shared" ref="AM24:AO24" si="9">AM8/$AV$8</f>
        <v>1.6949152542372881E-2</v>
      </c>
      <c r="AN24" s="17">
        <f t="shared" si="9"/>
        <v>0.9152542372881356</v>
      </c>
      <c r="AO24" s="17">
        <f t="shared" si="9"/>
        <v>6.7796610169491525E-2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</row>
    <row r="25" spans="2:63" x14ac:dyDescent="0.3">
      <c r="AI25" s="2" t="s">
        <v>41</v>
      </c>
      <c r="AJ25" s="18">
        <v>0</v>
      </c>
      <c r="AK25" s="18">
        <v>0</v>
      </c>
      <c r="AL25" s="18">
        <v>0</v>
      </c>
      <c r="AM25" s="18">
        <v>0</v>
      </c>
      <c r="AN25" s="17">
        <f t="shared" ref="AN25:AP25" si="10">AN9/$AV$9</f>
        <v>1.155115511551155E-2</v>
      </c>
      <c r="AO25" s="17">
        <f t="shared" si="10"/>
        <v>0.96534653465346532</v>
      </c>
      <c r="AP25" s="17">
        <f t="shared" si="10"/>
        <v>2.3102310231023101E-2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</row>
    <row r="26" spans="2:63" x14ac:dyDescent="0.3">
      <c r="AI26" s="2" t="s">
        <v>42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7">
        <f t="shared" ref="AO26:AQ26" si="11">AO10/$AV$10</f>
        <v>3.4759358288770054E-2</v>
      </c>
      <c r="AP26" s="17">
        <f t="shared" si="11"/>
        <v>0.94117647058823528</v>
      </c>
      <c r="AQ26" s="17">
        <f t="shared" si="11"/>
        <v>2.4064171122994651E-2</v>
      </c>
      <c r="AR26" s="18">
        <v>0</v>
      </c>
      <c r="AS26" s="18">
        <v>0</v>
      </c>
      <c r="AT26" s="18">
        <v>0</v>
      </c>
      <c r="AU26" s="18">
        <v>0</v>
      </c>
    </row>
    <row r="27" spans="2:63" x14ac:dyDescent="0.3">
      <c r="AI27" s="2" t="s">
        <v>35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7">
        <f t="shared" ref="AP27:AR27" si="12">AP11/$AV$11</f>
        <v>2.3054755043227664E-2</v>
      </c>
      <c r="AQ27" s="17">
        <f t="shared" si="12"/>
        <v>0.9221902017291066</v>
      </c>
      <c r="AR27" s="17">
        <f t="shared" si="12"/>
        <v>5.4755043227665709E-2</v>
      </c>
      <c r="AS27" s="18">
        <v>0</v>
      </c>
      <c r="AT27" s="18">
        <v>0</v>
      </c>
      <c r="AU27" s="18">
        <v>0</v>
      </c>
    </row>
    <row r="28" spans="2:63" x14ac:dyDescent="0.3">
      <c r="AI28" s="2" t="s">
        <v>43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7">
        <f t="shared" ref="AQ28:AS28" si="13">AQ12/$AV$12</f>
        <v>7.0038910505836577E-2</v>
      </c>
      <c r="AR28" s="17">
        <f t="shared" si="13"/>
        <v>0.90272373540856032</v>
      </c>
      <c r="AS28" s="17">
        <f t="shared" si="13"/>
        <v>2.7237354085603113E-2</v>
      </c>
      <c r="AT28" s="18">
        <v>0</v>
      </c>
      <c r="AU28" s="18">
        <v>0</v>
      </c>
    </row>
    <row r="29" spans="2:63" x14ac:dyDescent="0.3">
      <c r="AI29" s="2" t="s">
        <v>44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7">
        <f t="shared" ref="AR29:AT29" si="14">AR13/$AV$13</f>
        <v>7.6086956521739135E-2</v>
      </c>
      <c r="AS29" s="17">
        <f t="shared" si="14"/>
        <v>0.86956521739130432</v>
      </c>
      <c r="AT29" s="17">
        <f t="shared" si="14"/>
        <v>5.434782608695652E-2</v>
      </c>
      <c r="AU29" s="18">
        <v>0</v>
      </c>
    </row>
    <row r="30" spans="2:63" x14ac:dyDescent="0.3">
      <c r="AI30" s="2" t="s">
        <v>45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7">
        <f t="shared" ref="AS30:AU30" si="15">AS14/$AV$14</f>
        <v>0.10416666666666667</v>
      </c>
      <c r="AT30" s="17">
        <f t="shared" si="15"/>
        <v>0.8125</v>
      </c>
      <c r="AU30" s="17">
        <f t="shared" si="15"/>
        <v>8.3333333333333329E-2</v>
      </c>
    </row>
    <row r="31" spans="2:63" x14ac:dyDescent="0.3">
      <c r="AI31" s="2" t="s">
        <v>53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7">
        <f t="shared" ref="AT31:AU31" si="16">AT15/$AV$15</f>
        <v>0.8</v>
      </c>
      <c r="AU31" s="17">
        <f t="shared" si="16"/>
        <v>0.2</v>
      </c>
    </row>
    <row r="33" spans="1:63" x14ac:dyDescent="0.3">
      <c r="A33" t="s">
        <v>59</v>
      </c>
    </row>
    <row r="35" spans="1:63" x14ac:dyDescent="0.3">
      <c r="F35" s="67" t="s">
        <v>2</v>
      </c>
      <c r="G35" s="67"/>
      <c r="I35" s="67" t="s">
        <v>7</v>
      </c>
      <c r="J35" s="67"/>
      <c r="L35" s="68" t="s">
        <v>0</v>
      </c>
      <c r="M35" s="68"/>
      <c r="N35" s="68"/>
      <c r="O35" s="6" t="s">
        <v>10</v>
      </c>
      <c r="Q35" s="68" t="s">
        <v>0</v>
      </c>
      <c r="R35" s="68"/>
      <c r="S35" s="68"/>
      <c r="T35" s="6" t="s">
        <v>33</v>
      </c>
      <c r="V35" s="67" t="s">
        <v>57</v>
      </c>
      <c r="W35" s="67"/>
      <c r="X35" s="67"/>
      <c r="Y35" s="2" t="s">
        <v>33</v>
      </c>
      <c r="AA35" s="67" t="s">
        <v>57</v>
      </c>
      <c r="AB35" s="67"/>
      <c r="AC35" s="67"/>
      <c r="AD35" s="2" t="s">
        <v>33</v>
      </c>
      <c r="AE35" s="67" t="s">
        <v>36</v>
      </c>
      <c r="AF35" s="67"/>
      <c r="AG35" s="67"/>
      <c r="AI35" s="67" t="s">
        <v>51</v>
      </c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X35" s="67" t="s">
        <v>54</v>
      </c>
      <c r="AY35" s="67"/>
      <c r="BA35" s="67" t="s">
        <v>57</v>
      </c>
      <c r="BB35" s="67"/>
      <c r="BC35" s="67"/>
      <c r="BD35" s="2" t="s">
        <v>33</v>
      </c>
      <c r="BE35" s="3" t="s">
        <v>55</v>
      </c>
      <c r="BG35" s="67" t="s">
        <v>57</v>
      </c>
      <c r="BH35" s="67"/>
      <c r="BI35" s="67"/>
      <c r="BJ35" s="2" t="s">
        <v>55</v>
      </c>
      <c r="BK35" s="2" t="s">
        <v>157</v>
      </c>
    </row>
    <row r="36" spans="1:63" x14ac:dyDescent="0.3">
      <c r="F36" s="3" t="s">
        <v>3</v>
      </c>
      <c r="G36" s="4">
        <v>10900</v>
      </c>
      <c r="I36" s="3" t="s">
        <v>3</v>
      </c>
      <c r="J36" s="4">
        <v>10900</v>
      </c>
      <c r="L36" s="7">
        <v>10900</v>
      </c>
      <c r="M36" s="6" t="s">
        <v>1</v>
      </c>
      <c r="N36" s="7">
        <f>L36+$J$40</f>
        <v>11256</v>
      </c>
      <c r="O36" s="6" t="s">
        <v>11</v>
      </c>
      <c r="Q36" s="7">
        <v>10900</v>
      </c>
      <c r="R36" s="6" t="s">
        <v>1</v>
      </c>
      <c r="S36" s="7">
        <f>Q36+$J$40</f>
        <v>11256</v>
      </c>
      <c r="T36" s="6" t="s">
        <v>50</v>
      </c>
      <c r="V36" s="2">
        <v>1</v>
      </c>
      <c r="W36" s="2" t="s">
        <v>25</v>
      </c>
      <c r="X36" s="2">
        <v>12169</v>
      </c>
      <c r="Y36" s="2" t="s">
        <v>39</v>
      </c>
      <c r="AA36" s="2">
        <v>1</v>
      </c>
      <c r="AB36" s="2" t="s">
        <v>25</v>
      </c>
      <c r="AC36" s="2">
        <v>12169</v>
      </c>
      <c r="AD36" s="2" t="s">
        <v>39</v>
      </c>
      <c r="AE36" s="2" t="s">
        <v>39</v>
      </c>
      <c r="AF36" s="2" t="s">
        <v>38</v>
      </c>
      <c r="AG36" s="2" t="s">
        <v>39</v>
      </c>
      <c r="AI36" s="2" t="s">
        <v>52</v>
      </c>
      <c r="AJ36" s="2" t="s">
        <v>50</v>
      </c>
      <c r="AK36" s="2" t="s">
        <v>49</v>
      </c>
      <c r="AL36" s="2" t="s">
        <v>34</v>
      </c>
      <c r="AM36" s="2" t="s">
        <v>39</v>
      </c>
      <c r="AN36" s="2" t="s">
        <v>40</v>
      </c>
      <c r="AO36" s="2" t="s">
        <v>41</v>
      </c>
      <c r="AP36" s="2" t="s">
        <v>42</v>
      </c>
      <c r="AQ36" s="2" t="s">
        <v>35</v>
      </c>
      <c r="AR36" s="2" t="s">
        <v>43</v>
      </c>
      <c r="AS36" s="2" t="s">
        <v>44</v>
      </c>
      <c r="AT36" s="2" t="s">
        <v>45</v>
      </c>
      <c r="AU36" s="2" t="s">
        <v>53</v>
      </c>
      <c r="AX36" s="2" t="s">
        <v>50</v>
      </c>
      <c r="AY36" s="12">
        <v>11137.333000000001</v>
      </c>
      <c r="BA36" s="2">
        <v>1</v>
      </c>
      <c r="BB36" s="2" t="s">
        <v>25</v>
      </c>
      <c r="BC36" s="2">
        <v>12169</v>
      </c>
      <c r="BD36" s="2" t="s">
        <v>39</v>
      </c>
      <c r="BE36" s="12"/>
      <c r="BG36" s="2">
        <v>1</v>
      </c>
      <c r="BH36" s="2" t="s">
        <v>25</v>
      </c>
      <c r="BI36" s="2">
        <v>12169</v>
      </c>
      <c r="BJ36" s="13" t="s">
        <v>1</v>
      </c>
      <c r="BK36" s="2" t="s">
        <v>1</v>
      </c>
    </row>
    <row r="37" spans="1:63" x14ac:dyDescent="0.3">
      <c r="F37" s="3" t="s">
        <v>4</v>
      </c>
      <c r="G37" s="4">
        <v>15177</v>
      </c>
      <c r="I37" s="5" t="s">
        <v>4</v>
      </c>
      <c r="J37" s="4">
        <v>15177</v>
      </c>
      <c r="L37" s="7">
        <f>N36</f>
        <v>11256</v>
      </c>
      <c r="M37" s="6" t="s">
        <v>1</v>
      </c>
      <c r="N37" s="7">
        <f>L37+$J$7</f>
        <v>11612</v>
      </c>
      <c r="O37" s="6" t="s">
        <v>12</v>
      </c>
      <c r="Q37" s="7">
        <f>S36</f>
        <v>11256</v>
      </c>
      <c r="R37" s="6" t="s">
        <v>1</v>
      </c>
      <c r="S37" s="7">
        <f>Q37+$J$7</f>
        <v>11612</v>
      </c>
      <c r="T37" s="6" t="s">
        <v>49</v>
      </c>
      <c r="V37" s="2">
        <v>2</v>
      </c>
      <c r="W37" s="2" t="s">
        <v>26</v>
      </c>
      <c r="X37" s="2">
        <v>12201</v>
      </c>
      <c r="Y37" s="2" t="s">
        <v>39</v>
      </c>
      <c r="AA37" s="2">
        <v>2</v>
      </c>
      <c r="AB37" s="2" t="s">
        <v>26</v>
      </c>
      <c r="AC37" s="2">
        <v>12201</v>
      </c>
      <c r="AD37" s="2" t="s">
        <v>39</v>
      </c>
      <c r="AE37" s="2" t="s">
        <v>39</v>
      </c>
      <c r="AF37" s="2" t="s">
        <v>38</v>
      </c>
      <c r="AG37" s="2" t="s">
        <v>39</v>
      </c>
      <c r="AI37" s="2" t="s">
        <v>50</v>
      </c>
      <c r="AJ37" s="3">
        <v>10</v>
      </c>
      <c r="AK37" s="3">
        <v>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21">
        <f t="shared" ref="AV37:AV47" si="17">SUM(AJ37:AU37)</f>
        <v>12</v>
      </c>
      <c r="AX37" s="2" t="s">
        <v>49</v>
      </c>
      <c r="AY37" s="12">
        <v>11450.481</v>
      </c>
      <c r="BA37" s="2">
        <v>2</v>
      </c>
      <c r="BB37" s="2" t="s">
        <v>26</v>
      </c>
      <c r="BC37" s="2">
        <v>12201</v>
      </c>
      <c r="BD37" s="2" t="s">
        <v>39</v>
      </c>
      <c r="BE37" s="12">
        <v>12136.793103448281</v>
      </c>
      <c r="BG37" s="2">
        <v>2</v>
      </c>
      <c r="BH37" s="2" t="s">
        <v>26</v>
      </c>
      <c r="BI37" s="2">
        <v>12201</v>
      </c>
      <c r="BJ37" s="13">
        <v>12105.11202185792</v>
      </c>
      <c r="BK37" s="17">
        <v>0.52624290264506712</v>
      </c>
    </row>
    <row r="38" spans="1:63" x14ac:dyDescent="0.3">
      <c r="F38" s="3" t="s">
        <v>5</v>
      </c>
      <c r="G38" s="3" t="s">
        <v>61</v>
      </c>
      <c r="I38" s="5" t="s">
        <v>8</v>
      </c>
      <c r="J38" s="3">
        <v>12</v>
      </c>
      <c r="L38" s="7">
        <f t="shared" ref="L38:L47" si="18">N37</f>
        <v>11612</v>
      </c>
      <c r="M38" s="6" t="s">
        <v>1</v>
      </c>
      <c r="N38" s="7">
        <f t="shared" ref="N38:N47" si="19">L38+$J$7</f>
        <v>11968</v>
      </c>
      <c r="O38" s="6" t="s">
        <v>13</v>
      </c>
      <c r="Q38" s="7">
        <f t="shared" ref="Q38:Q47" si="20">S37</f>
        <v>11612</v>
      </c>
      <c r="R38" s="6" t="s">
        <v>1</v>
      </c>
      <c r="S38" s="7">
        <f t="shared" ref="S38:S47" si="21">Q38+$J$7</f>
        <v>11968</v>
      </c>
      <c r="T38" s="6" t="s">
        <v>34</v>
      </c>
      <c r="V38" s="2">
        <v>3</v>
      </c>
      <c r="W38" s="2" t="s">
        <v>27</v>
      </c>
      <c r="X38" s="2">
        <v>12168</v>
      </c>
      <c r="Y38" s="2" t="s">
        <v>39</v>
      </c>
      <c r="AA38" s="2">
        <v>3</v>
      </c>
      <c r="AB38" s="2" t="s">
        <v>27</v>
      </c>
      <c r="AC38" s="2">
        <v>12168</v>
      </c>
      <c r="AD38" s="2" t="s">
        <v>39</v>
      </c>
      <c r="AE38" s="2" t="s">
        <v>39</v>
      </c>
      <c r="AF38" s="2" t="s">
        <v>38</v>
      </c>
      <c r="AG38" s="2" t="s">
        <v>39</v>
      </c>
      <c r="AI38" s="2" t="s">
        <v>49</v>
      </c>
      <c r="AJ38" s="3">
        <v>2</v>
      </c>
      <c r="AK38" s="3">
        <v>99</v>
      </c>
      <c r="AL38" s="3">
        <v>7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21">
        <f t="shared" si="17"/>
        <v>108</v>
      </c>
      <c r="AX38" s="2" t="s">
        <v>34</v>
      </c>
      <c r="AY38" s="12">
        <v>11776.438</v>
      </c>
      <c r="BA38" s="2">
        <v>3</v>
      </c>
      <c r="BB38" s="2" t="s">
        <v>27</v>
      </c>
      <c r="BC38" s="2">
        <v>12168</v>
      </c>
      <c r="BD38" s="2" t="s">
        <v>39</v>
      </c>
      <c r="BE38" s="12">
        <v>12136.793103448281</v>
      </c>
      <c r="BG38" s="2">
        <v>3</v>
      </c>
      <c r="BH38" s="2" t="s">
        <v>27</v>
      </c>
      <c r="BI38" s="2">
        <v>12168</v>
      </c>
      <c r="BJ38" s="13">
        <v>12105.11202185792</v>
      </c>
      <c r="BK38" s="17">
        <v>0.25646693418577121</v>
      </c>
    </row>
    <row r="39" spans="1:63" x14ac:dyDescent="0.3">
      <c r="I39" s="3" t="s">
        <v>9</v>
      </c>
      <c r="J39" s="4">
        <v>4277</v>
      </c>
      <c r="L39" s="7">
        <f t="shared" si="18"/>
        <v>11968</v>
      </c>
      <c r="M39" s="6" t="s">
        <v>1</v>
      </c>
      <c r="N39" s="7">
        <f t="shared" si="19"/>
        <v>12324</v>
      </c>
      <c r="O39" s="6" t="s">
        <v>14</v>
      </c>
      <c r="Q39" s="7">
        <f t="shared" si="20"/>
        <v>11968</v>
      </c>
      <c r="R39" s="6" t="s">
        <v>1</v>
      </c>
      <c r="S39" s="7">
        <f t="shared" si="21"/>
        <v>12324</v>
      </c>
      <c r="T39" s="6" t="s">
        <v>39</v>
      </c>
      <c r="V39" s="2">
        <v>4</v>
      </c>
      <c r="W39" s="2" t="s">
        <v>28</v>
      </c>
      <c r="X39" s="2">
        <v>12202</v>
      </c>
      <c r="Y39" s="2" t="s">
        <v>39</v>
      </c>
      <c r="AA39" s="2">
        <v>4</v>
      </c>
      <c r="AB39" s="2" t="s">
        <v>28</v>
      </c>
      <c r="AC39" s="2">
        <v>12202</v>
      </c>
      <c r="AD39" s="2" t="s">
        <v>39</v>
      </c>
      <c r="AE39" s="2" t="s">
        <v>39</v>
      </c>
      <c r="AF39" s="2" t="s">
        <v>38</v>
      </c>
      <c r="AG39" s="2" t="s">
        <v>39</v>
      </c>
      <c r="AI39" s="2" t="s">
        <v>34</v>
      </c>
      <c r="AJ39" s="3">
        <v>0</v>
      </c>
      <c r="AK39" s="3">
        <v>7</v>
      </c>
      <c r="AL39" s="3">
        <v>93</v>
      </c>
      <c r="AM39" s="3">
        <v>4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21">
        <f t="shared" si="17"/>
        <v>104</v>
      </c>
      <c r="AX39" s="2" t="s">
        <v>39</v>
      </c>
      <c r="AY39" s="12">
        <v>12136.793</v>
      </c>
      <c r="BA39" s="2">
        <v>4</v>
      </c>
      <c r="BB39" s="2" t="s">
        <v>28</v>
      </c>
      <c r="BC39" s="2">
        <v>12202</v>
      </c>
      <c r="BD39" s="2" t="s">
        <v>39</v>
      </c>
      <c r="BE39" s="12">
        <v>12136.793103448281</v>
      </c>
      <c r="BG39" s="2">
        <v>4</v>
      </c>
      <c r="BH39" s="2" t="s">
        <v>28</v>
      </c>
      <c r="BI39" s="2">
        <v>12202</v>
      </c>
      <c r="BJ39" s="13">
        <v>12105.11202185792</v>
      </c>
      <c r="BK39" s="17">
        <v>0.53439515285793016</v>
      </c>
    </row>
    <row r="40" spans="1:63" x14ac:dyDescent="0.3">
      <c r="I40" s="3" t="s">
        <v>7</v>
      </c>
      <c r="J40" s="3">
        <v>356</v>
      </c>
      <c r="L40" s="7">
        <f t="shared" si="18"/>
        <v>12324</v>
      </c>
      <c r="M40" s="6" t="s">
        <v>1</v>
      </c>
      <c r="N40" s="7">
        <f t="shared" si="19"/>
        <v>12680</v>
      </c>
      <c r="O40" s="6" t="s">
        <v>15</v>
      </c>
      <c r="Q40" s="7">
        <f t="shared" si="20"/>
        <v>12324</v>
      </c>
      <c r="R40" s="6" t="s">
        <v>1</v>
      </c>
      <c r="S40" s="7">
        <f t="shared" si="21"/>
        <v>12680</v>
      </c>
      <c r="T40" s="6" t="s">
        <v>40</v>
      </c>
      <c r="V40" s="2">
        <v>5</v>
      </c>
      <c r="W40" s="2" t="s">
        <v>29</v>
      </c>
      <c r="X40" s="2">
        <v>12136</v>
      </c>
      <c r="Y40" s="2" t="s">
        <v>39</v>
      </c>
      <c r="AA40" s="2">
        <v>5</v>
      </c>
      <c r="AB40" s="2" t="s">
        <v>29</v>
      </c>
      <c r="AC40" s="2">
        <v>12136</v>
      </c>
      <c r="AD40" s="2" t="s">
        <v>39</v>
      </c>
      <c r="AE40" s="2" t="s">
        <v>39</v>
      </c>
      <c r="AF40" s="2" t="s">
        <v>38</v>
      </c>
      <c r="AG40" s="2" t="s">
        <v>39</v>
      </c>
      <c r="AI40" s="2" t="s">
        <v>39</v>
      </c>
      <c r="AJ40" s="3">
        <v>0</v>
      </c>
      <c r="AK40" s="3">
        <v>0</v>
      </c>
      <c r="AL40" s="3">
        <v>4</v>
      </c>
      <c r="AM40" s="3">
        <v>111</v>
      </c>
      <c r="AN40" s="3">
        <v>1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21">
        <f t="shared" si="17"/>
        <v>116</v>
      </c>
      <c r="AX40" s="2" t="s">
        <v>40</v>
      </c>
      <c r="AY40" s="12">
        <v>12519.225</v>
      </c>
      <c r="BA40" s="2">
        <v>5</v>
      </c>
      <c r="BB40" s="2" t="s">
        <v>29</v>
      </c>
      <c r="BC40" s="2">
        <v>12136</v>
      </c>
      <c r="BD40" s="2" t="s">
        <v>39</v>
      </c>
      <c r="BE40" s="12">
        <v>12136.793103448281</v>
      </c>
      <c r="BG40" s="2">
        <v>5</v>
      </c>
      <c r="BH40" s="2" t="s">
        <v>29</v>
      </c>
      <c r="BI40" s="2">
        <v>12136</v>
      </c>
      <c r="BJ40" s="13">
        <v>12105.11202185792</v>
      </c>
      <c r="BK40" s="17">
        <v>6.5351305889531997E-3</v>
      </c>
    </row>
    <row r="41" spans="1:63" x14ac:dyDescent="0.3">
      <c r="L41" s="7">
        <f t="shared" si="18"/>
        <v>12680</v>
      </c>
      <c r="M41" s="6" t="s">
        <v>1</v>
      </c>
      <c r="N41" s="7">
        <f t="shared" si="19"/>
        <v>13036</v>
      </c>
      <c r="O41" s="6" t="s">
        <v>16</v>
      </c>
      <c r="Q41" s="7">
        <f t="shared" si="20"/>
        <v>12680</v>
      </c>
      <c r="R41" s="6" t="s">
        <v>1</v>
      </c>
      <c r="S41" s="7">
        <f t="shared" si="21"/>
        <v>13036</v>
      </c>
      <c r="T41" s="6" t="s">
        <v>41</v>
      </c>
      <c r="V41" s="2">
        <v>6</v>
      </c>
      <c r="W41" s="9">
        <v>41944</v>
      </c>
      <c r="X41" s="2">
        <v>12136</v>
      </c>
      <c r="Y41" s="2" t="s">
        <v>39</v>
      </c>
      <c r="AA41" s="2">
        <v>6</v>
      </c>
      <c r="AB41" s="9">
        <v>41944</v>
      </c>
      <c r="AC41" s="2">
        <v>12136</v>
      </c>
      <c r="AD41" s="2" t="s">
        <v>39</v>
      </c>
      <c r="AE41" s="2" t="s">
        <v>39</v>
      </c>
      <c r="AF41" s="2" t="s">
        <v>38</v>
      </c>
      <c r="AG41" s="2" t="s">
        <v>39</v>
      </c>
      <c r="AI41" s="2" t="s">
        <v>40</v>
      </c>
      <c r="AJ41" s="3">
        <v>0</v>
      </c>
      <c r="AK41" s="3">
        <v>0</v>
      </c>
      <c r="AL41" s="3">
        <v>0</v>
      </c>
      <c r="AM41" s="3">
        <v>0</v>
      </c>
      <c r="AN41" s="3">
        <v>59</v>
      </c>
      <c r="AO41" s="3">
        <v>3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21">
        <f t="shared" si="17"/>
        <v>62</v>
      </c>
      <c r="AX41" s="2" t="s">
        <v>41</v>
      </c>
      <c r="AY41" s="12">
        <v>12884.534</v>
      </c>
      <c r="BA41" s="2">
        <v>6</v>
      </c>
      <c r="BB41" s="9">
        <v>41944</v>
      </c>
      <c r="BC41" s="2">
        <v>12136</v>
      </c>
      <c r="BD41" s="2" t="s">
        <v>39</v>
      </c>
      <c r="BE41" s="12">
        <v>12136.793103448281</v>
      </c>
      <c r="BG41" s="2">
        <v>6</v>
      </c>
      <c r="BH41" s="9">
        <v>41944</v>
      </c>
      <c r="BI41" s="2">
        <v>12136</v>
      </c>
      <c r="BJ41" s="13">
        <v>12105.11202185792</v>
      </c>
      <c r="BK41" s="17">
        <v>6.5351305889531997E-3</v>
      </c>
    </row>
    <row r="42" spans="1:63" x14ac:dyDescent="0.3">
      <c r="L42" s="7">
        <f t="shared" si="18"/>
        <v>13036</v>
      </c>
      <c r="M42" s="6" t="s">
        <v>1</v>
      </c>
      <c r="N42" s="7">
        <f t="shared" si="19"/>
        <v>13392</v>
      </c>
      <c r="O42" s="6" t="s">
        <v>17</v>
      </c>
      <c r="Q42" s="7">
        <f t="shared" si="20"/>
        <v>13036</v>
      </c>
      <c r="R42" s="6" t="s">
        <v>1</v>
      </c>
      <c r="S42" s="7">
        <f t="shared" si="21"/>
        <v>13392</v>
      </c>
      <c r="T42" s="6" t="s">
        <v>42</v>
      </c>
      <c r="V42" s="2">
        <v>7</v>
      </c>
      <c r="W42" s="9">
        <v>41974</v>
      </c>
      <c r="X42" s="2">
        <v>12136</v>
      </c>
      <c r="Y42" s="2" t="s">
        <v>39</v>
      </c>
      <c r="AA42" s="2">
        <v>7</v>
      </c>
      <c r="AB42" s="9">
        <v>41974</v>
      </c>
      <c r="AC42" s="2">
        <v>12136</v>
      </c>
      <c r="AD42" s="2" t="s">
        <v>39</v>
      </c>
      <c r="AE42" s="2" t="s">
        <v>39</v>
      </c>
      <c r="AF42" s="2" t="s">
        <v>38</v>
      </c>
      <c r="AG42" s="2" t="s">
        <v>39</v>
      </c>
      <c r="AI42" s="2" t="s">
        <v>41</v>
      </c>
      <c r="AJ42" s="3">
        <v>0</v>
      </c>
      <c r="AK42" s="3">
        <v>0</v>
      </c>
      <c r="AL42" s="3">
        <v>0</v>
      </c>
      <c r="AM42" s="3">
        <v>0</v>
      </c>
      <c r="AN42" s="3">
        <v>2</v>
      </c>
      <c r="AO42" s="3">
        <v>141</v>
      </c>
      <c r="AP42" s="3">
        <v>15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21">
        <f t="shared" si="17"/>
        <v>158</v>
      </c>
      <c r="AX42" s="2" t="s">
        <v>42</v>
      </c>
      <c r="AY42" s="12">
        <v>13215.813</v>
      </c>
      <c r="BA42" s="2">
        <v>7</v>
      </c>
      <c r="BB42" s="9">
        <v>41974</v>
      </c>
      <c r="BC42" s="2">
        <v>12136</v>
      </c>
      <c r="BD42" s="2" t="s">
        <v>39</v>
      </c>
      <c r="BE42" s="12">
        <v>12136.793103448281</v>
      </c>
      <c r="BG42" s="2">
        <v>7</v>
      </c>
      <c r="BH42" s="9">
        <v>41974</v>
      </c>
      <c r="BI42" s="2">
        <v>12136</v>
      </c>
      <c r="BJ42" s="13">
        <v>12105.11202185792</v>
      </c>
      <c r="BK42" s="17">
        <v>6.5351305889531997E-3</v>
      </c>
    </row>
    <row r="43" spans="1:63" x14ac:dyDescent="0.3">
      <c r="L43" s="7">
        <f t="shared" si="18"/>
        <v>13392</v>
      </c>
      <c r="M43" s="6" t="s">
        <v>1</v>
      </c>
      <c r="N43" s="7">
        <f t="shared" si="19"/>
        <v>13748</v>
      </c>
      <c r="O43" s="6" t="s">
        <v>18</v>
      </c>
      <c r="Q43" s="7">
        <f t="shared" si="20"/>
        <v>13392</v>
      </c>
      <c r="R43" s="6" t="s">
        <v>1</v>
      </c>
      <c r="S43" s="7">
        <f t="shared" si="21"/>
        <v>13748</v>
      </c>
      <c r="T43" s="6" t="s">
        <v>35</v>
      </c>
      <c r="V43" s="2">
        <v>8</v>
      </c>
      <c r="W43" s="2" t="s">
        <v>30</v>
      </c>
      <c r="X43" s="2">
        <v>11987</v>
      </c>
      <c r="Y43" s="2" t="s">
        <v>39</v>
      </c>
      <c r="AA43" s="2">
        <v>8</v>
      </c>
      <c r="AB43" s="2" t="s">
        <v>30</v>
      </c>
      <c r="AC43" s="2">
        <v>11987</v>
      </c>
      <c r="AD43" s="2" t="s">
        <v>39</v>
      </c>
      <c r="AE43" s="2" t="s">
        <v>39</v>
      </c>
      <c r="AF43" s="2" t="s">
        <v>38</v>
      </c>
      <c r="AG43" s="2" t="s">
        <v>39</v>
      </c>
      <c r="AI43" s="2" t="s">
        <v>42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14</v>
      </c>
      <c r="AP43" s="3">
        <v>557</v>
      </c>
      <c r="AQ43" s="3">
        <v>14</v>
      </c>
      <c r="AR43" s="3">
        <v>0</v>
      </c>
      <c r="AS43" s="3">
        <v>0</v>
      </c>
      <c r="AT43" s="3">
        <v>0</v>
      </c>
      <c r="AU43" s="3">
        <v>0</v>
      </c>
      <c r="AV43" s="21">
        <f t="shared" si="17"/>
        <v>585</v>
      </c>
      <c r="AX43" s="2" t="s">
        <v>35</v>
      </c>
      <c r="AY43" s="12">
        <v>13562.154</v>
      </c>
      <c r="BA43" s="2">
        <v>8</v>
      </c>
      <c r="BB43" s="2" t="s">
        <v>30</v>
      </c>
      <c r="BC43" s="2">
        <v>11987</v>
      </c>
      <c r="BD43" s="2" t="s">
        <v>39</v>
      </c>
      <c r="BE43" s="12">
        <v>12136.793103448281</v>
      </c>
      <c r="BG43" s="2">
        <v>8</v>
      </c>
      <c r="BH43" s="2" t="s">
        <v>30</v>
      </c>
      <c r="BI43" s="2">
        <v>11987</v>
      </c>
      <c r="BJ43" s="13">
        <v>12105.11202185792</v>
      </c>
      <c r="BK43" s="17">
        <v>1.2496296274987519</v>
      </c>
    </row>
    <row r="44" spans="1:63" x14ac:dyDescent="0.3">
      <c r="L44" s="7">
        <f t="shared" si="18"/>
        <v>13748</v>
      </c>
      <c r="M44" s="6" t="s">
        <v>1</v>
      </c>
      <c r="N44" s="7">
        <f t="shared" si="19"/>
        <v>14104</v>
      </c>
      <c r="O44" s="6" t="s">
        <v>19</v>
      </c>
      <c r="Q44" s="7">
        <f t="shared" si="20"/>
        <v>13748</v>
      </c>
      <c r="R44" s="6" t="s">
        <v>1</v>
      </c>
      <c r="S44" s="7">
        <f t="shared" si="21"/>
        <v>14104</v>
      </c>
      <c r="T44" s="6" t="s">
        <v>43</v>
      </c>
      <c r="V44" s="2">
        <v>9</v>
      </c>
      <c r="W44" s="2" t="s">
        <v>31</v>
      </c>
      <c r="X44" s="2">
        <v>11987</v>
      </c>
      <c r="Y44" s="2" t="s">
        <v>39</v>
      </c>
      <c r="AA44" s="2">
        <v>9</v>
      </c>
      <c r="AB44" s="2" t="s">
        <v>31</v>
      </c>
      <c r="AC44" s="2">
        <v>11987</v>
      </c>
      <c r="AD44" s="2" t="s">
        <v>39</v>
      </c>
      <c r="AE44" s="2" t="s">
        <v>39</v>
      </c>
      <c r="AF44" s="2" t="s">
        <v>38</v>
      </c>
      <c r="AG44" s="2" t="s">
        <v>39</v>
      </c>
      <c r="AI44" s="2" t="s">
        <v>35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13</v>
      </c>
      <c r="AQ44" s="3">
        <v>350</v>
      </c>
      <c r="AR44" s="3">
        <v>6</v>
      </c>
      <c r="AS44" s="3">
        <v>0</v>
      </c>
      <c r="AT44" s="3">
        <v>0</v>
      </c>
      <c r="AU44" s="3">
        <v>0</v>
      </c>
      <c r="AV44" s="21">
        <f t="shared" si="17"/>
        <v>369</v>
      </c>
      <c r="AX44" s="2" t="s">
        <v>43</v>
      </c>
      <c r="AY44" s="12">
        <v>13932.522999999999</v>
      </c>
      <c r="BA44" s="2">
        <v>9</v>
      </c>
      <c r="BB44" s="2" t="s">
        <v>31</v>
      </c>
      <c r="BC44" s="2">
        <v>11987</v>
      </c>
      <c r="BD44" s="2" t="s">
        <v>39</v>
      </c>
      <c r="BE44" s="12">
        <v>12136.793103448281</v>
      </c>
      <c r="BG44" s="2">
        <v>9</v>
      </c>
      <c r="BH44" s="2" t="s">
        <v>31</v>
      </c>
      <c r="BI44" s="2">
        <v>11987</v>
      </c>
      <c r="BJ44" s="13">
        <v>12105.11202185792</v>
      </c>
      <c r="BK44" s="17">
        <v>1.2496296274987519</v>
      </c>
    </row>
    <row r="45" spans="1:63" x14ac:dyDescent="0.3">
      <c r="L45" s="7">
        <f t="shared" si="18"/>
        <v>14104</v>
      </c>
      <c r="M45" s="6" t="s">
        <v>1</v>
      </c>
      <c r="N45" s="7">
        <f t="shared" si="19"/>
        <v>14460</v>
      </c>
      <c r="O45" s="6" t="s">
        <v>20</v>
      </c>
      <c r="Q45" s="7">
        <f t="shared" si="20"/>
        <v>14104</v>
      </c>
      <c r="R45" s="6" t="s">
        <v>1</v>
      </c>
      <c r="S45" s="7">
        <f t="shared" si="21"/>
        <v>14460</v>
      </c>
      <c r="T45" s="6" t="s">
        <v>44</v>
      </c>
      <c r="V45" s="2">
        <v>10</v>
      </c>
      <c r="W45" s="2" t="s">
        <v>32</v>
      </c>
      <c r="X45" s="2">
        <v>12017</v>
      </c>
      <c r="Y45" s="2" t="s">
        <v>39</v>
      </c>
      <c r="AA45" s="2">
        <v>10</v>
      </c>
      <c r="AB45" s="2" t="s">
        <v>32</v>
      </c>
      <c r="AC45" s="2">
        <v>12017</v>
      </c>
      <c r="AD45" s="2" t="s">
        <v>39</v>
      </c>
      <c r="AE45" s="2" t="s">
        <v>39</v>
      </c>
      <c r="AF45" s="2" t="s">
        <v>38</v>
      </c>
      <c r="AG45" s="2" t="s">
        <v>39</v>
      </c>
      <c r="AI45" s="2" t="s">
        <v>43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5</v>
      </c>
      <c r="AR45" s="3">
        <v>352</v>
      </c>
      <c r="AS45" s="3">
        <v>15</v>
      </c>
      <c r="AT45" s="3">
        <v>0</v>
      </c>
      <c r="AU45" s="3">
        <v>0</v>
      </c>
      <c r="AV45" s="21">
        <f t="shared" si="17"/>
        <v>372</v>
      </c>
      <c r="AX45" s="2" t="s">
        <v>44</v>
      </c>
      <c r="AY45" s="22">
        <v>14270.825000000001</v>
      </c>
      <c r="BA45" s="2">
        <v>10</v>
      </c>
      <c r="BB45" s="2" t="s">
        <v>32</v>
      </c>
      <c r="BC45" s="2">
        <v>12017</v>
      </c>
      <c r="BD45" s="2" t="s">
        <v>39</v>
      </c>
      <c r="BE45" s="12">
        <v>12136.793103448281</v>
      </c>
      <c r="BG45" s="2">
        <v>10</v>
      </c>
      <c r="BH45" s="2" t="s">
        <v>32</v>
      </c>
      <c r="BI45" s="2">
        <v>12017</v>
      </c>
      <c r="BJ45" s="13">
        <v>12105.11202185792</v>
      </c>
      <c r="BK45" s="17">
        <v>0.99686363858097171</v>
      </c>
    </row>
    <row r="46" spans="1:63" x14ac:dyDescent="0.3">
      <c r="L46" s="7">
        <f t="shared" si="18"/>
        <v>14460</v>
      </c>
      <c r="M46" s="6" t="s">
        <v>1</v>
      </c>
      <c r="N46" s="7">
        <f t="shared" si="19"/>
        <v>14816</v>
      </c>
      <c r="O46" s="6" t="s">
        <v>21</v>
      </c>
      <c r="Q46" s="7">
        <f t="shared" si="20"/>
        <v>14460</v>
      </c>
      <c r="R46" s="6" t="s">
        <v>1</v>
      </c>
      <c r="S46" s="7">
        <f t="shared" si="21"/>
        <v>14816</v>
      </c>
      <c r="T46" s="6" t="s">
        <v>45</v>
      </c>
      <c r="V46" s="2" t="s">
        <v>24</v>
      </c>
      <c r="W46" s="2" t="s">
        <v>24</v>
      </c>
      <c r="X46" s="2" t="s">
        <v>24</v>
      </c>
      <c r="Y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I46" s="2" t="s">
        <v>44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14</v>
      </c>
      <c r="AS46" s="3">
        <v>202</v>
      </c>
      <c r="AT46" s="3">
        <v>7</v>
      </c>
      <c r="AU46" s="3">
        <v>0</v>
      </c>
      <c r="AV46" s="21">
        <f t="shared" si="17"/>
        <v>223</v>
      </c>
      <c r="AX46" s="2" t="s">
        <v>45</v>
      </c>
      <c r="AY46" s="12">
        <v>14633.657999999999</v>
      </c>
      <c r="BA46" s="2" t="s">
        <v>24</v>
      </c>
      <c r="BB46" s="2" t="s">
        <v>24</v>
      </c>
      <c r="BC46" s="2" t="s">
        <v>24</v>
      </c>
      <c r="BD46" s="2" t="s">
        <v>24</v>
      </c>
      <c r="BE46" s="2" t="s">
        <v>24</v>
      </c>
      <c r="BG46" s="2" t="s">
        <v>24</v>
      </c>
      <c r="BH46" s="2" t="s">
        <v>24</v>
      </c>
      <c r="BI46" s="2" t="s">
        <v>24</v>
      </c>
      <c r="BJ46" s="2" t="s">
        <v>24</v>
      </c>
      <c r="BK46" s="2" t="s">
        <v>24</v>
      </c>
    </row>
    <row r="47" spans="1:63" x14ac:dyDescent="0.3">
      <c r="L47" s="7">
        <f t="shared" si="18"/>
        <v>14816</v>
      </c>
      <c r="M47" s="6" t="s">
        <v>1</v>
      </c>
      <c r="N47" s="7">
        <f t="shared" si="19"/>
        <v>15172</v>
      </c>
      <c r="O47" s="6" t="s">
        <v>22</v>
      </c>
      <c r="Q47" s="7">
        <f t="shared" si="20"/>
        <v>14816</v>
      </c>
      <c r="R47" s="6" t="s">
        <v>1</v>
      </c>
      <c r="S47" s="7">
        <f t="shared" si="21"/>
        <v>15172</v>
      </c>
      <c r="T47" s="6" t="s">
        <v>53</v>
      </c>
      <c r="V47" s="2" t="s">
        <v>24</v>
      </c>
      <c r="W47" s="2" t="s">
        <v>24</v>
      </c>
      <c r="X47" s="2" t="s">
        <v>24</v>
      </c>
      <c r="Y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I47" s="2" t="s">
        <v>45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7</v>
      </c>
      <c r="AT47" s="3">
        <v>77</v>
      </c>
      <c r="AU47" s="3">
        <v>4</v>
      </c>
      <c r="AV47" s="21">
        <f t="shared" si="17"/>
        <v>88</v>
      </c>
      <c r="AX47" s="2" t="s">
        <v>53</v>
      </c>
      <c r="AY47" s="12">
        <v>14960.094999999999</v>
      </c>
      <c r="BA47" s="2" t="s">
        <v>24</v>
      </c>
      <c r="BB47" s="2" t="s">
        <v>24</v>
      </c>
      <c r="BC47" s="2" t="s">
        <v>24</v>
      </c>
      <c r="BD47" s="2" t="s">
        <v>24</v>
      </c>
      <c r="BE47" s="2" t="s">
        <v>24</v>
      </c>
      <c r="BG47" s="2" t="s">
        <v>24</v>
      </c>
      <c r="BH47" s="2" t="s">
        <v>24</v>
      </c>
      <c r="BI47" s="2" t="s">
        <v>24</v>
      </c>
      <c r="BJ47" s="2" t="s">
        <v>24</v>
      </c>
      <c r="BK47" s="2" t="s">
        <v>24</v>
      </c>
    </row>
    <row r="48" spans="1:63" x14ac:dyDescent="0.3">
      <c r="V48" s="2" t="s">
        <v>24</v>
      </c>
      <c r="W48" s="2" t="s">
        <v>24</v>
      </c>
      <c r="X48" s="2" t="s">
        <v>24</v>
      </c>
      <c r="Y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I48" s="2" t="s">
        <v>53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4</v>
      </c>
      <c r="AU48" s="3">
        <v>43</v>
      </c>
      <c r="AV48" s="21">
        <f>SUM(AJ48:AU48)</f>
        <v>47</v>
      </c>
      <c r="BA48" s="2" t="s">
        <v>24</v>
      </c>
      <c r="BB48" s="2" t="s">
        <v>24</v>
      </c>
      <c r="BC48" s="2" t="s">
        <v>24</v>
      </c>
      <c r="BD48" s="2" t="s">
        <v>24</v>
      </c>
      <c r="BE48" s="2" t="s">
        <v>24</v>
      </c>
      <c r="BG48" s="2" t="s">
        <v>24</v>
      </c>
      <c r="BH48" s="2" t="s">
        <v>24</v>
      </c>
      <c r="BI48" s="2" t="s">
        <v>24</v>
      </c>
      <c r="BJ48" s="2" t="s">
        <v>24</v>
      </c>
      <c r="BK48" s="2" t="s">
        <v>24</v>
      </c>
    </row>
    <row r="49" spans="22:63" x14ac:dyDescent="0.3">
      <c r="V49" s="2" t="s">
        <v>24</v>
      </c>
      <c r="W49" s="2" t="s">
        <v>24</v>
      </c>
      <c r="X49" s="2" t="s">
        <v>24</v>
      </c>
      <c r="Y49" s="2" t="s">
        <v>24</v>
      </c>
      <c r="AA49" s="2" t="s">
        <v>24</v>
      </c>
      <c r="AB49" s="2" t="s">
        <v>24</v>
      </c>
      <c r="AC49" s="2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V49" s="21">
        <f>SUM(AV37:AV48)</f>
        <v>2244</v>
      </c>
      <c r="BA49" s="2" t="s">
        <v>24</v>
      </c>
      <c r="BB49" s="2" t="s">
        <v>24</v>
      </c>
      <c r="BC49" s="2" t="s">
        <v>24</v>
      </c>
      <c r="BD49" s="2" t="s">
        <v>24</v>
      </c>
      <c r="BE49" s="2" t="s">
        <v>24</v>
      </c>
      <c r="BG49" s="2" t="s">
        <v>24</v>
      </c>
      <c r="BH49" s="2" t="s">
        <v>24</v>
      </c>
      <c r="BI49" s="2" t="s">
        <v>24</v>
      </c>
      <c r="BJ49" s="2" t="s">
        <v>24</v>
      </c>
      <c r="BK49" s="2" t="s">
        <v>24</v>
      </c>
    </row>
    <row r="50" spans="22:63" x14ac:dyDescent="0.3">
      <c r="V50" s="2" t="s">
        <v>24</v>
      </c>
      <c r="W50" s="2" t="s">
        <v>24</v>
      </c>
      <c r="X50" s="2" t="s">
        <v>24</v>
      </c>
      <c r="Y50" s="2" t="s">
        <v>24</v>
      </c>
      <c r="AA50" s="2" t="s">
        <v>24</v>
      </c>
      <c r="AB50" s="2" t="s">
        <v>24</v>
      </c>
      <c r="AC50" s="2" t="s">
        <v>24</v>
      </c>
      <c r="AD50" s="2" t="s">
        <v>24</v>
      </c>
      <c r="AE50" s="2" t="s">
        <v>24</v>
      </c>
      <c r="AF50" s="2" t="s">
        <v>24</v>
      </c>
      <c r="AG50" s="2" t="s">
        <v>24</v>
      </c>
      <c r="BA50" s="2" t="s">
        <v>24</v>
      </c>
      <c r="BB50" s="2" t="s">
        <v>24</v>
      </c>
      <c r="BC50" s="2" t="s">
        <v>24</v>
      </c>
      <c r="BD50" s="2" t="s">
        <v>24</v>
      </c>
      <c r="BE50" s="2" t="s">
        <v>24</v>
      </c>
      <c r="BG50" s="2" t="s">
        <v>24</v>
      </c>
      <c r="BH50" s="2" t="s">
        <v>24</v>
      </c>
      <c r="BI50" s="2" t="s">
        <v>24</v>
      </c>
      <c r="BJ50" s="2" t="s">
        <v>24</v>
      </c>
      <c r="BK50" s="2" t="s">
        <v>24</v>
      </c>
    </row>
    <row r="51" spans="22:63" x14ac:dyDescent="0.3">
      <c r="V51" s="2">
        <v>1880</v>
      </c>
      <c r="W51" s="2" t="s">
        <v>146</v>
      </c>
      <c r="X51" s="2">
        <v>13992</v>
      </c>
      <c r="Y51" s="2" t="s">
        <v>43</v>
      </c>
      <c r="AA51" s="2">
        <v>1879</v>
      </c>
      <c r="AB51" s="2" t="s">
        <v>145</v>
      </c>
      <c r="AC51" s="2">
        <v>13934</v>
      </c>
      <c r="AD51" s="2" t="s">
        <v>43</v>
      </c>
      <c r="AE51" s="2" t="s">
        <v>43</v>
      </c>
      <c r="AF51" s="2" t="s">
        <v>38</v>
      </c>
      <c r="AG51" s="2" t="s">
        <v>43</v>
      </c>
      <c r="AI51" s="67" t="s">
        <v>51</v>
      </c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BA51" s="2">
        <v>1879</v>
      </c>
      <c r="BB51" s="2" t="s">
        <v>145</v>
      </c>
      <c r="BC51" s="2">
        <v>13934</v>
      </c>
      <c r="BD51" s="2" t="s">
        <v>43</v>
      </c>
      <c r="BE51" s="13">
        <v>13935.56989247312</v>
      </c>
      <c r="BG51" s="2">
        <v>1879</v>
      </c>
      <c r="BH51" s="2" t="s">
        <v>145</v>
      </c>
      <c r="BI51" s="2">
        <v>13934</v>
      </c>
      <c r="BJ51" s="13">
        <v>13935.56989247312</v>
      </c>
      <c r="BK51" s="17">
        <v>0.40330265528074138</v>
      </c>
    </row>
    <row r="52" spans="22:63" x14ac:dyDescent="0.3">
      <c r="AA52" s="2">
        <v>1880</v>
      </c>
      <c r="AB52" s="2" t="s">
        <v>146</v>
      </c>
      <c r="AC52" s="2">
        <v>13992</v>
      </c>
      <c r="AD52" s="2" t="s">
        <v>43</v>
      </c>
      <c r="AE52" s="2" t="s">
        <v>43</v>
      </c>
      <c r="AF52" s="2" t="s">
        <v>38</v>
      </c>
      <c r="AG52" s="2"/>
      <c r="AI52" s="2" t="s">
        <v>52</v>
      </c>
      <c r="AJ52" s="2" t="s">
        <v>50</v>
      </c>
      <c r="AK52" s="2" t="s">
        <v>49</v>
      </c>
      <c r="AL52" s="2" t="s">
        <v>34</v>
      </c>
      <c r="AM52" s="2" t="s">
        <v>39</v>
      </c>
      <c r="AN52" s="2" t="s">
        <v>40</v>
      </c>
      <c r="AO52" s="2" t="s">
        <v>41</v>
      </c>
      <c r="AP52" s="2" t="s">
        <v>42</v>
      </c>
      <c r="AQ52" s="2" t="s">
        <v>35</v>
      </c>
      <c r="AR52" s="2" t="s">
        <v>43</v>
      </c>
      <c r="AS52" s="2" t="s">
        <v>44</v>
      </c>
      <c r="AT52" s="2" t="s">
        <v>45</v>
      </c>
      <c r="AU52" s="2" t="s">
        <v>53</v>
      </c>
      <c r="BA52" s="2">
        <v>1880</v>
      </c>
      <c r="BB52" s="2" t="s">
        <v>146</v>
      </c>
      <c r="BC52" s="2">
        <v>13992</v>
      </c>
      <c r="BD52" s="2" t="s">
        <v>43</v>
      </c>
      <c r="BE52" s="13">
        <v>13935.56989247312</v>
      </c>
      <c r="BG52" s="2">
        <v>1880</v>
      </c>
      <c r="BH52" s="2" t="s">
        <v>146</v>
      </c>
      <c r="BI52" s="2">
        <v>13992</v>
      </c>
      <c r="BJ52" s="13">
        <v>13935.56989247312</v>
      </c>
      <c r="BK52" s="17">
        <v>0.74380418466439702</v>
      </c>
    </row>
    <row r="53" spans="22:63" x14ac:dyDescent="0.3">
      <c r="AI53" s="2" t="s">
        <v>50</v>
      </c>
      <c r="AJ53" s="3">
        <f>AJ37/$AV$37</f>
        <v>0.83333333333333337</v>
      </c>
      <c r="AK53" s="3">
        <f t="shared" ref="AK53:AU53" si="22">AK37/$AV$37</f>
        <v>0.16666666666666666</v>
      </c>
      <c r="AL53" s="3">
        <f t="shared" si="22"/>
        <v>0</v>
      </c>
      <c r="AM53" s="3">
        <f t="shared" si="22"/>
        <v>0</v>
      </c>
      <c r="AN53" s="3">
        <f t="shared" si="22"/>
        <v>0</v>
      </c>
      <c r="AO53" s="3">
        <f t="shared" si="22"/>
        <v>0</v>
      </c>
      <c r="AP53" s="3">
        <f t="shared" si="22"/>
        <v>0</v>
      </c>
      <c r="AQ53" s="3">
        <f t="shared" si="22"/>
        <v>0</v>
      </c>
      <c r="AR53" s="3">
        <f t="shared" si="22"/>
        <v>0</v>
      </c>
      <c r="AS53" s="3">
        <f t="shared" si="22"/>
        <v>0</v>
      </c>
      <c r="AT53" s="3">
        <f t="shared" si="22"/>
        <v>0</v>
      </c>
      <c r="AU53" s="3">
        <f t="shared" si="22"/>
        <v>0</v>
      </c>
      <c r="AV53" s="20">
        <f>(AJ53*P36)+(AK53*P37)</f>
        <v>0</v>
      </c>
    </row>
    <row r="54" spans="22:63" x14ac:dyDescent="0.3">
      <c r="AI54" s="2" t="s">
        <v>49</v>
      </c>
      <c r="AJ54" s="3">
        <f>AJ38/$AV$38</f>
        <v>1.8518518518518517E-2</v>
      </c>
      <c r="AK54" s="3">
        <f t="shared" ref="AK54:AU54" si="23">AK38/$AV$38</f>
        <v>0.91666666666666663</v>
      </c>
      <c r="AL54" s="3">
        <f t="shared" si="23"/>
        <v>6.4814814814814811E-2</v>
      </c>
      <c r="AM54" s="3">
        <f t="shared" si="23"/>
        <v>0</v>
      </c>
      <c r="AN54" s="3">
        <f t="shared" si="23"/>
        <v>0</v>
      </c>
      <c r="AO54" s="3">
        <f t="shared" si="23"/>
        <v>0</v>
      </c>
      <c r="AP54" s="3">
        <f t="shared" si="23"/>
        <v>0</v>
      </c>
      <c r="AQ54" s="3">
        <f t="shared" si="23"/>
        <v>0</v>
      </c>
      <c r="AR54" s="3">
        <f t="shared" si="23"/>
        <v>0</v>
      </c>
      <c r="AS54" s="3">
        <f t="shared" si="23"/>
        <v>0</v>
      </c>
      <c r="AT54" s="3">
        <f t="shared" si="23"/>
        <v>0</v>
      </c>
      <c r="AU54" s="3">
        <f t="shared" si="23"/>
        <v>0</v>
      </c>
    </row>
    <row r="55" spans="22:63" x14ac:dyDescent="0.3">
      <c r="AI55" s="2" t="s">
        <v>34</v>
      </c>
      <c r="AJ55" s="3">
        <f>AJ39/$AV$39</f>
        <v>0</v>
      </c>
      <c r="AK55" s="3">
        <f t="shared" ref="AK55:AU55" si="24">AK39/$AV$39</f>
        <v>6.7307692307692304E-2</v>
      </c>
      <c r="AL55" s="3">
        <f t="shared" si="24"/>
        <v>0.89423076923076927</v>
      </c>
      <c r="AM55" s="3">
        <f t="shared" si="24"/>
        <v>3.8461538461538464E-2</v>
      </c>
      <c r="AN55" s="3">
        <f t="shared" si="24"/>
        <v>0</v>
      </c>
      <c r="AO55" s="3">
        <f t="shared" si="24"/>
        <v>0</v>
      </c>
      <c r="AP55" s="3">
        <f t="shared" si="24"/>
        <v>0</v>
      </c>
      <c r="AQ55" s="3">
        <f t="shared" si="24"/>
        <v>0</v>
      </c>
      <c r="AR55" s="3">
        <f t="shared" si="24"/>
        <v>0</v>
      </c>
      <c r="AS55" s="3">
        <f t="shared" si="24"/>
        <v>0</v>
      </c>
      <c r="AT55" s="3">
        <f t="shared" si="24"/>
        <v>0</v>
      </c>
      <c r="AU55" s="3">
        <f t="shared" si="24"/>
        <v>0</v>
      </c>
    </row>
    <row r="56" spans="22:63" x14ac:dyDescent="0.3">
      <c r="AI56" s="2" t="s">
        <v>39</v>
      </c>
      <c r="AJ56" s="3">
        <f>AJ40/$AV$40</f>
        <v>0</v>
      </c>
      <c r="AK56" s="3">
        <f t="shared" ref="AK56:AU56" si="25">AK40/$AV$40</f>
        <v>0</v>
      </c>
      <c r="AL56" s="3">
        <f t="shared" si="25"/>
        <v>3.4482758620689655E-2</v>
      </c>
      <c r="AM56" s="3">
        <f t="shared" si="25"/>
        <v>0.9568965517241379</v>
      </c>
      <c r="AN56" s="3">
        <f t="shared" si="25"/>
        <v>8.6206896551724137E-3</v>
      </c>
      <c r="AO56" s="3">
        <f t="shared" si="25"/>
        <v>0</v>
      </c>
      <c r="AP56" s="3">
        <f t="shared" si="25"/>
        <v>0</v>
      </c>
      <c r="AQ56" s="3">
        <f t="shared" si="25"/>
        <v>0</v>
      </c>
      <c r="AR56" s="3">
        <f t="shared" si="25"/>
        <v>0</v>
      </c>
      <c r="AS56" s="3">
        <f t="shared" si="25"/>
        <v>0</v>
      </c>
      <c r="AT56" s="3">
        <f t="shared" si="25"/>
        <v>0</v>
      </c>
      <c r="AU56" s="3">
        <f t="shared" si="25"/>
        <v>0</v>
      </c>
      <c r="AV56" s="20">
        <f>(AL56*P38)+(AM56*P39)+(AN56*P40)</f>
        <v>0</v>
      </c>
    </row>
    <row r="57" spans="22:63" x14ac:dyDescent="0.3">
      <c r="AI57" s="2" t="s">
        <v>40</v>
      </c>
      <c r="AJ57" s="3">
        <f>AJ41/$AV$41</f>
        <v>0</v>
      </c>
      <c r="AK57" s="3">
        <f t="shared" ref="AK57:AU57" si="26">AK41/$AV$41</f>
        <v>0</v>
      </c>
      <c r="AL57" s="3">
        <f t="shared" si="26"/>
        <v>0</v>
      </c>
      <c r="AM57" s="3">
        <f t="shared" si="26"/>
        <v>0</v>
      </c>
      <c r="AN57" s="3">
        <f t="shared" si="26"/>
        <v>0.95161290322580649</v>
      </c>
      <c r="AO57" s="3">
        <f t="shared" si="26"/>
        <v>4.8387096774193547E-2</v>
      </c>
      <c r="AP57" s="3">
        <f t="shared" si="26"/>
        <v>0</v>
      </c>
      <c r="AQ57" s="3">
        <f t="shared" si="26"/>
        <v>0</v>
      </c>
      <c r="AR57" s="3">
        <f t="shared" si="26"/>
        <v>0</v>
      </c>
      <c r="AS57" s="3">
        <f t="shared" si="26"/>
        <v>0</v>
      </c>
      <c r="AT57" s="3">
        <f t="shared" si="26"/>
        <v>0</v>
      </c>
      <c r="AU57" s="3">
        <f t="shared" si="26"/>
        <v>0</v>
      </c>
    </row>
    <row r="58" spans="22:63" x14ac:dyDescent="0.3">
      <c r="AI58" s="2" t="s">
        <v>41</v>
      </c>
      <c r="AJ58" s="3">
        <f>AJ42/$AV$42</f>
        <v>0</v>
      </c>
      <c r="AK58" s="3">
        <f t="shared" ref="AK58:AU58" si="27">AK42/$AV$42</f>
        <v>0</v>
      </c>
      <c r="AL58" s="3">
        <f t="shared" si="27"/>
        <v>0</v>
      </c>
      <c r="AM58" s="3">
        <f t="shared" si="27"/>
        <v>0</v>
      </c>
      <c r="AN58" s="3">
        <f t="shared" si="27"/>
        <v>1.2658227848101266E-2</v>
      </c>
      <c r="AO58" s="3">
        <f t="shared" si="27"/>
        <v>0.89240506329113922</v>
      </c>
      <c r="AP58" s="3">
        <f t="shared" si="27"/>
        <v>9.49367088607595E-2</v>
      </c>
      <c r="AQ58" s="3">
        <f t="shared" si="27"/>
        <v>0</v>
      </c>
      <c r="AR58" s="3">
        <f t="shared" si="27"/>
        <v>0</v>
      </c>
      <c r="AS58" s="3">
        <f t="shared" si="27"/>
        <v>0</v>
      </c>
      <c r="AT58" s="3">
        <f t="shared" si="27"/>
        <v>0</v>
      </c>
      <c r="AU58" s="3">
        <f t="shared" si="27"/>
        <v>0</v>
      </c>
    </row>
    <row r="59" spans="22:63" x14ac:dyDescent="0.3">
      <c r="AI59" s="2" t="s">
        <v>42</v>
      </c>
      <c r="AJ59" s="3">
        <f>AJ43/$AV$43</f>
        <v>0</v>
      </c>
      <c r="AK59" s="3">
        <f t="shared" ref="AK59:AU59" si="28">AK43/$AV$43</f>
        <v>0</v>
      </c>
      <c r="AL59" s="3">
        <f t="shared" si="28"/>
        <v>0</v>
      </c>
      <c r="AM59" s="3">
        <f t="shared" si="28"/>
        <v>0</v>
      </c>
      <c r="AN59" s="3">
        <f t="shared" si="28"/>
        <v>0</v>
      </c>
      <c r="AO59" s="3">
        <f t="shared" si="28"/>
        <v>2.3931623931623933E-2</v>
      </c>
      <c r="AP59" s="3">
        <f t="shared" si="28"/>
        <v>0.95213675213675208</v>
      </c>
      <c r="AQ59" s="3">
        <f t="shared" si="28"/>
        <v>2.3931623931623933E-2</v>
      </c>
      <c r="AR59" s="3">
        <f t="shared" si="28"/>
        <v>0</v>
      </c>
      <c r="AS59" s="3">
        <f t="shared" si="28"/>
        <v>0</v>
      </c>
      <c r="AT59" s="3">
        <f t="shared" si="28"/>
        <v>0</v>
      </c>
      <c r="AU59" s="3">
        <f t="shared" si="28"/>
        <v>0</v>
      </c>
    </row>
    <row r="60" spans="22:63" x14ac:dyDescent="0.3">
      <c r="AI60" s="2" t="s">
        <v>35</v>
      </c>
      <c r="AJ60" s="3">
        <f>AJ44/$AV$44</f>
        <v>0</v>
      </c>
      <c r="AK60" s="3">
        <f t="shared" ref="AK60:AU60" si="29">AK44/$AV$44</f>
        <v>0</v>
      </c>
      <c r="AL60" s="3">
        <f t="shared" si="29"/>
        <v>0</v>
      </c>
      <c r="AM60" s="3">
        <f t="shared" si="29"/>
        <v>0</v>
      </c>
      <c r="AN60" s="3">
        <f t="shared" si="29"/>
        <v>0</v>
      </c>
      <c r="AO60" s="3">
        <f t="shared" si="29"/>
        <v>0</v>
      </c>
      <c r="AP60" s="3">
        <f t="shared" si="29"/>
        <v>3.5230352303523033E-2</v>
      </c>
      <c r="AQ60" s="3">
        <f t="shared" si="29"/>
        <v>0.948509485094851</v>
      </c>
      <c r="AR60" s="3">
        <f t="shared" si="29"/>
        <v>1.6260162601626018E-2</v>
      </c>
      <c r="AS60" s="3">
        <f t="shared" si="29"/>
        <v>0</v>
      </c>
      <c r="AT60" s="3">
        <f t="shared" si="29"/>
        <v>0</v>
      </c>
      <c r="AU60" s="3">
        <f t="shared" si="29"/>
        <v>0</v>
      </c>
    </row>
    <row r="61" spans="22:63" x14ac:dyDescent="0.3">
      <c r="AI61" s="2" t="s">
        <v>43</v>
      </c>
      <c r="AJ61" s="3">
        <f>AJ45/$AV$45</f>
        <v>0</v>
      </c>
      <c r="AK61" s="3">
        <f t="shared" ref="AK61:AU61" si="30">AK45/$AV$45</f>
        <v>0</v>
      </c>
      <c r="AL61" s="3">
        <f t="shared" si="30"/>
        <v>0</v>
      </c>
      <c r="AM61" s="3">
        <f t="shared" si="30"/>
        <v>0</v>
      </c>
      <c r="AN61" s="3">
        <f t="shared" si="30"/>
        <v>0</v>
      </c>
      <c r="AO61" s="3">
        <f t="shared" si="30"/>
        <v>0</v>
      </c>
      <c r="AP61" s="3">
        <f t="shared" si="30"/>
        <v>0</v>
      </c>
      <c r="AQ61" s="3">
        <f t="shared" si="30"/>
        <v>1.3440860215053764E-2</v>
      </c>
      <c r="AR61" s="3">
        <f t="shared" si="30"/>
        <v>0.94623655913978499</v>
      </c>
      <c r="AS61" s="3">
        <f t="shared" si="30"/>
        <v>4.0322580645161289E-2</v>
      </c>
      <c r="AT61" s="3">
        <f t="shared" si="30"/>
        <v>0</v>
      </c>
      <c r="AU61" s="3">
        <f t="shared" si="30"/>
        <v>0</v>
      </c>
    </row>
    <row r="62" spans="22:63" x14ac:dyDescent="0.3">
      <c r="AI62" s="2" t="s">
        <v>44</v>
      </c>
      <c r="AJ62" s="3">
        <f>AJ46/$AV$46</f>
        <v>0</v>
      </c>
      <c r="AK62" s="3">
        <f t="shared" ref="AK62:AU62" si="31">AK46/$AV$46</f>
        <v>0</v>
      </c>
      <c r="AL62" s="3">
        <f t="shared" si="31"/>
        <v>0</v>
      </c>
      <c r="AM62" s="3">
        <f t="shared" si="31"/>
        <v>0</v>
      </c>
      <c r="AN62" s="3">
        <f t="shared" si="31"/>
        <v>0</v>
      </c>
      <c r="AO62" s="3">
        <f t="shared" si="31"/>
        <v>0</v>
      </c>
      <c r="AP62" s="3">
        <f t="shared" si="31"/>
        <v>0</v>
      </c>
      <c r="AQ62" s="3">
        <f t="shared" si="31"/>
        <v>0</v>
      </c>
      <c r="AR62" s="3">
        <f t="shared" si="31"/>
        <v>6.2780269058295965E-2</v>
      </c>
      <c r="AS62" s="3">
        <f t="shared" si="31"/>
        <v>0.905829596412556</v>
      </c>
      <c r="AT62" s="3">
        <f t="shared" si="31"/>
        <v>3.1390134529147982E-2</v>
      </c>
      <c r="AU62" s="3">
        <f t="shared" si="31"/>
        <v>0</v>
      </c>
    </row>
    <row r="63" spans="22:63" x14ac:dyDescent="0.3">
      <c r="AI63" s="2" t="s">
        <v>45</v>
      </c>
      <c r="AJ63" s="3">
        <f>AJ47/$AV$47</f>
        <v>0</v>
      </c>
      <c r="AK63" s="3">
        <f t="shared" ref="AK63:AU63" si="32">AK47/$AV$47</f>
        <v>0</v>
      </c>
      <c r="AL63" s="3">
        <f t="shared" si="32"/>
        <v>0</v>
      </c>
      <c r="AM63" s="3">
        <f t="shared" si="32"/>
        <v>0</v>
      </c>
      <c r="AN63" s="3">
        <f t="shared" si="32"/>
        <v>0</v>
      </c>
      <c r="AO63" s="3">
        <f t="shared" si="32"/>
        <v>0</v>
      </c>
      <c r="AP63" s="3">
        <f t="shared" si="32"/>
        <v>0</v>
      </c>
      <c r="AQ63" s="3">
        <f t="shared" si="32"/>
        <v>0</v>
      </c>
      <c r="AR63" s="3">
        <f t="shared" si="32"/>
        <v>0</v>
      </c>
      <c r="AS63" s="3">
        <f t="shared" si="32"/>
        <v>7.9545454545454544E-2</v>
      </c>
      <c r="AT63" s="3">
        <f t="shared" si="32"/>
        <v>0.875</v>
      </c>
      <c r="AU63" s="3">
        <f t="shared" si="32"/>
        <v>4.5454545454545456E-2</v>
      </c>
    </row>
    <row r="64" spans="22:63" x14ac:dyDescent="0.3">
      <c r="AI64" s="2" t="s">
        <v>53</v>
      </c>
      <c r="AJ64" s="3">
        <f>AJ48/$AV$48</f>
        <v>0</v>
      </c>
      <c r="AK64" s="3">
        <f t="shared" ref="AK64:AU64" si="33">AK48/$AV$48</f>
        <v>0</v>
      </c>
      <c r="AL64" s="3">
        <f t="shared" si="33"/>
        <v>0</v>
      </c>
      <c r="AM64" s="3">
        <f t="shared" si="33"/>
        <v>0</v>
      </c>
      <c r="AN64" s="3">
        <f t="shared" si="33"/>
        <v>0</v>
      </c>
      <c r="AO64" s="3">
        <f t="shared" si="33"/>
        <v>0</v>
      </c>
      <c r="AP64" s="3">
        <f t="shared" si="33"/>
        <v>0</v>
      </c>
      <c r="AQ64" s="3">
        <f t="shared" si="33"/>
        <v>0</v>
      </c>
      <c r="AR64" s="3">
        <f t="shared" si="33"/>
        <v>0</v>
      </c>
      <c r="AS64" s="3">
        <f t="shared" si="33"/>
        <v>0</v>
      </c>
      <c r="AT64" s="3">
        <f t="shared" si="33"/>
        <v>8.5106382978723402E-2</v>
      </c>
      <c r="AU64" s="3">
        <f t="shared" si="33"/>
        <v>0.91489361702127658</v>
      </c>
    </row>
    <row r="70" spans="1:63" x14ac:dyDescent="0.3">
      <c r="A70" t="s">
        <v>62</v>
      </c>
    </row>
    <row r="72" spans="1:63" x14ac:dyDescent="0.3">
      <c r="F72" s="67" t="s">
        <v>2</v>
      </c>
      <c r="G72" s="67"/>
      <c r="I72" s="67" t="s">
        <v>7</v>
      </c>
      <c r="J72" s="67"/>
      <c r="L72" s="68" t="s">
        <v>0</v>
      </c>
      <c r="M72" s="68"/>
      <c r="N72" s="68"/>
      <c r="O72" s="6" t="s">
        <v>10</v>
      </c>
      <c r="Q72" s="68" t="s">
        <v>0</v>
      </c>
      <c r="R72" s="68"/>
      <c r="S72" s="68"/>
      <c r="T72" s="6" t="s">
        <v>10</v>
      </c>
      <c r="V72" s="67" t="s">
        <v>57</v>
      </c>
      <c r="W72" s="67"/>
      <c r="X72" s="67"/>
      <c r="Y72" s="2" t="s">
        <v>33</v>
      </c>
      <c r="AA72" s="67" t="s">
        <v>57</v>
      </c>
      <c r="AB72" s="67"/>
      <c r="AC72" s="67"/>
      <c r="AD72" s="2" t="s">
        <v>33</v>
      </c>
      <c r="AE72" s="67" t="s">
        <v>36</v>
      </c>
      <c r="AF72" s="67"/>
      <c r="AG72" s="67"/>
      <c r="AI72" s="67" t="s">
        <v>51</v>
      </c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X72" s="67" t="s">
        <v>54</v>
      </c>
      <c r="AY72" s="67"/>
      <c r="BA72" s="67" t="s">
        <v>57</v>
      </c>
      <c r="BB72" s="67"/>
      <c r="BC72" s="67"/>
      <c r="BD72" s="2" t="s">
        <v>33</v>
      </c>
      <c r="BE72" s="2" t="s">
        <v>55</v>
      </c>
      <c r="BG72" s="67" t="s">
        <v>57</v>
      </c>
      <c r="BH72" s="67"/>
      <c r="BI72" s="67"/>
      <c r="BJ72" s="2" t="s">
        <v>55</v>
      </c>
      <c r="BK72" s="2" t="s">
        <v>157</v>
      </c>
    </row>
    <row r="73" spans="1:63" x14ac:dyDescent="0.3">
      <c r="F73" s="3" t="s">
        <v>3</v>
      </c>
      <c r="G73" s="4">
        <v>11215</v>
      </c>
      <c r="I73" s="3" t="s">
        <v>3</v>
      </c>
      <c r="J73" s="4">
        <v>11215</v>
      </c>
      <c r="L73" s="7">
        <v>11215</v>
      </c>
      <c r="M73" s="6" t="s">
        <v>1</v>
      </c>
      <c r="N73" s="7">
        <f t="shared" ref="N73:N84" si="34">L73+$J$77</f>
        <v>11547</v>
      </c>
      <c r="O73" s="6" t="s">
        <v>11</v>
      </c>
      <c r="P73">
        <f>(Q73+S73)/2</f>
        <v>11381</v>
      </c>
      <c r="Q73" s="7">
        <v>11215</v>
      </c>
      <c r="R73" s="6" t="s">
        <v>1</v>
      </c>
      <c r="S73" s="7">
        <f t="shared" ref="S73:S84" si="35">Q73+$J$77</f>
        <v>11547</v>
      </c>
      <c r="T73" s="6" t="s">
        <v>50</v>
      </c>
      <c r="V73" s="2">
        <v>1</v>
      </c>
      <c r="W73" s="2" t="s">
        <v>25</v>
      </c>
      <c r="X73" s="2">
        <v>12169</v>
      </c>
      <c r="Y73" s="2" t="s">
        <v>34</v>
      </c>
      <c r="AA73" s="2">
        <v>1</v>
      </c>
      <c r="AB73" s="2" t="s">
        <v>25</v>
      </c>
      <c r="AC73" s="2">
        <v>12169</v>
      </c>
      <c r="AD73" s="2" t="s">
        <v>34</v>
      </c>
      <c r="AE73" s="2" t="s">
        <v>34</v>
      </c>
      <c r="AF73" s="2" t="s">
        <v>38</v>
      </c>
      <c r="AG73" s="2" t="s">
        <v>34</v>
      </c>
      <c r="AI73" s="2" t="s">
        <v>52</v>
      </c>
      <c r="AJ73" s="2" t="s">
        <v>50</v>
      </c>
      <c r="AK73" s="2" t="s">
        <v>49</v>
      </c>
      <c r="AL73" s="2" t="s">
        <v>34</v>
      </c>
      <c r="AM73" s="2" t="s">
        <v>39</v>
      </c>
      <c r="AN73" s="2" t="s">
        <v>40</v>
      </c>
      <c r="AO73" s="2" t="s">
        <v>41</v>
      </c>
      <c r="AP73" s="2" t="s">
        <v>42</v>
      </c>
      <c r="AQ73" s="2" t="s">
        <v>35</v>
      </c>
      <c r="AR73" s="2" t="s">
        <v>43</v>
      </c>
      <c r="AS73" s="2" t="s">
        <v>44</v>
      </c>
      <c r="AT73" s="2" t="s">
        <v>45</v>
      </c>
      <c r="AU73" s="2" t="s">
        <v>53</v>
      </c>
      <c r="AX73" s="2" t="s">
        <v>50</v>
      </c>
      <c r="AY73" s="12">
        <v>11401.75</v>
      </c>
      <c r="BA73" s="2">
        <v>1</v>
      </c>
      <c r="BB73" s="2" t="s">
        <v>25</v>
      </c>
      <c r="BC73" s="2">
        <v>12169</v>
      </c>
      <c r="BD73" s="2" t="s">
        <v>34</v>
      </c>
      <c r="BE73" s="13"/>
      <c r="BG73" s="2">
        <v>1</v>
      </c>
      <c r="BH73" s="2" t="s">
        <v>25</v>
      </c>
      <c r="BI73" s="2">
        <v>12169</v>
      </c>
      <c r="BJ73" s="13" t="s">
        <v>1</v>
      </c>
      <c r="BK73" s="2" t="s">
        <v>1</v>
      </c>
    </row>
    <row r="74" spans="1:63" x14ac:dyDescent="0.3">
      <c r="F74" s="3" t="s">
        <v>4</v>
      </c>
      <c r="G74" s="4">
        <v>15203</v>
      </c>
      <c r="H74" s="19"/>
      <c r="I74" s="5" t="s">
        <v>4</v>
      </c>
      <c r="J74" s="4">
        <v>15203</v>
      </c>
      <c r="L74" s="7">
        <f>N73</f>
        <v>11547</v>
      </c>
      <c r="M74" s="6" t="s">
        <v>1</v>
      </c>
      <c r="N74" s="7">
        <f t="shared" si="34"/>
        <v>11879</v>
      </c>
      <c r="O74" s="6" t="s">
        <v>12</v>
      </c>
      <c r="P74">
        <f>(Q74+S74)/2</f>
        <v>11713</v>
      </c>
      <c r="Q74" s="7">
        <f>S73</f>
        <v>11547</v>
      </c>
      <c r="R74" s="6" t="s">
        <v>1</v>
      </c>
      <c r="S74" s="7">
        <f t="shared" si="35"/>
        <v>11879</v>
      </c>
      <c r="T74" s="6" t="s">
        <v>49</v>
      </c>
      <c r="V74" s="2">
        <v>2</v>
      </c>
      <c r="W74" s="2" t="s">
        <v>26</v>
      </c>
      <c r="X74" s="2">
        <v>12201</v>
      </c>
      <c r="Y74" s="2" t="s">
        <v>34</v>
      </c>
      <c r="AA74" s="2">
        <v>2</v>
      </c>
      <c r="AB74" s="2" t="s">
        <v>26</v>
      </c>
      <c r="AC74" s="2">
        <v>12201</v>
      </c>
      <c r="AD74" s="2" t="s">
        <v>34</v>
      </c>
      <c r="AE74" s="2" t="s">
        <v>34</v>
      </c>
      <c r="AF74" s="2" t="s">
        <v>38</v>
      </c>
      <c r="AG74" s="2" t="s">
        <v>34</v>
      </c>
      <c r="AI74" s="2" t="s">
        <v>50</v>
      </c>
      <c r="AJ74" s="3">
        <v>90</v>
      </c>
      <c r="AK74" s="3">
        <v>6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>
        <f>SUM(AJ74:AU74)</f>
        <v>96</v>
      </c>
      <c r="AX74" s="2" t="s">
        <v>49</v>
      </c>
      <c r="AY74" s="12">
        <v>11706.794</v>
      </c>
      <c r="BA74" s="2">
        <v>2</v>
      </c>
      <c r="BB74" s="2" t="s">
        <v>26</v>
      </c>
      <c r="BC74" s="2">
        <v>12201</v>
      </c>
      <c r="BD74" s="2" t="s">
        <v>34</v>
      </c>
      <c r="BE74" s="13">
        <v>12037.15748031496</v>
      </c>
      <c r="BG74" s="2">
        <v>2</v>
      </c>
      <c r="BH74" s="2" t="s">
        <v>26</v>
      </c>
      <c r="BI74" s="2">
        <v>12201</v>
      </c>
      <c r="BJ74" s="13">
        <v>12105.11202185792</v>
      </c>
      <c r="BK74" s="17">
        <v>1.34286140222146</v>
      </c>
    </row>
    <row r="75" spans="1:63" x14ac:dyDescent="0.3">
      <c r="F75" s="3" t="s">
        <v>5</v>
      </c>
      <c r="G75" s="3" t="s">
        <v>71</v>
      </c>
      <c r="I75" s="5" t="s">
        <v>8</v>
      </c>
      <c r="J75" s="3">
        <v>12</v>
      </c>
      <c r="L75" s="7">
        <f t="shared" ref="L75:L84" si="36">N74</f>
        <v>11879</v>
      </c>
      <c r="M75" s="6" t="s">
        <v>1</v>
      </c>
      <c r="N75" s="7">
        <f t="shared" si="34"/>
        <v>12211</v>
      </c>
      <c r="O75" s="6" t="s">
        <v>13</v>
      </c>
      <c r="Q75" s="7">
        <f t="shared" ref="Q75:Q84" si="37">S74</f>
        <v>11879</v>
      </c>
      <c r="R75" s="6" t="s">
        <v>1</v>
      </c>
      <c r="S75" s="7">
        <f t="shared" si="35"/>
        <v>12211</v>
      </c>
      <c r="T75" s="6" t="s">
        <v>34</v>
      </c>
      <c r="V75" s="2">
        <v>3</v>
      </c>
      <c r="W75" s="2" t="s">
        <v>27</v>
      </c>
      <c r="X75" s="2">
        <v>12168</v>
      </c>
      <c r="Y75" s="2" t="s">
        <v>34</v>
      </c>
      <c r="AA75" s="2">
        <v>3</v>
      </c>
      <c r="AB75" s="2" t="s">
        <v>27</v>
      </c>
      <c r="AC75" s="2">
        <v>12168</v>
      </c>
      <c r="AD75" s="2" t="s">
        <v>34</v>
      </c>
      <c r="AE75" s="2" t="s">
        <v>34</v>
      </c>
      <c r="AF75" s="2" t="s">
        <v>38</v>
      </c>
      <c r="AG75" s="2" t="s">
        <v>34</v>
      </c>
      <c r="AI75" s="2" t="s">
        <v>49</v>
      </c>
      <c r="AJ75" s="3">
        <v>6</v>
      </c>
      <c r="AK75" s="3">
        <v>97</v>
      </c>
      <c r="AL75" s="3">
        <v>4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>
        <f t="shared" ref="AV75:AV85" si="38">SUM(AJ75:AU75)</f>
        <v>107</v>
      </c>
      <c r="AX75" s="2" t="s">
        <v>34</v>
      </c>
      <c r="AY75" s="12">
        <v>12037.156999999999</v>
      </c>
      <c r="BA75" s="2">
        <v>3</v>
      </c>
      <c r="BB75" s="2" t="s">
        <v>27</v>
      </c>
      <c r="BC75" s="2">
        <v>12168</v>
      </c>
      <c r="BD75" s="2" t="s">
        <v>34</v>
      </c>
      <c r="BE75" s="13">
        <v>12037.15748031496</v>
      </c>
      <c r="BG75" s="2">
        <v>3</v>
      </c>
      <c r="BH75" s="2" t="s">
        <v>27</v>
      </c>
      <c r="BI75" s="2">
        <v>12168</v>
      </c>
      <c r="BJ75" s="13">
        <v>12105.11202185792</v>
      </c>
      <c r="BK75" s="17">
        <v>1.0753001289040129</v>
      </c>
    </row>
    <row r="76" spans="1:63" x14ac:dyDescent="0.3">
      <c r="I76" s="3" t="s">
        <v>9</v>
      </c>
      <c r="J76" s="4">
        <v>3988</v>
      </c>
      <c r="L76" s="7">
        <f t="shared" si="36"/>
        <v>12211</v>
      </c>
      <c r="M76" s="6" t="s">
        <v>1</v>
      </c>
      <c r="N76" s="7">
        <f t="shared" si="34"/>
        <v>12543</v>
      </c>
      <c r="O76" s="6" t="s">
        <v>14</v>
      </c>
      <c r="Q76" s="7">
        <f t="shared" si="37"/>
        <v>12211</v>
      </c>
      <c r="R76" s="6" t="s">
        <v>1</v>
      </c>
      <c r="S76" s="7">
        <f t="shared" si="35"/>
        <v>12543</v>
      </c>
      <c r="T76" s="6" t="s">
        <v>39</v>
      </c>
      <c r="V76" s="2">
        <v>4</v>
      </c>
      <c r="W76" s="2" t="s">
        <v>28</v>
      </c>
      <c r="X76" s="2">
        <v>12202</v>
      </c>
      <c r="Y76" s="2" t="s">
        <v>34</v>
      </c>
      <c r="AA76" s="2">
        <v>4</v>
      </c>
      <c r="AB76" s="2" t="s">
        <v>28</v>
      </c>
      <c r="AC76" s="2">
        <v>12202</v>
      </c>
      <c r="AD76" s="2" t="s">
        <v>34</v>
      </c>
      <c r="AE76" s="2" t="s">
        <v>34</v>
      </c>
      <c r="AF76" s="2" t="s">
        <v>38</v>
      </c>
      <c r="AG76" s="2" t="s">
        <v>34</v>
      </c>
      <c r="AI76" s="2" t="s">
        <v>34</v>
      </c>
      <c r="AJ76" s="3">
        <v>0</v>
      </c>
      <c r="AK76" s="3">
        <v>4</v>
      </c>
      <c r="AL76" s="3">
        <v>122</v>
      </c>
      <c r="AM76" s="3">
        <v>1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>
        <f t="shared" si="38"/>
        <v>127</v>
      </c>
      <c r="AX76" s="2" t="s">
        <v>39</v>
      </c>
      <c r="AY76" s="12">
        <v>12419.382</v>
      </c>
      <c r="BA76" s="2">
        <v>4</v>
      </c>
      <c r="BB76" s="2" t="s">
        <v>28</v>
      </c>
      <c r="BC76" s="2">
        <v>12202</v>
      </c>
      <c r="BD76" s="2" t="s">
        <v>34</v>
      </c>
      <c r="BE76" s="13">
        <v>12037.15748031496</v>
      </c>
      <c r="BG76" s="2">
        <v>4</v>
      </c>
      <c r="BH76" s="2" t="s">
        <v>28</v>
      </c>
      <c r="BI76" s="2">
        <v>12202</v>
      </c>
      <c r="BJ76" s="13">
        <v>12105.11202185792</v>
      </c>
      <c r="BK76" s="17">
        <v>1.350946727463042</v>
      </c>
    </row>
    <row r="77" spans="1:63" x14ac:dyDescent="0.3">
      <c r="I77" s="3" t="s">
        <v>7</v>
      </c>
      <c r="J77" s="3">
        <v>332</v>
      </c>
      <c r="L77" s="7">
        <f t="shared" si="36"/>
        <v>12543</v>
      </c>
      <c r="M77" s="6" t="s">
        <v>1</v>
      </c>
      <c r="N77" s="7">
        <f t="shared" si="34"/>
        <v>12875</v>
      </c>
      <c r="O77" s="6" t="s">
        <v>15</v>
      </c>
      <c r="Q77" s="7">
        <f t="shared" si="37"/>
        <v>12543</v>
      </c>
      <c r="R77" s="6" t="s">
        <v>1</v>
      </c>
      <c r="S77" s="7">
        <f t="shared" si="35"/>
        <v>12875</v>
      </c>
      <c r="T77" s="6" t="s">
        <v>40</v>
      </c>
      <c r="V77" s="2">
        <v>5</v>
      </c>
      <c r="W77" s="2" t="s">
        <v>29</v>
      </c>
      <c r="X77" s="2">
        <v>12136</v>
      </c>
      <c r="Y77" s="2" t="s">
        <v>34</v>
      </c>
      <c r="AA77" s="2">
        <v>5</v>
      </c>
      <c r="AB77" s="2" t="s">
        <v>29</v>
      </c>
      <c r="AC77" s="2">
        <v>12136</v>
      </c>
      <c r="AD77" s="2" t="s">
        <v>34</v>
      </c>
      <c r="AE77" s="2" t="s">
        <v>34</v>
      </c>
      <c r="AF77" s="2" t="s">
        <v>38</v>
      </c>
      <c r="AG77" s="2" t="s">
        <v>34</v>
      </c>
      <c r="AI77" s="2" t="s">
        <v>39</v>
      </c>
      <c r="AJ77" s="3">
        <v>0</v>
      </c>
      <c r="AK77" s="3">
        <v>0</v>
      </c>
      <c r="AL77" s="3">
        <v>0</v>
      </c>
      <c r="AM77" s="3">
        <v>41</v>
      </c>
      <c r="AN77" s="3">
        <v>6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>
        <f t="shared" si="38"/>
        <v>47</v>
      </c>
      <c r="AX77" s="2" t="s">
        <v>40</v>
      </c>
      <c r="AY77" s="12">
        <v>12725.880999999999</v>
      </c>
      <c r="BA77" s="2">
        <v>5</v>
      </c>
      <c r="BB77" s="2" t="s">
        <v>29</v>
      </c>
      <c r="BC77" s="2">
        <v>12136</v>
      </c>
      <c r="BD77" s="2" t="s">
        <v>34</v>
      </c>
      <c r="BE77" s="13">
        <v>12037.15748031496</v>
      </c>
      <c r="BG77" s="2">
        <v>5</v>
      </c>
      <c r="BH77" s="2" t="s">
        <v>29</v>
      </c>
      <c r="BI77" s="2">
        <v>12136</v>
      </c>
      <c r="BJ77" s="13">
        <v>12105.11202185792</v>
      </c>
      <c r="BK77" s="17">
        <v>0.81445714967897431</v>
      </c>
    </row>
    <row r="78" spans="1:63" x14ac:dyDescent="0.3">
      <c r="L78" s="7">
        <f t="shared" si="36"/>
        <v>12875</v>
      </c>
      <c r="M78" s="6" t="s">
        <v>1</v>
      </c>
      <c r="N78" s="7">
        <f t="shared" si="34"/>
        <v>13207</v>
      </c>
      <c r="O78" s="6" t="s">
        <v>16</v>
      </c>
      <c r="Q78" s="7">
        <f t="shared" si="37"/>
        <v>12875</v>
      </c>
      <c r="R78" s="6" t="s">
        <v>1</v>
      </c>
      <c r="S78" s="7">
        <f t="shared" si="35"/>
        <v>13207</v>
      </c>
      <c r="T78" s="6" t="s">
        <v>41</v>
      </c>
      <c r="V78" s="2">
        <v>6</v>
      </c>
      <c r="W78" s="9">
        <v>41944</v>
      </c>
      <c r="X78" s="2">
        <v>12136</v>
      </c>
      <c r="Y78" s="2" t="s">
        <v>34</v>
      </c>
      <c r="AA78" s="2">
        <v>6</v>
      </c>
      <c r="AB78" s="9">
        <v>41944</v>
      </c>
      <c r="AC78" s="2">
        <v>12136</v>
      </c>
      <c r="AD78" s="2" t="s">
        <v>34</v>
      </c>
      <c r="AE78" s="2" t="s">
        <v>34</v>
      </c>
      <c r="AF78" s="2" t="s">
        <v>38</v>
      </c>
      <c r="AG78" s="2" t="s">
        <v>34</v>
      </c>
      <c r="AI78" s="2" t="s">
        <v>40</v>
      </c>
      <c r="AJ78" s="3">
        <v>0</v>
      </c>
      <c r="AK78" s="3">
        <v>0</v>
      </c>
      <c r="AL78" s="3">
        <v>0</v>
      </c>
      <c r="AM78" s="3">
        <v>5</v>
      </c>
      <c r="AN78" s="3">
        <v>46</v>
      </c>
      <c r="AO78" s="3">
        <v>8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>
        <f t="shared" si="38"/>
        <v>59</v>
      </c>
      <c r="AX78" s="2" t="s">
        <v>41</v>
      </c>
      <c r="AY78" s="12">
        <v>13047.683999999999</v>
      </c>
      <c r="BA78" s="2">
        <v>6</v>
      </c>
      <c r="BB78" s="9">
        <v>41944</v>
      </c>
      <c r="BC78" s="2">
        <v>12136</v>
      </c>
      <c r="BD78" s="2" t="s">
        <v>34</v>
      </c>
      <c r="BE78" s="13">
        <v>12037.15748031496</v>
      </c>
      <c r="BG78" s="2">
        <v>6</v>
      </c>
      <c r="BH78" s="9">
        <v>41944</v>
      </c>
      <c r="BI78" s="2">
        <v>12136</v>
      </c>
      <c r="BJ78" s="13">
        <v>12105.11202185792</v>
      </c>
      <c r="BK78" s="17">
        <v>0.81445714967897431</v>
      </c>
    </row>
    <row r="79" spans="1:63" x14ac:dyDescent="0.3">
      <c r="L79" s="7">
        <f t="shared" si="36"/>
        <v>13207</v>
      </c>
      <c r="M79" s="6" t="s">
        <v>1</v>
      </c>
      <c r="N79" s="7">
        <f t="shared" si="34"/>
        <v>13539</v>
      </c>
      <c r="O79" s="6" t="s">
        <v>17</v>
      </c>
      <c r="Q79" s="7">
        <f t="shared" si="37"/>
        <v>13207</v>
      </c>
      <c r="R79" s="6" t="s">
        <v>1</v>
      </c>
      <c r="S79" s="7">
        <f t="shared" si="35"/>
        <v>13539</v>
      </c>
      <c r="T79" s="6" t="s">
        <v>42</v>
      </c>
      <c r="V79" s="2">
        <v>7</v>
      </c>
      <c r="W79" s="9">
        <v>41974</v>
      </c>
      <c r="X79" s="2">
        <v>12136</v>
      </c>
      <c r="Y79" s="2" t="s">
        <v>34</v>
      </c>
      <c r="AA79" s="2">
        <v>7</v>
      </c>
      <c r="AB79" s="9">
        <v>41974</v>
      </c>
      <c r="AC79" s="2">
        <v>12136</v>
      </c>
      <c r="AD79" s="2" t="s">
        <v>34</v>
      </c>
      <c r="AE79" s="2" t="s">
        <v>34</v>
      </c>
      <c r="AF79" s="2" t="s">
        <v>38</v>
      </c>
      <c r="AG79" s="2" t="s">
        <v>34</v>
      </c>
      <c r="AI79" s="2" t="s">
        <v>41</v>
      </c>
      <c r="AJ79" s="3">
        <v>0</v>
      </c>
      <c r="AK79" s="3">
        <v>0</v>
      </c>
      <c r="AL79" s="3">
        <v>0</v>
      </c>
      <c r="AM79" s="3">
        <v>0</v>
      </c>
      <c r="AN79" s="3">
        <v>7</v>
      </c>
      <c r="AO79" s="3">
        <v>278</v>
      </c>
      <c r="AP79" s="3">
        <v>13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>
        <f t="shared" si="38"/>
        <v>298</v>
      </c>
      <c r="AX79" s="2" t="s">
        <v>42</v>
      </c>
      <c r="AY79" s="12">
        <v>13372.442999999999</v>
      </c>
      <c r="BA79" s="2">
        <v>7</v>
      </c>
      <c r="BB79" s="9">
        <v>41974</v>
      </c>
      <c r="BC79" s="2">
        <v>12136</v>
      </c>
      <c r="BD79" s="2" t="s">
        <v>34</v>
      </c>
      <c r="BE79" s="13">
        <v>12037.15748031496</v>
      </c>
      <c r="BG79" s="2">
        <v>7</v>
      </c>
      <c r="BH79" s="9">
        <v>41974</v>
      </c>
      <c r="BI79" s="2">
        <v>12136</v>
      </c>
      <c r="BJ79" s="13">
        <v>12105.11202185792</v>
      </c>
      <c r="BK79" s="17">
        <v>0.81445714967897431</v>
      </c>
    </row>
    <row r="80" spans="1:63" x14ac:dyDescent="0.3">
      <c r="L80" s="7">
        <f t="shared" si="36"/>
        <v>13539</v>
      </c>
      <c r="M80" s="6" t="s">
        <v>1</v>
      </c>
      <c r="N80" s="7">
        <f t="shared" si="34"/>
        <v>13871</v>
      </c>
      <c r="O80" s="6" t="s">
        <v>18</v>
      </c>
      <c r="Q80" s="7">
        <f t="shared" si="37"/>
        <v>13539</v>
      </c>
      <c r="R80" s="6" t="s">
        <v>1</v>
      </c>
      <c r="S80" s="7">
        <f t="shared" si="35"/>
        <v>13871</v>
      </c>
      <c r="T80" s="6" t="s">
        <v>35</v>
      </c>
      <c r="V80" s="2">
        <v>8</v>
      </c>
      <c r="W80" s="2" t="s">
        <v>30</v>
      </c>
      <c r="X80" s="2">
        <v>11987</v>
      </c>
      <c r="Y80" s="2" t="s">
        <v>34</v>
      </c>
      <c r="AA80" s="2">
        <v>8</v>
      </c>
      <c r="AB80" s="2" t="s">
        <v>30</v>
      </c>
      <c r="AC80" s="2">
        <v>11987</v>
      </c>
      <c r="AD80" s="2" t="s">
        <v>34</v>
      </c>
      <c r="AE80" s="2" t="s">
        <v>34</v>
      </c>
      <c r="AF80" s="2" t="s">
        <v>38</v>
      </c>
      <c r="AG80" s="2" t="s">
        <v>34</v>
      </c>
      <c r="AI80" s="2" t="s">
        <v>42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12</v>
      </c>
      <c r="AP80" s="3">
        <v>574</v>
      </c>
      <c r="AQ80" s="3">
        <v>11</v>
      </c>
      <c r="AR80" s="3">
        <v>0</v>
      </c>
      <c r="AS80" s="3">
        <v>0</v>
      </c>
      <c r="AT80" s="3">
        <v>0</v>
      </c>
      <c r="AU80" s="3">
        <v>0</v>
      </c>
      <c r="AV80">
        <f t="shared" si="38"/>
        <v>597</v>
      </c>
      <c r="AX80" s="2" t="s">
        <v>35</v>
      </c>
      <c r="AY80" s="12">
        <v>13705</v>
      </c>
      <c r="BA80" s="2">
        <v>8</v>
      </c>
      <c r="BB80" s="2" t="s">
        <v>30</v>
      </c>
      <c r="BC80" s="2">
        <v>11987</v>
      </c>
      <c r="BD80" s="2" t="s">
        <v>34</v>
      </c>
      <c r="BE80" s="13">
        <v>12037.15748031496</v>
      </c>
      <c r="BG80" s="2">
        <v>8</v>
      </c>
      <c r="BH80" s="2" t="s">
        <v>30</v>
      </c>
      <c r="BI80" s="2">
        <v>11987</v>
      </c>
      <c r="BJ80" s="13">
        <v>12105.11202185792</v>
      </c>
      <c r="BK80" s="17">
        <v>0.41843230428764228</v>
      </c>
    </row>
    <row r="81" spans="12:63" x14ac:dyDescent="0.3">
      <c r="L81" s="7">
        <f t="shared" si="36"/>
        <v>13871</v>
      </c>
      <c r="M81" s="6" t="s">
        <v>1</v>
      </c>
      <c r="N81" s="7">
        <f t="shared" si="34"/>
        <v>14203</v>
      </c>
      <c r="O81" s="6" t="s">
        <v>19</v>
      </c>
      <c r="Q81" s="7">
        <f t="shared" si="37"/>
        <v>13871</v>
      </c>
      <c r="R81" s="6" t="s">
        <v>1</v>
      </c>
      <c r="S81" s="7">
        <f t="shared" si="35"/>
        <v>14203</v>
      </c>
      <c r="T81" s="6" t="s">
        <v>43</v>
      </c>
      <c r="V81" s="2">
        <v>9</v>
      </c>
      <c r="W81" s="2" t="s">
        <v>31</v>
      </c>
      <c r="X81" s="2">
        <v>11987</v>
      </c>
      <c r="Y81" s="2" t="s">
        <v>34</v>
      </c>
      <c r="AA81" s="2">
        <v>9</v>
      </c>
      <c r="AB81" s="2" t="s">
        <v>31</v>
      </c>
      <c r="AC81" s="2">
        <v>11987</v>
      </c>
      <c r="AD81" s="2" t="s">
        <v>34</v>
      </c>
      <c r="AE81" s="2" t="s">
        <v>34</v>
      </c>
      <c r="AF81" s="2" t="s">
        <v>38</v>
      </c>
      <c r="AG81" s="2" t="s">
        <v>34</v>
      </c>
      <c r="AI81" s="2" t="s">
        <v>35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10</v>
      </c>
      <c r="AQ81" s="3">
        <v>250</v>
      </c>
      <c r="AR81" s="3">
        <v>10</v>
      </c>
      <c r="AS81" s="3">
        <v>0</v>
      </c>
      <c r="AT81" s="3">
        <v>0</v>
      </c>
      <c r="AU81" s="3">
        <v>0</v>
      </c>
      <c r="AV81">
        <f t="shared" si="38"/>
        <v>270</v>
      </c>
      <c r="AX81" s="2" t="s">
        <v>43</v>
      </c>
      <c r="AY81" s="12">
        <v>14038.775</v>
      </c>
      <c r="BA81" s="2">
        <v>9</v>
      </c>
      <c r="BB81" s="2" t="s">
        <v>31</v>
      </c>
      <c r="BC81" s="2">
        <v>11987</v>
      </c>
      <c r="BD81" s="2" t="s">
        <v>34</v>
      </c>
      <c r="BE81" s="13">
        <v>12037.15748031496</v>
      </c>
      <c r="BG81" s="2">
        <v>9</v>
      </c>
      <c r="BH81" s="2" t="s">
        <v>31</v>
      </c>
      <c r="BI81" s="2">
        <v>11987</v>
      </c>
      <c r="BJ81" s="13">
        <v>12105.11202185792</v>
      </c>
      <c r="BK81" s="17">
        <v>0.41843230428764228</v>
      </c>
    </row>
    <row r="82" spans="12:63" x14ac:dyDescent="0.3">
      <c r="L82" s="7">
        <f t="shared" si="36"/>
        <v>14203</v>
      </c>
      <c r="M82" s="6" t="s">
        <v>1</v>
      </c>
      <c r="N82" s="7">
        <f t="shared" si="34"/>
        <v>14535</v>
      </c>
      <c r="O82" s="6" t="s">
        <v>20</v>
      </c>
      <c r="Q82" s="7">
        <f t="shared" si="37"/>
        <v>14203</v>
      </c>
      <c r="R82" s="6" t="s">
        <v>1</v>
      </c>
      <c r="S82" s="7">
        <f t="shared" si="35"/>
        <v>14535</v>
      </c>
      <c r="T82" s="6" t="s">
        <v>44</v>
      </c>
      <c r="V82" s="2">
        <v>10</v>
      </c>
      <c r="W82" s="2" t="s">
        <v>32</v>
      </c>
      <c r="X82" s="2">
        <v>12017</v>
      </c>
      <c r="Y82" s="2" t="s">
        <v>34</v>
      </c>
      <c r="AA82" s="2">
        <v>10</v>
      </c>
      <c r="AB82" s="2" t="s">
        <v>32</v>
      </c>
      <c r="AC82" s="2">
        <v>12017</v>
      </c>
      <c r="AD82" s="2" t="s">
        <v>34</v>
      </c>
      <c r="AE82" s="2" t="s">
        <v>34</v>
      </c>
      <c r="AF82" s="2" t="s">
        <v>38</v>
      </c>
      <c r="AG82" s="2" t="s">
        <v>34</v>
      </c>
      <c r="AI82" s="2" t="s">
        <v>43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9</v>
      </c>
      <c r="AR82" s="3">
        <v>354</v>
      </c>
      <c r="AS82" s="3">
        <v>11</v>
      </c>
      <c r="AT82" s="3">
        <v>0</v>
      </c>
      <c r="AU82" s="3">
        <v>0</v>
      </c>
      <c r="AV82">
        <f t="shared" si="38"/>
        <v>374</v>
      </c>
      <c r="AX82" s="2" t="s">
        <v>44</v>
      </c>
      <c r="AY82" s="22">
        <v>14358.815000000001</v>
      </c>
      <c r="BA82" s="2">
        <v>10</v>
      </c>
      <c r="BB82" s="2" t="s">
        <v>32</v>
      </c>
      <c r="BC82" s="2">
        <v>12017</v>
      </c>
      <c r="BD82" s="2" t="s">
        <v>34</v>
      </c>
      <c r="BE82" s="13">
        <v>12037.15748031496</v>
      </c>
      <c r="BG82" s="2">
        <v>10</v>
      </c>
      <c r="BH82" s="2" t="s">
        <v>32</v>
      </c>
      <c r="BI82" s="2">
        <v>12017</v>
      </c>
      <c r="BJ82" s="13">
        <v>12105.11202185792</v>
      </c>
      <c r="BK82" s="17">
        <v>0.16774136901855441</v>
      </c>
    </row>
    <row r="83" spans="12:63" x14ac:dyDescent="0.3">
      <c r="L83" s="7">
        <f t="shared" si="36"/>
        <v>14535</v>
      </c>
      <c r="M83" s="6" t="s">
        <v>1</v>
      </c>
      <c r="N83" s="7">
        <f t="shared" si="34"/>
        <v>14867</v>
      </c>
      <c r="O83" s="6" t="s">
        <v>21</v>
      </c>
      <c r="Q83" s="7">
        <f t="shared" si="37"/>
        <v>14535</v>
      </c>
      <c r="R83" s="6" t="s">
        <v>1</v>
      </c>
      <c r="S83" s="7">
        <f t="shared" si="35"/>
        <v>14867</v>
      </c>
      <c r="T83" s="6" t="s">
        <v>45</v>
      </c>
      <c r="V83" s="2" t="s">
        <v>24</v>
      </c>
      <c r="W83" s="2" t="s">
        <v>24</v>
      </c>
      <c r="X83" s="2" t="s">
        <v>24</v>
      </c>
      <c r="Y83" s="2" t="s">
        <v>24</v>
      </c>
      <c r="AA83" s="2" t="s">
        <v>24</v>
      </c>
      <c r="AB83" s="2" t="s">
        <v>24</v>
      </c>
      <c r="AC83" s="2" t="s">
        <v>24</v>
      </c>
      <c r="AD83" s="2" t="s">
        <v>24</v>
      </c>
      <c r="AE83" s="2" t="s">
        <v>24</v>
      </c>
      <c r="AF83" s="2" t="s">
        <v>24</v>
      </c>
      <c r="AG83" s="2" t="s">
        <v>24</v>
      </c>
      <c r="AI83" s="2" t="s">
        <v>44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11</v>
      </c>
      <c r="AS83" s="3">
        <v>146</v>
      </c>
      <c r="AT83" s="3">
        <v>6</v>
      </c>
      <c r="AU83" s="3">
        <v>0</v>
      </c>
      <c r="AV83">
        <f t="shared" si="38"/>
        <v>163</v>
      </c>
      <c r="AX83" s="2" t="s">
        <v>45</v>
      </c>
      <c r="AY83" s="12">
        <v>14677.944</v>
      </c>
      <c r="BA83" s="2" t="s">
        <v>24</v>
      </c>
      <c r="BB83" s="2" t="s">
        <v>24</v>
      </c>
      <c r="BC83" s="2" t="s">
        <v>24</v>
      </c>
      <c r="BD83" s="2" t="s">
        <v>24</v>
      </c>
      <c r="BE83" s="2" t="s">
        <v>24</v>
      </c>
      <c r="BG83" s="2" t="s">
        <v>24</v>
      </c>
      <c r="BH83" s="2" t="s">
        <v>24</v>
      </c>
      <c r="BI83" s="2" t="s">
        <v>24</v>
      </c>
      <c r="BJ83" s="2" t="s">
        <v>24</v>
      </c>
      <c r="BK83" s="2" t="s">
        <v>24</v>
      </c>
    </row>
    <row r="84" spans="12:63" x14ac:dyDescent="0.3">
      <c r="L84" s="7">
        <f t="shared" si="36"/>
        <v>14867</v>
      </c>
      <c r="M84" s="6" t="s">
        <v>1</v>
      </c>
      <c r="N84" s="7">
        <f t="shared" si="34"/>
        <v>15199</v>
      </c>
      <c r="O84" s="6" t="s">
        <v>22</v>
      </c>
      <c r="Q84" s="7">
        <f t="shared" si="37"/>
        <v>14867</v>
      </c>
      <c r="R84" s="6" t="s">
        <v>1</v>
      </c>
      <c r="S84" s="7">
        <f t="shared" si="35"/>
        <v>15199</v>
      </c>
      <c r="T84" s="6" t="s">
        <v>53</v>
      </c>
      <c r="V84" s="2" t="s">
        <v>24</v>
      </c>
      <c r="W84" s="2" t="s">
        <v>24</v>
      </c>
      <c r="X84" s="2" t="s">
        <v>24</v>
      </c>
      <c r="Y84" s="2" t="s">
        <v>24</v>
      </c>
      <c r="AA84" s="2" t="s">
        <v>24</v>
      </c>
      <c r="AB84" s="2" t="s">
        <v>24</v>
      </c>
      <c r="AC84" s="2" t="s">
        <v>24</v>
      </c>
      <c r="AD84" s="2" t="s">
        <v>24</v>
      </c>
      <c r="AE84" s="2" t="s">
        <v>24</v>
      </c>
      <c r="AF84" s="2" t="s">
        <v>24</v>
      </c>
      <c r="AG84" s="2" t="s">
        <v>24</v>
      </c>
      <c r="AI84" s="2" t="s">
        <v>45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6</v>
      </c>
      <c r="AT84" s="3">
        <v>65</v>
      </c>
      <c r="AU84" s="3">
        <v>1</v>
      </c>
      <c r="AV84">
        <f t="shared" si="38"/>
        <v>72</v>
      </c>
      <c r="AX84" s="2" t="s">
        <v>53</v>
      </c>
      <c r="AY84" s="12">
        <v>15023.513999999999</v>
      </c>
      <c r="BA84" s="2" t="s">
        <v>24</v>
      </c>
      <c r="BB84" s="2" t="s">
        <v>24</v>
      </c>
      <c r="BC84" s="2" t="s">
        <v>24</v>
      </c>
      <c r="BD84" s="2" t="s">
        <v>24</v>
      </c>
      <c r="BE84" s="2" t="s">
        <v>24</v>
      </c>
      <c r="BG84" s="2" t="s">
        <v>24</v>
      </c>
      <c r="BH84" s="2" t="s">
        <v>24</v>
      </c>
      <c r="BI84" s="2" t="s">
        <v>24</v>
      </c>
      <c r="BJ84" s="2" t="s">
        <v>24</v>
      </c>
      <c r="BK84" s="2" t="s">
        <v>24</v>
      </c>
    </row>
    <row r="85" spans="12:63" x14ac:dyDescent="0.3">
      <c r="V85" s="2" t="s">
        <v>24</v>
      </c>
      <c r="W85" s="2" t="s">
        <v>24</v>
      </c>
      <c r="X85" s="2" t="s">
        <v>24</v>
      </c>
      <c r="Y85" s="2" t="s">
        <v>24</v>
      </c>
      <c r="AA85" s="2" t="s">
        <v>24</v>
      </c>
      <c r="AB85" s="2" t="s">
        <v>24</v>
      </c>
      <c r="AC85" s="2" t="s">
        <v>24</v>
      </c>
      <c r="AD85" s="2" t="s">
        <v>24</v>
      </c>
      <c r="AE85" s="2" t="s">
        <v>24</v>
      </c>
      <c r="AF85" s="2" t="s">
        <v>24</v>
      </c>
      <c r="AG85" s="2" t="s">
        <v>24</v>
      </c>
      <c r="AI85" s="2" t="s">
        <v>53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1</v>
      </c>
      <c r="AU85" s="3">
        <v>34</v>
      </c>
      <c r="AV85">
        <f t="shared" si="38"/>
        <v>35</v>
      </c>
      <c r="BA85" s="2" t="s">
        <v>24</v>
      </c>
      <c r="BB85" s="2" t="s">
        <v>24</v>
      </c>
      <c r="BC85" s="2" t="s">
        <v>24</v>
      </c>
      <c r="BD85" s="2" t="s">
        <v>24</v>
      </c>
      <c r="BE85" s="2" t="s">
        <v>24</v>
      </c>
      <c r="BG85" s="2" t="s">
        <v>24</v>
      </c>
      <c r="BH85" s="2" t="s">
        <v>24</v>
      </c>
      <c r="BI85" s="2" t="s">
        <v>24</v>
      </c>
      <c r="BJ85" s="2" t="s">
        <v>24</v>
      </c>
      <c r="BK85" s="2" t="s">
        <v>24</v>
      </c>
    </row>
    <row r="86" spans="12:63" x14ac:dyDescent="0.3">
      <c r="V86" s="2" t="s">
        <v>24</v>
      </c>
      <c r="W86" s="2" t="s">
        <v>24</v>
      </c>
      <c r="X86" s="2" t="s">
        <v>24</v>
      </c>
      <c r="Y86" s="2" t="s">
        <v>24</v>
      </c>
      <c r="AA86" s="2" t="s">
        <v>24</v>
      </c>
      <c r="AB86" s="2" t="s">
        <v>24</v>
      </c>
      <c r="AC86" s="2" t="s">
        <v>24</v>
      </c>
      <c r="AD86" s="2" t="s">
        <v>24</v>
      </c>
      <c r="AE86" s="2" t="s">
        <v>24</v>
      </c>
      <c r="AF86" s="2" t="s">
        <v>24</v>
      </c>
      <c r="AG86" s="2" t="s">
        <v>24</v>
      </c>
      <c r="AV86">
        <f>SUM(AV74:AV85)</f>
        <v>2245</v>
      </c>
      <c r="BA86" s="2" t="s">
        <v>24</v>
      </c>
      <c r="BB86" s="2" t="s">
        <v>24</v>
      </c>
      <c r="BC86" s="2" t="s">
        <v>24</v>
      </c>
      <c r="BD86" s="2" t="s">
        <v>24</v>
      </c>
      <c r="BE86" s="2" t="s">
        <v>24</v>
      </c>
      <c r="BG86" s="2" t="s">
        <v>24</v>
      </c>
      <c r="BH86" s="2" t="s">
        <v>24</v>
      </c>
      <c r="BI86" s="2" t="s">
        <v>24</v>
      </c>
      <c r="BJ86" s="2" t="s">
        <v>24</v>
      </c>
      <c r="BK86" s="2" t="s">
        <v>24</v>
      </c>
    </row>
    <row r="87" spans="12:63" x14ac:dyDescent="0.3">
      <c r="V87" s="2" t="s">
        <v>24</v>
      </c>
      <c r="W87" s="2" t="s">
        <v>24</v>
      </c>
      <c r="X87" s="2" t="s">
        <v>24</v>
      </c>
      <c r="Y87" s="2" t="s">
        <v>24</v>
      </c>
      <c r="AA87" s="2" t="s">
        <v>24</v>
      </c>
      <c r="AB87" s="2" t="s">
        <v>24</v>
      </c>
      <c r="AC87" s="2" t="s">
        <v>24</v>
      </c>
      <c r="AD87" s="2" t="s">
        <v>24</v>
      </c>
      <c r="AE87" s="2" t="s">
        <v>24</v>
      </c>
      <c r="AF87" s="2" t="s">
        <v>24</v>
      </c>
      <c r="AG87" s="2" t="s">
        <v>24</v>
      </c>
      <c r="BA87" s="2" t="s">
        <v>24</v>
      </c>
      <c r="BB87" s="2" t="s">
        <v>24</v>
      </c>
      <c r="BC87" s="2" t="s">
        <v>24</v>
      </c>
      <c r="BD87" s="2" t="s">
        <v>24</v>
      </c>
      <c r="BE87" s="2" t="s">
        <v>24</v>
      </c>
      <c r="BG87" s="2" t="s">
        <v>24</v>
      </c>
      <c r="BH87" s="2" t="s">
        <v>24</v>
      </c>
      <c r="BI87" s="2" t="s">
        <v>24</v>
      </c>
      <c r="BJ87" s="2" t="s">
        <v>24</v>
      </c>
      <c r="BK87" s="2" t="s">
        <v>24</v>
      </c>
    </row>
    <row r="88" spans="12:63" x14ac:dyDescent="0.3">
      <c r="V88" s="2">
        <v>1880</v>
      </c>
      <c r="W88" s="2" t="s">
        <v>146</v>
      </c>
      <c r="X88" s="2">
        <v>13992</v>
      </c>
      <c r="Y88" s="2" t="s">
        <v>43</v>
      </c>
      <c r="AA88" s="2">
        <v>1879</v>
      </c>
      <c r="AB88" s="2" t="s">
        <v>145</v>
      </c>
      <c r="AC88" s="2">
        <v>13934</v>
      </c>
      <c r="AD88" s="2" t="s">
        <v>43</v>
      </c>
      <c r="AE88" s="2" t="s">
        <v>43</v>
      </c>
      <c r="AF88" s="2" t="s">
        <v>38</v>
      </c>
      <c r="AG88" s="2" t="s">
        <v>43</v>
      </c>
      <c r="AI88" s="67" t="s">
        <v>51</v>
      </c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BA88" s="2">
        <v>1879</v>
      </c>
      <c r="BB88" s="2" t="s">
        <v>145</v>
      </c>
      <c r="BC88" s="2">
        <v>13934</v>
      </c>
      <c r="BD88" s="2" t="s">
        <v>43</v>
      </c>
      <c r="BE88" s="13">
        <v>14038.775401069521</v>
      </c>
      <c r="BG88" s="2">
        <v>1879</v>
      </c>
      <c r="BH88" s="2" t="s">
        <v>145</v>
      </c>
      <c r="BI88" s="2">
        <v>13934</v>
      </c>
      <c r="BJ88" s="13">
        <v>14038.775401069521</v>
      </c>
      <c r="BK88" s="17">
        <v>0.75194058468149072</v>
      </c>
    </row>
    <row r="89" spans="12:63" x14ac:dyDescent="0.3">
      <c r="AA89" s="2">
        <v>1880</v>
      </c>
      <c r="AB89" s="2" t="s">
        <v>146</v>
      </c>
      <c r="AC89" s="2">
        <v>13992</v>
      </c>
      <c r="AD89" s="2" t="s">
        <v>43</v>
      </c>
      <c r="AE89" s="2" t="s">
        <v>43</v>
      </c>
      <c r="AF89" s="2" t="s">
        <v>38</v>
      </c>
      <c r="AG89" s="2"/>
      <c r="AI89" s="2" t="s">
        <v>52</v>
      </c>
      <c r="AJ89" s="2" t="s">
        <v>50</v>
      </c>
      <c r="AK89" s="2" t="s">
        <v>49</v>
      </c>
      <c r="AL89" s="2" t="s">
        <v>34</v>
      </c>
      <c r="AM89" s="2" t="s">
        <v>39</v>
      </c>
      <c r="AN89" s="2" t="s">
        <v>40</v>
      </c>
      <c r="AO89" s="2" t="s">
        <v>41</v>
      </c>
      <c r="AP89" s="2" t="s">
        <v>42</v>
      </c>
      <c r="AQ89" s="2" t="s">
        <v>35</v>
      </c>
      <c r="AR89" s="2" t="s">
        <v>43</v>
      </c>
      <c r="AS89" s="2" t="s">
        <v>44</v>
      </c>
      <c r="AT89" s="2" t="s">
        <v>45</v>
      </c>
      <c r="AU89" s="2" t="s">
        <v>53</v>
      </c>
      <c r="BA89" s="2">
        <v>1880</v>
      </c>
      <c r="BB89" s="2" t="s">
        <v>146</v>
      </c>
      <c r="BC89" s="2">
        <v>13992</v>
      </c>
      <c r="BD89" s="2" t="s">
        <v>43</v>
      </c>
      <c r="BE89" s="13">
        <v>14038.775401069521</v>
      </c>
      <c r="BG89" s="2">
        <v>1880</v>
      </c>
      <c r="BH89" s="2" t="s">
        <v>146</v>
      </c>
      <c r="BI89" s="2">
        <v>13992</v>
      </c>
      <c r="BJ89" s="13">
        <v>14038.775401069521</v>
      </c>
      <c r="BK89" s="17">
        <v>0.33430103680330853</v>
      </c>
    </row>
    <row r="90" spans="12:63" x14ac:dyDescent="0.3">
      <c r="AI90" s="2" t="s">
        <v>50</v>
      </c>
      <c r="AJ90" s="3">
        <f>AJ74/$AV$74</f>
        <v>0.9375</v>
      </c>
      <c r="AK90" s="3">
        <f t="shared" ref="AK90:AU90" si="39">AK74/$AV$74</f>
        <v>6.25E-2</v>
      </c>
      <c r="AL90" s="3">
        <f t="shared" si="39"/>
        <v>0</v>
      </c>
      <c r="AM90" s="3">
        <f t="shared" si="39"/>
        <v>0</v>
      </c>
      <c r="AN90" s="3">
        <f t="shared" si="39"/>
        <v>0</v>
      </c>
      <c r="AO90" s="3">
        <f t="shared" si="39"/>
        <v>0</v>
      </c>
      <c r="AP90" s="3">
        <f t="shared" si="39"/>
        <v>0</v>
      </c>
      <c r="AQ90" s="3">
        <f t="shared" si="39"/>
        <v>0</v>
      </c>
      <c r="AR90" s="3">
        <f t="shared" si="39"/>
        <v>0</v>
      </c>
      <c r="AS90" s="3">
        <f t="shared" si="39"/>
        <v>0</v>
      </c>
      <c r="AT90" s="3">
        <f t="shared" si="39"/>
        <v>0</v>
      </c>
      <c r="AU90" s="3">
        <f t="shared" si="39"/>
        <v>0</v>
      </c>
      <c r="AV90" s="20">
        <f>(AJ90*P73)+(AK90*P74)</f>
        <v>11401.75</v>
      </c>
    </row>
    <row r="91" spans="12:63" x14ac:dyDescent="0.3">
      <c r="AI91" s="2" t="s">
        <v>49</v>
      </c>
      <c r="AJ91" s="3">
        <f>AJ75/$AV$75</f>
        <v>5.6074766355140186E-2</v>
      </c>
      <c r="AK91" s="3">
        <f t="shared" ref="AK91:AU91" si="40">AK75/$AV$75</f>
        <v>0.90654205607476634</v>
      </c>
      <c r="AL91" s="3">
        <f t="shared" si="40"/>
        <v>3.7383177570093455E-2</v>
      </c>
      <c r="AM91" s="3">
        <f t="shared" si="40"/>
        <v>0</v>
      </c>
      <c r="AN91" s="3">
        <f t="shared" si="40"/>
        <v>0</v>
      </c>
      <c r="AO91" s="3">
        <f t="shared" si="40"/>
        <v>0</v>
      </c>
      <c r="AP91" s="3">
        <f t="shared" si="40"/>
        <v>0</v>
      </c>
      <c r="AQ91" s="3">
        <f t="shared" si="40"/>
        <v>0</v>
      </c>
      <c r="AR91" s="3">
        <f t="shared" si="40"/>
        <v>0</v>
      </c>
      <c r="AS91" s="3">
        <f t="shared" si="40"/>
        <v>0</v>
      </c>
      <c r="AT91" s="3">
        <f t="shared" si="40"/>
        <v>0</v>
      </c>
      <c r="AU91" s="3">
        <f t="shared" si="40"/>
        <v>0</v>
      </c>
    </row>
    <row r="92" spans="12:63" x14ac:dyDescent="0.3">
      <c r="AI92" s="2" t="s">
        <v>34</v>
      </c>
      <c r="AJ92" s="3">
        <f>AJ76/$AV$76</f>
        <v>0</v>
      </c>
      <c r="AK92" s="3">
        <f t="shared" ref="AK92:AU92" si="41">AK76/$AV$76</f>
        <v>3.1496062992125984E-2</v>
      </c>
      <c r="AL92" s="3">
        <f t="shared" si="41"/>
        <v>0.96062992125984248</v>
      </c>
      <c r="AM92" s="3">
        <f t="shared" si="41"/>
        <v>7.874015748031496E-3</v>
      </c>
      <c r="AN92" s="3">
        <f t="shared" si="41"/>
        <v>0</v>
      </c>
      <c r="AO92" s="3">
        <f t="shared" si="41"/>
        <v>0</v>
      </c>
      <c r="AP92" s="3">
        <f t="shared" si="41"/>
        <v>0</v>
      </c>
      <c r="AQ92" s="3">
        <f t="shared" si="41"/>
        <v>0</v>
      </c>
      <c r="AR92" s="3">
        <f t="shared" si="41"/>
        <v>0</v>
      </c>
      <c r="AS92" s="3">
        <f t="shared" si="41"/>
        <v>0</v>
      </c>
      <c r="AT92" s="3">
        <f t="shared" si="41"/>
        <v>0</v>
      </c>
      <c r="AU92" s="3">
        <f t="shared" si="41"/>
        <v>0</v>
      </c>
    </row>
    <row r="93" spans="12:63" x14ac:dyDescent="0.3">
      <c r="AI93" s="2" t="s">
        <v>39</v>
      </c>
      <c r="AJ93" s="3">
        <f>AJ77/$AV$77</f>
        <v>0</v>
      </c>
      <c r="AK93" s="3">
        <f t="shared" ref="AK93:AU93" si="42">AK77/$AV$77</f>
        <v>0</v>
      </c>
      <c r="AL93" s="3">
        <f t="shared" si="42"/>
        <v>0</v>
      </c>
      <c r="AM93" s="3">
        <f t="shared" si="42"/>
        <v>0.87234042553191493</v>
      </c>
      <c r="AN93" s="3">
        <f t="shared" si="42"/>
        <v>0.1276595744680851</v>
      </c>
      <c r="AO93" s="3">
        <f t="shared" si="42"/>
        <v>0</v>
      </c>
      <c r="AP93" s="3">
        <f t="shared" si="42"/>
        <v>0</v>
      </c>
      <c r="AQ93" s="3">
        <f t="shared" si="42"/>
        <v>0</v>
      </c>
      <c r="AR93" s="3">
        <f t="shared" si="42"/>
        <v>0</v>
      </c>
      <c r="AS93" s="3">
        <f t="shared" si="42"/>
        <v>0</v>
      </c>
      <c r="AT93" s="3">
        <f t="shared" si="42"/>
        <v>0</v>
      </c>
      <c r="AU93" s="3">
        <f t="shared" si="42"/>
        <v>0</v>
      </c>
    </row>
    <row r="94" spans="12:63" x14ac:dyDescent="0.3">
      <c r="AI94" s="2" t="s">
        <v>40</v>
      </c>
      <c r="AJ94" s="3">
        <f>AJ78/$AV$78</f>
        <v>0</v>
      </c>
      <c r="AK94" s="3">
        <f t="shared" ref="AK94:AU94" si="43">AK78/$AV$78</f>
        <v>0</v>
      </c>
      <c r="AL94" s="3">
        <f t="shared" si="43"/>
        <v>0</v>
      </c>
      <c r="AM94" s="3">
        <f t="shared" si="43"/>
        <v>8.4745762711864403E-2</v>
      </c>
      <c r="AN94" s="3">
        <f t="shared" si="43"/>
        <v>0.77966101694915257</v>
      </c>
      <c r="AO94" s="3">
        <f t="shared" si="43"/>
        <v>0.13559322033898305</v>
      </c>
      <c r="AP94" s="3">
        <f t="shared" si="43"/>
        <v>0</v>
      </c>
      <c r="AQ94" s="3">
        <f t="shared" si="43"/>
        <v>0</v>
      </c>
      <c r="AR94" s="3">
        <f t="shared" si="43"/>
        <v>0</v>
      </c>
      <c r="AS94" s="3">
        <f t="shared" si="43"/>
        <v>0</v>
      </c>
      <c r="AT94" s="3">
        <f t="shared" si="43"/>
        <v>0</v>
      </c>
      <c r="AU94" s="3">
        <f t="shared" si="43"/>
        <v>0</v>
      </c>
    </row>
    <row r="95" spans="12:63" x14ac:dyDescent="0.3">
      <c r="AI95" s="2" t="s">
        <v>41</v>
      </c>
      <c r="AJ95" s="3">
        <f>AJ79/$AV$79</f>
        <v>0</v>
      </c>
      <c r="AK95" s="3">
        <f t="shared" ref="AK95:AU95" si="44">AK79/$AV$79</f>
        <v>0</v>
      </c>
      <c r="AL95" s="3">
        <f t="shared" si="44"/>
        <v>0</v>
      </c>
      <c r="AM95" s="3">
        <f t="shared" si="44"/>
        <v>0</v>
      </c>
      <c r="AN95" s="3">
        <f t="shared" si="44"/>
        <v>2.3489932885906041E-2</v>
      </c>
      <c r="AO95" s="3">
        <f t="shared" si="44"/>
        <v>0.93288590604026844</v>
      </c>
      <c r="AP95" s="3">
        <f t="shared" si="44"/>
        <v>4.3624161073825503E-2</v>
      </c>
      <c r="AQ95" s="3">
        <f t="shared" si="44"/>
        <v>0</v>
      </c>
      <c r="AR95" s="3">
        <f t="shared" si="44"/>
        <v>0</v>
      </c>
      <c r="AS95" s="3">
        <f t="shared" si="44"/>
        <v>0</v>
      </c>
      <c r="AT95" s="3">
        <f t="shared" si="44"/>
        <v>0</v>
      </c>
      <c r="AU95" s="3">
        <f t="shared" si="44"/>
        <v>0</v>
      </c>
    </row>
    <row r="96" spans="12:63" x14ac:dyDescent="0.3">
      <c r="AI96" s="2" t="s">
        <v>42</v>
      </c>
      <c r="AJ96" s="3">
        <f>AJ80/$AV$80</f>
        <v>0</v>
      </c>
      <c r="AK96" s="3">
        <f t="shared" ref="AK96:AU96" si="45">AK80/$AV$80</f>
        <v>0</v>
      </c>
      <c r="AL96" s="3">
        <f t="shared" si="45"/>
        <v>0</v>
      </c>
      <c r="AM96" s="3">
        <f t="shared" si="45"/>
        <v>0</v>
      </c>
      <c r="AN96" s="3">
        <f t="shared" si="45"/>
        <v>0</v>
      </c>
      <c r="AO96" s="3">
        <f t="shared" si="45"/>
        <v>2.0100502512562814E-2</v>
      </c>
      <c r="AP96" s="3">
        <f t="shared" si="45"/>
        <v>0.96147403685092125</v>
      </c>
      <c r="AQ96" s="3">
        <f t="shared" si="45"/>
        <v>1.8425460636515914E-2</v>
      </c>
      <c r="AR96" s="3">
        <f t="shared" si="45"/>
        <v>0</v>
      </c>
      <c r="AS96" s="3">
        <f t="shared" si="45"/>
        <v>0</v>
      </c>
      <c r="AT96" s="3">
        <f t="shared" si="45"/>
        <v>0</v>
      </c>
      <c r="AU96" s="3">
        <f t="shared" si="45"/>
        <v>0</v>
      </c>
    </row>
    <row r="97" spans="1:63" x14ac:dyDescent="0.3">
      <c r="AI97" s="2" t="s">
        <v>35</v>
      </c>
      <c r="AJ97" s="3">
        <f>AJ81/$AV$81</f>
        <v>0</v>
      </c>
      <c r="AK97" s="3">
        <f t="shared" ref="AK97:AU97" si="46">AK81/$AV$81</f>
        <v>0</v>
      </c>
      <c r="AL97" s="3">
        <f t="shared" si="46"/>
        <v>0</v>
      </c>
      <c r="AM97" s="3">
        <f t="shared" si="46"/>
        <v>0</v>
      </c>
      <c r="AN97" s="3">
        <f t="shared" si="46"/>
        <v>0</v>
      </c>
      <c r="AO97" s="3">
        <f t="shared" si="46"/>
        <v>0</v>
      </c>
      <c r="AP97" s="3">
        <f t="shared" si="46"/>
        <v>3.7037037037037035E-2</v>
      </c>
      <c r="AQ97" s="3">
        <f t="shared" si="46"/>
        <v>0.92592592592592593</v>
      </c>
      <c r="AR97" s="3">
        <f t="shared" si="46"/>
        <v>3.7037037037037035E-2</v>
      </c>
      <c r="AS97" s="3">
        <f t="shared" si="46"/>
        <v>0</v>
      </c>
      <c r="AT97" s="3">
        <f t="shared" si="46"/>
        <v>0</v>
      </c>
      <c r="AU97" s="3">
        <f t="shared" si="46"/>
        <v>0</v>
      </c>
    </row>
    <row r="98" spans="1:63" x14ac:dyDescent="0.3">
      <c r="AI98" s="2" t="s">
        <v>43</v>
      </c>
      <c r="AJ98" s="3">
        <f>AJ82/$AV$82</f>
        <v>0</v>
      </c>
      <c r="AK98" s="3">
        <f t="shared" ref="AK98:AU98" si="47">AK82/$AV$82</f>
        <v>0</v>
      </c>
      <c r="AL98" s="3">
        <f t="shared" si="47"/>
        <v>0</v>
      </c>
      <c r="AM98" s="3">
        <f t="shared" si="47"/>
        <v>0</v>
      </c>
      <c r="AN98" s="3">
        <f t="shared" si="47"/>
        <v>0</v>
      </c>
      <c r="AO98" s="3">
        <f t="shared" si="47"/>
        <v>0</v>
      </c>
      <c r="AP98" s="3">
        <f t="shared" si="47"/>
        <v>0</v>
      </c>
      <c r="AQ98" s="3">
        <f t="shared" si="47"/>
        <v>2.4064171122994651E-2</v>
      </c>
      <c r="AR98" s="3">
        <f t="shared" si="47"/>
        <v>0.946524064171123</v>
      </c>
      <c r="AS98" s="3">
        <f t="shared" si="47"/>
        <v>2.9411764705882353E-2</v>
      </c>
      <c r="AT98" s="3">
        <f t="shared" si="47"/>
        <v>0</v>
      </c>
      <c r="AU98" s="3">
        <f t="shared" si="47"/>
        <v>0</v>
      </c>
    </row>
    <row r="99" spans="1:63" x14ac:dyDescent="0.3">
      <c r="AI99" s="2" t="s">
        <v>44</v>
      </c>
      <c r="AJ99" s="3">
        <f>AJ83/$AV$83</f>
        <v>0</v>
      </c>
      <c r="AK99" s="3">
        <f t="shared" ref="AK99:AU99" si="48">AK83/$AV$83</f>
        <v>0</v>
      </c>
      <c r="AL99" s="3">
        <f t="shared" si="48"/>
        <v>0</v>
      </c>
      <c r="AM99" s="3">
        <f t="shared" si="48"/>
        <v>0</v>
      </c>
      <c r="AN99" s="3">
        <f t="shared" si="48"/>
        <v>0</v>
      </c>
      <c r="AO99" s="3">
        <f t="shared" si="48"/>
        <v>0</v>
      </c>
      <c r="AP99" s="3">
        <f t="shared" si="48"/>
        <v>0</v>
      </c>
      <c r="AQ99" s="3">
        <f t="shared" si="48"/>
        <v>0</v>
      </c>
      <c r="AR99" s="3">
        <f t="shared" si="48"/>
        <v>6.7484662576687116E-2</v>
      </c>
      <c r="AS99" s="3">
        <f t="shared" si="48"/>
        <v>0.89570552147239269</v>
      </c>
      <c r="AT99" s="3">
        <f t="shared" si="48"/>
        <v>3.6809815950920248E-2</v>
      </c>
      <c r="AU99" s="3">
        <f t="shared" si="48"/>
        <v>0</v>
      </c>
    </row>
    <row r="100" spans="1:63" x14ac:dyDescent="0.3">
      <c r="AI100" s="2" t="s">
        <v>45</v>
      </c>
      <c r="AJ100" s="3">
        <f>AJ84/$AV$84</f>
        <v>0</v>
      </c>
      <c r="AK100" s="3">
        <f t="shared" ref="AK100:AU100" si="49">AK84/$AV$84</f>
        <v>0</v>
      </c>
      <c r="AL100" s="3">
        <f t="shared" si="49"/>
        <v>0</v>
      </c>
      <c r="AM100" s="3">
        <f t="shared" si="49"/>
        <v>0</v>
      </c>
      <c r="AN100" s="3">
        <f t="shared" si="49"/>
        <v>0</v>
      </c>
      <c r="AO100" s="3">
        <f t="shared" si="49"/>
        <v>0</v>
      </c>
      <c r="AP100" s="3">
        <f t="shared" si="49"/>
        <v>0</v>
      </c>
      <c r="AQ100" s="3">
        <f t="shared" si="49"/>
        <v>0</v>
      </c>
      <c r="AR100" s="3">
        <f t="shared" si="49"/>
        <v>0</v>
      </c>
      <c r="AS100" s="3">
        <f t="shared" si="49"/>
        <v>8.3333333333333329E-2</v>
      </c>
      <c r="AT100" s="3">
        <f t="shared" si="49"/>
        <v>0.90277777777777779</v>
      </c>
      <c r="AU100" s="3">
        <f t="shared" si="49"/>
        <v>1.3888888888888888E-2</v>
      </c>
    </row>
    <row r="101" spans="1:63" x14ac:dyDescent="0.3">
      <c r="AI101" s="2" t="s">
        <v>53</v>
      </c>
      <c r="AJ101" s="3">
        <f>AJ85/$AV$85</f>
        <v>0</v>
      </c>
      <c r="AK101" s="3">
        <f t="shared" ref="AK101:AU101" si="50">AK85/$AV$85</f>
        <v>0</v>
      </c>
      <c r="AL101" s="3">
        <f t="shared" si="50"/>
        <v>0</v>
      </c>
      <c r="AM101" s="3">
        <f t="shared" si="50"/>
        <v>0</v>
      </c>
      <c r="AN101" s="3">
        <f t="shared" si="50"/>
        <v>0</v>
      </c>
      <c r="AO101" s="3">
        <f t="shared" si="50"/>
        <v>0</v>
      </c>
      <c r="AP101" s="3">
        <f t="shared" si="50"/>
        <v>0</v>
      </c>
      <c r="AQ101" s="3">
        <f t="shared" si="50"/>
        <v>0</v>
      </c>
      <c r="AR101" s="3">
        <f t="shared" si="50"/>
        <v>0</v>
      </c>
      <c r="AS101" s="3">
        <f t="shared" si="50"/>
        <v>0</v>
      </c>
      <c r="AT101" s="3">
        <f t="shared" si="50"/>
        <v>2.8571428571428571E-2</v>
      </c>
      <c r="AU101" s="3">
        <f t="shared" si="50"/>
        <v>0.97142857142857142</v>
      </c>
    </row>
    <row r="103" spans="1:63" x14ac:dyDescent="0.3">
      <c r="A103" t="s">
        <v>64</v>
      </c>
    </row>
    <row r="105" spans="1:63" x14ac:dyDescent="0.3">
      <c r="F105" s="67" t="s">
        <v>2</v>
      </c>
      <c r="G105" s="67"/>
      <c r="I105" s="67" t="s">
        <v>7</v>
      </c>
      <c r="J105" s="67"/>
      <c r="L105" s="68" t="s">
        <v>0</v>
      </c>
      <c r="M105" s="68"/>
      <c r="N105" s="68"/>
      <c r="O105" s="6" t="s">
        <v>10</v>
      </c>
      <c r="Q105" s="68" t="s">
        <v>0</v>
      </c>
      <c r="R105" s="68"/>
      <c r="S105" s="68"/>
      <c r="T105" s="6" t="s">
        <v>10</v>
      </c>
      <c r="V105" s="67" t="s">
        <v>57</v>
      </c>
      <c r="W105" s="67"/>
      <c r="X105" s="67"/>
      <c r="Y105" s="2" t="s">
        <v>33</v>
      </c>
      <c r="AA105" s="67" t="s">
        <v>57</v>
      </c>
      <c r="AB105" s="67"/>
      <c r="AC105" s="67"/>
      <c r="AD105" s="2" t="s">
        <v>33</v>
      </c>
      <c r="AE105" s="67" t="s">
        <v>36</v>
      </c>
      <c r="AF105" s="67"/>
      <c r="AG105" s="67"/>
      <c r="AI105" s="67" t="s">
        <v>51</v>
      </c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X105" s="67" t="s">
        <v>54</v>
      </c>
      <c r="AY105" s="67"/>
      <c r="BA105" s="67" t="s">
        <v>57</v>
      </c>
      <c r="BB105" s="67"/>
      <c r="BC105" s="67"/>
      <c r="BD105" s="2" t="s">
        <v>33</v>
      </c>
      <c r="BE105" s="2" t="s">
        <v>55</v>
      </c>
      <c r="BG105" s="67" t="s">
        <v>57</v>
      </c>
      <c r="BH105" s="67"/>
      <c r="BI105" s="67"/>
      <c r="BJ105" s="2" t="s">
        <v>55</v>
      </c>
      <c r="BK105" s="2" t="s">
        <v>157</v>
      </c>
    </row>
    <row r="106" spans="1:63" x14ac:dyDescent="0.3">
      <c r="F106" s="3" t="s">
        <v>3</v>
      </c>
      <c r="G106" s="4">
        <v>11189</v>
      </c>
      <c r="H106" s="19"/>
      <c r="I106" s="3" t="s">
        <v>3</v>
      </c>
      <c r="J106" s="4">
        <v>11189</v>
      </c>
      <c r="L106" s="7">
        <v>11189</v>
      </c>
      <c r="M106" s="6" t="s">
        <v>1</v>
      </c>
      <c r="N106" s="7">
        <f>L106+$J$77</f>
        <v>11521</v>
      </c>
      <c r="O106" s="6" t="s">
        <v>11</v>
      </c>
      <c r="P106">
        <f>(Q106+S106)/2</f>
        <v>11355</v>
      </c>
      <c r="Q106" s="7">
        <v>11189</v>
      </c>
      <c r="R106" s="6" t="s">
        <v>1</v>
      </c>
      <c r="S106" s="7">
        <f>Q106+$J$77</f>
        <v>11521</v>
      </c>
      <c r="T106" s="6" t="s">
        <v>50</v>
      </c>
      <c r="V106" s="2">
        <v>1</v>
      </c>
      <c r="W106" s="2" t="s">
        <v>25</v>
      </c>
      <c r="X106" s="2">
        <v>12169</v>
      </c>
      <c r="Y106" s="2" t="s">
        <v>34</v>
      </c>
      <c r="AA106" s="2">
        <v>1</v>
      </c>
      <c r="AB106" s="2" t="s">
        <v>25</v>
      </c>
      <c r="AC106" s="2">
        <v>12169</v>
      </c>
      <c r="AD106" s="2" t="s">
        <v>34</v>
      </c>
      <c r="AE106" s="2" t="s">
        <v>34</v>
      </c>
      <c r="AF106" s="2" t="s">
        <v>38</v>
      </c>
      <c r="AG106" s="2" t="s">
        <v>39</v>
      </c>
      <c r="AI106" s="2" t="s">
        <v>52</v>
      </c>
      <c r="AJ106" s="2" t="s">
        <v>50</v>
      </c>
      <c r="AK106" s="2" t="s">
        <v>49</v>
      </c>
      <c r="AL106" s="2" t="s">
        <v>34</v>
      </c>
      <c r="AM106" s="2" t="s">
        <v>39</v>
      </c>
      <c r="AN106" s="2" t="s">
        <v>40</v>
      </c>
      <c r="AO106" s="2" t="s">
        <v>41</v>
      </c>
      <c r="AP106" s="2" t="s">
        <v>42</v>
      </c>
      <c r="AQ106" s="2" t="s">
        <v>35</v>
      </c>
      <c r="AR106" s="2" t="s">
        <v>43</v>
      </c>
      <c r="AS106" s="2" t="s">
        <v>44</v>
      </c>
      <c r="AT106" s="2" t="s">
        <v>45</v>
      </c>
      <c r="AU106" s="2" t="s">
        <v>53</v>
      </c>
      <c r="AX106" s="2" t="s">
        <v>50</v>
      </c>
      <c r="AY106" s="12">
        <v>11380.215</v>
      </c>
      <c r="BA106" s="2">
        <v>1</v>
      </c>
      <c r="BB106" s="2" t="s">
        <v>25</v>
      </c>
      <c r="BC106" s="2">
        <v>12169</v>
      </c>
      <c r="BD106" s="2" t="s">
        <v>34</v>
      </c>
      <c r="BE106" s="13" t="s">
        <v>1</v>
      </c>
      <c r="BG106" s="2">
        <v>1</v>
      </c>
      <c r="BH106" s="2" t="s">
        <v>25</v>
      </c>
      <c r="BI106" s="2">
        <v>12169</v>
      </c>
      <c r="BJ106" s="13" t="s">
        <v>1</v>
      </c>
      <c r="BK106" s="2" t="s">
        <v>1</v>
      </c>
    </row>
    <row r="107" spans="1:63" x14ac:dyDescent="0.3">
      <c r="F107" s="3" t="s">
        <v>4</v>
      </c>
      <c r="G107" s="4">
        <v>15177</v>
      </c>
      <c r="I107" s="5" t="s">
        <v>4</v>
      </c>
      <c r="J107" s="4">
        <v>15177</v>
      </c>
      <c r="L107" s="7">
        <f>N106</f>
        <v>11521</v>
      </c>
      <c r="M107" s="6" t="s">
        <v>1</v>
      </c>
      <c r="N107" s="7">
        <f t="shared" ref="N107:N117" si="51">L107+$J$77</f>
        <v>11853</v>
      </c>
      <c r="O107" s="6" t="s">
        <v>12</v>
      </c>
      <c r="P107">
        <f>(Q107+S107)/2</f>
        <v>11687</v>
      </c>
      <c r="Q107" s="7">
        <f>S106</f>
        <v>11521</v>
      </c>
      <c r="R107" s="6" t="s">
        <v>1</v>
      </c>
      <c r="S107" s="7">
        <f t="shared" ref="S107:S117" si="52">Q107+$J$77</f>
        <v>11853</v>
      </c>
      <c r="T107" s="6" t="s">
        <v>49</v>
      </c>
      <c r="V107" s="2">
        <v>2</v>
      </c>
      <c r="W107" s="2" t="s">
        <v>26</v>
      </c>
      <c r="X107" s="2">
        <v>12201</v>
      </c>
      <c r="Y107" s="2" t="s">
        <v>39</v>
      </c>
      <c r="AA107" s="2">
        <v>2</v>
      </c>
      <c r="AB107" s="2" t="s">
        <v>26</v>
      </c>
      <c r="AC107" s="2">
        <v>12201</v>
      </c>
      <c r="AD107" s="2" t="s">
        <v>39</v>
      </c>
      <c r="AE107" s="2" t="s">
        <v>39</v>
      </c>
      <c r="AF107" s="2" t="s">
        <v>38</v>
      </c>
      <c r="AG107" s="2" t="s">
        <v>34</v>
      </c>
      <c r="AI107" s="2" t="s">
        <v>50</v>
      </c>
      <c r="AJ107" s="3">
        <v>73</v>
      </c>
      <c r="AK107" s="3">
        <v>6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>
        <f>SUM(AJ107:AU107)</f>
        <v>79</v>
      </c>
      <c r="AX107" s="2" t="s">
        <v>49</v>
      </c>
      <c r="AY107" s="12">
        <v>11678.902</v>
      </c>
      <c r="BA107" s="2">
        <v>2</v>
      </c>
      <c r="BB107" s="2" t="s">
        <v>26</v>
      </c>
      <c r="BC107" s="2">
        <v>12201</v>
      </c>
      <c r="BD107" s="2" t="s">
        <v>39</v>
      </c>
      <c r="BE107" s="13">
        <v>12024.442622950821</v>
      </c>
      <c r="BG107" s="2">
        <v>2</v>
      </c>
      <c r="BH107" s="2" t="s">
        <v>26</v>
      </c>
      <c r="BI107" s="2">
        <v>12201</v>
      </c>
      <c r="BJ107" s="13">
        <v>12105.11202185792</v>
      </c>
      <c r="BK107" s="17">
        <v>1.447073002616023</v>
      </c>
    </row>
    <row r="108" spans="1:63" x14ac:dyDescent="0.3">
      <c r="F108" s="3" t="s">
        <v>5</v>
      </c>
      <c r="G108" s="3" t="s">
        <v>72</v>
      </c>
      <c r="I108" s="5" t="s">
        <v>8</v>
      </c>
      <c r="J108" s="3">
        <v>12</v>
      </c>
      <c r="L108" s="7">
        <f t="shared" ref="L108:L117" si="53">N107</f>
        <v>11853</v>
      </c>
      <c r="M108" s="6" t="s">
        <v>1</v>
      </c>
      <c r="N108" s="7">
        <f t="shared" si="51"/>
        <v>12185</v>
      </c>
      <c r="O108" s="6" t="s">
        <v>13</v>
      </c>
      <c r="Q108" s="7">
        <f t="shared" ref="Q108:Q117" si="54">S107</f>
        <v>11853</v>
      </c>
      <c r="R108" s="6" t="s">
        <v>1</v>
      </c>
      <c r="S108" s="7">
        <f t="shared" si="52"/>
        <v>12185</v>
      </c>
      <c r="T108" s="6" t="s">
        <v>34</v>
      </c>
      <c r="V108" s="2">
        <v>3</v>
      </c>
      <c r="W108" s="2" t="s">
        <v>27</v>
      </c>
      <c r="X108" s="2">
        <v>12168</v>
      </c>
      <c r="Y108" s="2" t="s">
        <v>34</v>
      </c>
      <c r="AA108" s="2">
        <v>3</v>
      </c>
      <c r="AB108" s="2" t="s">
        <v>27</v>
      </c>
      <c r="AC108" s="2">
        <v>12168</v>
      </c>
      <c r="AD108" s="2" t="s">
        <v>34</v>
      </c>
      <c r="AE108" s="2" t="s">
        <v>34</v>
      </c>
      <c r="AF108" s="2" t="s">
        <v>38</v>
      </c>
      <c r="AG108" s="2" t="s">
        <v>39</v>
      </c>
      <c r="AI108" s="2" t="s">
        <v>49</v>
      </c>
      <c r="AJ108" s="3">
        <v>6</v>
      </c>
      <c r="AK108" s="3">
        <v>114</v>
      </c>
      <c r="AL108" s="3">
        <v>3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>
        <f t="shared" ref="AV108:AV118" si="55">SUM(AJ108:AU108)</f>
        <v>123</v>
      </c>
      <c r="AX108" s="2" t="s">
        <v>34</v>
      </c>
      <c r="AY108" s="12">
        <v>12024.441999999999</v>
      </c>
      <c r="BA108" s="2">
        <v>3</v>
      </c>
      <c r="BB108" s="2" t="s">
        <v>27</v>
      </c>
      <c r="BC108" s="2">
        <v>12168</v>
      </c>
      <c r="BD108" s="2" t="s">
        <v>34</v>
      </c>
      <c r="BE108" s="13">
        <v>12357.91666666667</v>
      </c>
      <c r="BG108" s="2">
        <v>3</v>
      </c>
      <c r="BH108" s="2" t="s">
        <v>27</v>
      </c>
      <c r="BI108" s="2">
        <v>12168</v>
      </c>
      <c r="BJ108" s="13">
        <v>12105.11202185792</v>
      </c>
      <c r="BK108" s="17">
        <v>1.5607878588647921</v>
      </c>
    </row>
    <row r="109" spans="1:63" x14ac:dyDescent="0.3">
      <c r="I109" s="3" t="s">
        <v>9</v>
      </c>
      <c r="J109" s="4">
        <v>3988</v>
      </c>
      <c r="L109" s="7">
        <f t="shared" si="53"/>
        <v>12185</v>
      </c>
      <c r="M109" s="6" t="s">
        <v>1</v>
      </c>
      <c r="N109" s="7">
        <f t="shared" si="51"/>
        <v>12517</v>
      </c>
      <c r="O109" s="6" t="s">
        <v>14</v>
      </c>
      <c r="Q109" s="7">
        <f t="shared" si="54"/>
        <v>12185</v>
      </c>
      <c r="R109" s="6" t="s">
        <v>1</v>
      </c>
      <c r="S109" s="7">
        <f t="shared" si="52"/>
        <v>12517</v>
      </c>
      <c r="T109" s="6" t="s">
        <v>39</v>
      </c>
      <c r="V109" s="2">
        <v>4</v>
      </c>
      <c r="W109" s="2" t="s">
        <v>28</v>
      </c>
      <c r="X109" s="2">
        <v>12202</v>
      </c>
      <c r="Y109" s="2" t="s">
        <v>39</v>
      </c>
      <c r="AA109" s="2">
        <v>4</v>
      </c>
      <c r="AB109" s="2" t="s">
        <v>28</v>
      </c>
      <c r="AC109" s="2">
        <v>12202</v>
      </c>
      <c r="AD109" s="2" t="s">
        <v>39</v>
      </c>
      <c r="AE109" s="2" t="s">
        <v>39</v>
      </c>
      <c r="AF109" s="2" t="s">
        <v>38</v>
      </c>
      <c r="AG109" s="2" t="s">
        <v>34</v>
      </c>
      <c r="AI109" s="2" t="s">
        <v>34</v>
      </c>
      <c r="AJ109" s="3">
        <v>0</v>
      </c>
      <c r="AK109" s="3">
        <v>3</v>
      </c>
      <c r="AL109" s="3">
        <v>114</v>
      </c>
      <c r="AM109" s="3">
        <v>5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>
        <f t="shared" si="55"/>
        <v>122</v>
      </c>
      <c r="AX109" s="2" t="s">
        <v>39</v>
      </c>
      <c r="AY109" s="12">
        <v>12357.915999999999</v>
      </c>
      <c r="BA109" s="2">
        <v>4</v>
      </c>
      <c r="BB109" s="2" t="s">
        <v>28</v>
      </c>
      <c r="BC109" s="2">
        <v>12202</v>
      </c>
      <c r="BD109" s="2" t="s">
        <v>39</v>
      </c>
      <c r="BE109" s="13">
        <v>12024.442622950821</v>
      </c>
      <c r="BG109" s="2">
        <v>4</v>
      </c>
      <c r="BH109" s="2" t="s">
        <v>28</v>
      </c>
      <c r="BI109" s="2">
        <v>12202</v>
      </c>
      <c r="BJ109" s="13">
        <v>12105.11202185792</v>
      </c>
      <c r="BK109" s="17">
        <v>1.455149787323234</v>
      </c>
    </row>
    <row r="110" spans="1:63" x14ac:dyDescent="0.3">
      <c r="I110" s="3" t="s">
        <v>7</v>
      </c>
      <c r="J110" s="3">
        <v>332</v>
      </c>
      <c r="L110" s="7">
        <f t="shared" si="53"/>
        <v>12517</v>
      </c>
      <c r="M110" s="6" t="s">
        <v>1</v>
      </c>
      <c r="N110" s="7">
        <f t="shared" si="51"/>
        <v>12849</v>
      </c>
      <c r="O110" s="6" t="s">
        <v>15</v>
      </c>
      <c r="Q110" s="7">
        <f t="shared" si="54"/>
        <v>12517</v>
      </c>
      <c r="R110" s="6" t="s">
        <v>1</v>
      </c>
      <c r="S110" s="7">
        <f t="shared" si="52"/>
        <v>12849</v>
      </c>
      <c r="T110" s="6" t="s">
        <v>40</v>
      </c>
      <c r="V110" s="2">
        <v>5</v>
      </c>
      <c r="W110" s="2" t="s">
        <v>29</v>
      </c>
      <c r="X110" s="2">
        <v>12136</v>
      </c>
      <c r="Y110" s="2" t="s">
        <v>34</v>
      </c>
      <c r="AA110" s="2">
        <v>5</v>
      </c>
      <c r="AB110" s="2" t="s">
        <v>29</v>
      </c>
      <c r="AC110" s="2">
        <v>12136</v>
      </c>
      <c r="AD110" s="2" t="s">
        <v>34</v>
      </c>
      <c r="AE110" s="2" t="s">
        <v>34</v>
      </c>
      <c r="AF110" s="2" t="s">
        <v>38</v>
      </c>
      <c r="AG110" s="2" t="s">
        <v>34</v>
      </c>
      <c r="AI110" s="2" t="s">
        <v>39</v>
      </c>
      <c r="AJ110" s="3">
        <v>0</v>
      </c>
      <c r="AK110" s="3">
        <v>0</v>
      </c>
      <c r="AL110" s="3">
        <v>4</v>
      </c>
      <c r="AM110" s="3">
        <v>39</v>
      </c>
      <c r="AN110" s="3">
        <v>5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>
        <f t="shared" si="55"/>
        <v>48</v>
      </c>
      <c r="AX110" s="2" t="s">
        <v>40</v>
      </c>
      <c r="AY110" s="12">
        <v>12677.071</v>
      </c>
      <c r="BA110" s="2">
        <v>5</v>
      </c>
      <c r="BB110" s="2" t="s">
        <v>29</v>
      </c>
      <c r="BC110" s="2">
        <v>12136</v>
      </c>
      <c r="BD110" s="2" t="s">
        <v>34</v>
      </c>
      <c r="BE110" s="13">
        <v>12357.91666666667</v>
      </c>
      <c r="BG110" s="2">
        <v>5</v>
      </c>
      <c r="BH110" s="2" t="s">
        <v>29</v>
      </c>
      <c r="BI110" s="2">
        <v>12136</v>
      </c>
      <c r="BJ110" s="13">
        <v>12105.11202185792</v>
      </c>
      <c r="BK110" s="17">
        <v>1.828581630410909</v>
      </c>
    </row>
    <row r="111" spans="1:63" x14ac:dyDescent="0.3">
      <c r="L111" s="7">
        <f t="shared" si="53"/>
        <v>12849</v>
      </c>
      <c r="M111" s="6" t="s">
        <v>1</v>
      </c>
      <c r="N111" s="7">
        <f t="shared" si="51"/>
        <v>13181</v>
      </c>
      <c r="O111" s="6" t="s">
        <v>16</v>
      </c>
      <c r="Q111" s="7">
        <f t="shared" si="54"/>
        <v>12849</v>
      </c>
      <c r="R111" s="6" t="s">
        <v>1</v>
      </c>
      <c r="S111" s="7">
        <f t="shared" si="52"/>
        <v>13181</v>
      </c>
      <c r="T111" s="6" t="s">
        <v>41</v>
      </c>
      <c r="V111" s="2">
        <v>6</v>
      </c>
      <c r="W111" s="9">
        <v>41944</v>
      </c>
      <c r="X111" s="2">
        <v>12136</v>
      </c>
      <c r="Y111" s="2" t="s">
        <v>34</v>
      </c>
      <c r="AA111" s="2">
        <v>6</v>
      </c>
      <c r="AB111" s="9">
        <v>41944</v>
      </c>
      <c r="AC111" s="2">
        <v>12136</v>
      </c>
      <c r="AD111" s="2" t="s">
        <v>34</v>
      </c>
      <c r="AE111" s="2" t="s">
        <v>34</v>
      </c>
      <c r="AF111" s="2" t="s">
        <v>38</v>
      </c>
      <c r="AG111" s="2" t="s">
        <v>34</v>
      </c>
      <c r="AI111" s="2" t="s">
        <v>40</v>
      </c>
      <c r="AJ111" s="3">
        <v>0</v>
      </c>
      <c r="AK111" s="3">
        <v>0</v>
      </c>
      <c r="AL111" s="3">
        <v>0</v>
      </c>
      <c r="AM111" s="3">
        <v>4</v>
      </c>
      <c r="AN111" s="3">
        <v>49</v>
      </c>
      <c r="AO111" s="3">
        <v>3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>
        <f t="shared" si="55"/>
        <v>56</v>
      </c>
      <c r="AX111" s="2" t="s">
        <v>41</v>
      </c>
      <c r="AY111" s="12">
        <v>13023.359</v>
      </c>
      <c r="BA111" s="2">
        <v>6</v>
      </c>
      <c r="BB111" s="9">
        <v>41944</v>
      </c>
      <c r="BC111" s="2">
        <v>12136</v>
      </c>
      <c r="BD111" s="2" t="s">
        <v>34</v>
      </c>
      <c r="BE111" s="13">
        <v>12024.442622950821</v>
      </c>
      <c r="BG111" s="2">
        <v>6</v>
      </c>
      <c r="BH111" s="9">
        <v>41944</v>
      </c>
      <c r="BI111" s="2">
        <v>12136</v>
      </c>
      <c r="BJ111" s="13">
        <v>12105.11202185792</v>
      </c>
      <c r="BK111" s="17">
        <v>0.91922690383306693</v>
      </c>
    </row>
    <row r="112" spans="1:63" x14ac:dyDescent="0.3">
      <c r="L112" s="7">
        <f t="shared" si="53"/>
        <v>13181</v>
      </c>
      <c r="M112" s="6" t="s">
        <v>1</v>
      </c>
      <c r="N112" s="7">
        <f t="shared" si="51"/>
        <v>13513</v>
      </c>
      <c r="O112" s="6" t="s">
        <v>17</v>
      </c>
      <c r="Q112" s="7">
        <f t="shared" si="54"/>
        <v>13181</v>
      </c>
      <c r="R112" s="6" t="s">
        <v>1</v>
      </c>
      <c r="S112" s="7">
        <f t="shared" si="52"/>
        <v>13513</v>
      </c>
      <c r="T112" s="6" t="s">
        <v>42</v>
      </c>
      <c r="V112" s="2">
        <v>7</v>
      </c>
      <c r="W112" s="9">
        <v>41974</v>
      </c>
      <c r="X112" s="2">
        <v>12136</v>
      </c>
      <c r="Y112" s="2" t="s">
        <v>34</v>
      </c>
      <c r="AA112" s="2">
        <v>7</v>
      </c>
      <c r="AB112" s="9">
        <v>41974</v>
      </c>
      <c r="AC112" s="2">
        <v>12136</v>
      </c>
      <c r="AD112" s="2" t="s">
        <v>34</v>
      </c>
      <c r="AE112" s="2" t="s">
        <v>34</v>
      </c>
      <c r="AF112" s="2" t="s">
        <v>38</v>
      </c>
      <c r="AG112" s="2" t="s">
        <v>34</v>
      </c>
      <c r="AI112" s="2" t="s">
        <v>41</v>
      </c>
      <c r="AJ112" s="3">
        <v>0</v>
      </c>
      <c r="AK112" s="3">
        <v>0</v>
      </c>
      <c r="AL112" s="3">
        <v>0</v>
      </c>
      <c r="AM112" s="3">
        <v>0</v>
      </c>
      <c r="AN112" s="3">
        <v>2</v>
      </c>
      <c r="AO112" s="3">
        <v>267</v>
      </c>
      <c r="AP112" s="3">
        <v>9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>
        <f t="shared" si="55"/>
        <v>278</v>
      </c>
      <c r="AX112" s="2" t="s">
        <v>42</v>
      </c>
      <c r="AY112" s="12">
        <v>13351.874</v>
      </c>
      <c r="BA112" s="2">
        <v>7</v>
      </c>
      <c r="BB112" s="9">
        <v>41974</v>
      </c>
      <c r="BC112" s="2">
        <v>12136</v>
      </c>
      <c r="BD112" s="2" t="s">
        <v>34</v>
      </c>
      <c r="BE112" s="13">
        <v>12024.442622950821</v>
      </c>
      <c r="BG112" s="2">
        <v>7</v>
      </c>
      <c r="BH112" s="9">
        <v>41974</v>
      </c>
      <c r="BI112" s="2">
        <v>12136</v>
      </c>
      <c r="BJ112" s="13">
        <v>12105.11202185792</v>
      </c>
      <c r="BK112" s="17">
        <v>0.91922690383306693</v>
      </c>
    </row>
    <row r="113" spans="12:63" x14ac:dyDescent="0.3">
      <c r="L113" s="7">
        <f t="shared" si="53"/>
        <v>13513</v>
      </c>
      <c r="M113" s="6" t="s">
        <v>1</v>
      </c>
      <c r="N113" s="7">
        <f t="shared" si="51"/>
        <v>13845</v>
      </c>
      <c r="O113" s="6" t="s">
        <v>18</v>
      </c>
      <c r="Q113" s="7">
        <f t="shared" si="54"/>
        <v>13513</v>
      </c>
      <c r="R113" s="6" t="s">
        <v>1</v>
      </c>
      <c r="S113" s="7">
        <f t="shared" si="52"/>
        <v>13845</v>
      </c>
      <c r="T113" s="6" t="s">
        <v>35</v>
      </c>
      <c r="V113" s="2">
        <v>8</v>
      </c>
      <c r="W113" s="2" t="s">
        <v>30</v>
      </c>
      <c r="X113" s="2">
        <v>11987</v>
      </c>
      <c r="Y113" s="2" t="s">
        <v>34</v>
      </c>
      <c r="AA113" s="2">
        <v>8</v>
      </c>
      <c r="AB113" s="2" t="s">
        <v>30</v>
      </c>
      <c r="AC113" s="2">
        <v>11987</v>
      </c>
      <c r="AD113" s="2" t="s">
        <v>34</v>
      </c>
      <c r="AE113" s="2" t="s">
        <v>34</v>
      </c>
      <c r="AF113" s="2" t="s">
        <v>38</v>
      </c>
      <c r="AG113" s="2" t="s">
        <v>34</v>
      </c>
      <c r="AI113" s="2" t="s">
        <v>42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8</v>
      </c>
      <c r="AP113" s="3">
        <v>588</v>
      </c>
      <c r="AQ113" s="3">
        <v>17</v>
      </c>
      <c r="AR113" s="3">
        <v>0</v>
      </c>
      <c r="AS113" s="3">
        <v>0</v>
      </c>
      <c r="AT113" s="3">
        <v>0</v>
      </c>
      <c r="AU113" s="3">
        <v>0</v>
      </c>
      <c r="AV113">
        <f t="shared" si="55"/>
        <v>613</v>
      </c>
      <c r="AX113" s="2" t="s">
        <v>35</v>
      </c>
      <c r="AY113" s="12">
        <v>13674.081</v>
      </c>
      <c r="BA113" s="2">
        <v>8</v>
      </c>
      <c r="BB113" s="2" t="s">
        <v>30</v>
      </c>
      <c r="BC113" s="2">
        <v>11987</v>
      </c>
      <c r="BD113" s="2" t="s">
        <v>34</v>
      </c>
      <c r="BE113" s="13">
        <v>12024.442622950821</v>
      </c>
      <c r="BG113" s="2">
        <v>8</v>
      </c>
      <c r="BH113" s="2" t="s">
        <v>30</v>
      </c>
      <c r="BI113" s="2">
        <v>11987</v>
      </c>
      <c r="BJ113" s="13">
        <v>12105.11202185792</v>
      </c>
      <c r="BK113" s="17">
        <v>0.31236024819236657</v>
      </c>
    </row>
    <row r="114" spans="12:63" x14ac:dyDescent="0.3">
      <c r="L114" s="7">
        <f t="shared" si="53"/>
        <v>13845</v>
      </c>
      <c r="M114" s="6" t="s">
        <v>1</v>
      </c>
      <c r="N114" s="7">
        <f t="shared" si="51"/>
        <v>14177</v>
      </c>
      <c r="O114" s="6" t="s">
        <v>19</v>
      </c>
      <c r="Q114" s="7">
        <f t="shared" si="54"/>
        <v>13845</v>
      </c>
      <c r="R114" s="6" t="s">
        <v>1</v>
      </c>
      <c r="S114" s="7">
        <f t="shared" si="52"/>
        <v>14177</v>
      </c>
      <c r="T114" s="6" t="s">
        <v>43</v>
      </c>
      <c r="V114" s="2">
        <v>9</v>
      </c>
      <c r="W114" s="2" t="s">
        <v>31</v>
      </c>
      <c r="X114" s="2">
        <v>11987</v>
      </c>
      <c r="Y114" s="2" t="s">
        <v>34</v>
      </c>
      <c r="AA114" s="2">
        <v>9</v>
      </c>
      <c r="AB114" s="2" t="s">
        <v>31</v>
      </c>
      <c r="AC114" s="2">
        <v>11987</v>
      </c>
      <c r="AD114" s="2" t="s">
        <v>34</v>
      </c>
      <c r="AE114" s="2" t="s">
        <v>34</v>
      </c>
      <c r="AF114" s="2" t="s">
        <v>38</v>
      </c>
      <c r="AG114" s="2" t="s">
        <v>34</v>
      </c>
      <c r="AI114" s="2" t="s">
        <v>35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16</v>
      </c>
      <c r="AQ114" s="3">
        <v>242</v>
      </c>
      <c r="AR114" s="3">
        <v>12</v>
      </c>
      <c r="AS114" s="3">
        <v>0</v>
      </c>
      <c r="AT114" s="3">
        <v>0</v>
      </c>
      <c r="AU114" s="3">
        <v>0</v>
      </c>
      <c r="AV114">
        <f t="shared" si="55"/>
        <v>270</v>
      </c>
      <c r="AX114" s="2" t="s">
        <v>43</v>
      </c>
      <c r="AY114" s="12">
        <v>14013.721</v>
      </c>
      <c r="BA114" s="2">
        <v>9</v>
      </c>
      <c r="BB114" s="2" t="s">
        <v>31</v>
      </c>
      <c r="BC114" s="2">
        <v>11987</v>
      </c>
      <c r="BD114" s="2" t="s">
        <v>34</v>
      </c>
      <c r="BE114" s="13">
        <v>12024.442622950821</v>
      </c>
      <c r="BG114" s="2">
        <v>9</v>
      </c>
      <c r="BH114" s="2" t="s">
        <v>31</v>
      </c>
      <c r="BI114" s="2">
        <v>11987</v>
      </c>
      <c r="BJ114" s="13">
        <v>12105.11202185792</v>
      </c>
      <c r="BK114" s="17">
        <v>0.31236024819236657</v>
      </c>
    </row>
    <row r="115" spans="12:63" x14ac:dyDescent="0.3">
      <c r="L115" s="7">
        <f t="shared" si="53"/>
        <v>14177</v>
      </c>
      <c r="M115" s="6" t="s">
        <v>1</v>
      </c>
      <c r="N115" s="7">
        <f t="shared" si="51"/>
        <v>14509</v>
      </c>
      <c r="O115" s="6" t="s">
        <v>20</v>
      </c>
      <c r="Q115" s="7">
        <f t="shared" si="54"/>
        <v>14177</v>
      </c>
      <c r="R115" s="6" t="s">
        <v>1</v>
      </c>
      <c r="S115" s="7">
        <f t="shared" si="52"/>
        <v>14509</v>
      </c>
      <c r="T115" s="6" t="s">
        <v>44</v>
      </c>
      <c r="V115" s="2">
        <v>10</v>
      </c>
      <c r="W115" s="2" t="s">
        <v>32</v>
      </c>
      <c r="X115" s="2">
        <v>12017</v>
      </c>
      <c r="Y115" s="2" t="s">
        <v>34</v>
      </c>
      <c r="AA115" s="2">
        <v>10</v>
      </c>
      <c r="AB115" s="2" t="s">
        <v>32</v>
      </c>
      <c r="AC115" s="2">
        <v>12017</v>
      </c>
      <c r="AD115" s="2" t="s">
        <v>34</v>
      </c>
      <c r="AE115" s="2" t="s">
        <v>34</v>
      </c>
      <c r="AF115" s="2" t="s">
        <v>38</v>
      </c>
      <c r="AG115" s="2" t="s">
        <v>34</v>
      </c>
      <c r="AI115" s="2" t="s">
        <v>43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11</v>
      </c>
      <c r="AR115" s="3">
        <v>341</v>
      </c>
      <c r="AS115" s="3">
        <v>14</v>
      </c>
      <c r="AT115" s="3">
        <v>0</v>
      </c>
      <c r="AU115" s="3">
        <v>0</v>
      </c>
      <c r="AV115">
        <f t="shared" si="55"/>
        <v>366</v>
      </c>
      <c r="AX115" s="2" t="s">
        <v>44</v>
      </c>
      <c r="AY115" s="22">
        <v>14327.735000000001</v>
      </c>
      <c r="BA115" s="2">
        <v>10</v>
      </c>
      <c r="BB115" s="2" t="s">
        <v>32</v>
      </c>
      <c r="BC115" s="2">
        <v>12017</v>
      </c>
      <c r="BD115" s="2" t="s">
        <v>34</v>
      </c>
      <c r="BE115" s="13">
        <v>12024.442622950821</v>
      </c>
      <c r="BG115" s="2">
        <v>10</v>
      </c>
      <c r="BH115" s="2" t="s">
        <v>32</v>
      </c>
      <c r="BI115" s="2">
        <v>12017</v>
      </c>
      <c r="BJ115" s="13">
        <v>12105.11202185792</v>
      </c>
      <c r="BK115" s="17">
        <v>6.1934117923100503E-2</v>
      </c>
    </row>
    <row r="116" spans="12:63" x14ac:dyDescent="0.3">
      <c r="L116" s="7">
        <f t="shared" si="53"/>
        <v>14509</v>
      </c>
      <c r="M116" s="6" t="s">
        <v>1</v>
      </c>
      <c r="N116" s="7">
        <f t="shared" si="51"/>
        <v>14841</v>
      </c>
      <c r="O116" s="6" t="s">
        <v>21</v>
      </c>
      <c r="Q116" s="7">
        <f t="shared" si="54"/>
        <v>14509</v>
      </c>
      <c r="R116" s="6" t="s">
        <v>1</v>
      </c>
      <c r="S116" s="7">
        <f t="shared" si="52"/>
        <v>14841</v>
      </c>
      <c r="T116" s="6" t="s">
        <v>45</v>
      </c>
      <c r="V116" s="2" t="s">
        <v>24</v>
      </c>
      <c r="W116" s="2" t="s">
        <v>24</v>
      </c>
      <c r="X116" s="2" t="s">
        <v>24</v>
      </c>
      <c r="Y116" s="2" t="s">
        <v>24</v>
      </c>
      <c r="AA116" s="2" t="s">
        <v>24</v>
      </c>
      <c r="AB116" s="2" t="s">
        <v>24</v>
      </c>
      <c r="AC116" s="2" t="s">
        <v>24</v>
      </c>
      <c r="AD116" s="2" t="s">
        <v>24</v>
      </c>
      <c r="AE116" s="2" t="s">
        <v>24</v>
      </c>
      <c r="AF116" s="2" t="s">
        <v>24</v>
      </c>
      <c r="AG116" s="2" t="s">
        <v>24</v>
      </c>
      <c r="AI116" s="2" t="s">
        <v>44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14</v>
      </c>
      <c r="AS116" s="3">
        <v>154</v>
      </c>
      <c r="AT116" s="3">
        <v>6</v>
      </c>
      <c r="AU116" s="3">
        <v>0</v>
      </c>
      <c r="AV116">
        <f t="shared" si="55"/>
        <v>174</v>
      </c>
      <c r="AX116" s="2" t="s">
        <v>45</v>
      </c>
      <c r="AY116" s="12">
        <v>14661.72</v>
      </c>
      <c r="BA116" s="2" t="s">
        <v>24</v>
      </c>
      <c r="BB116" s="2" t="s">
        <v>24</v>
      </c>
      <c r="BC116" s="2" t="s">
        <v>24</v>
      </c>
      <c r="BD116" s="2" t="s">
        <v>24</v>
      </c>
      <c r="BE116" s="2" t="s">
        <v>24</v>
      </c>
      <c r="BG116" s="2" t="s">
        <v>24</v>
      </c>
      <c r="BH116" s="2" t="s">
        <v>24</v>
      </c>
      <c r="BI116" s="2" t="s">
        <v>24</v>
      </c>
      <c r="BJ116" s="2" t="s">
        <v>24</v>
      </c>
      <c r="BK116" s="2" t="s">
        <v>24</v>
      </c>
    </row>
    <row r="117" spans="12:63" x14ac:dyDescent="0.3">
      <c r="L117" s="7">
        <f t="shared" si="53"/>
        <v>14841</v>
      </c>
      <c r="M117" s="6" t="s">
        <v>1</v>
      </c>
      <c r="N117" s="7">
        <f t="shared" si="51"/>
        <v>15173</v>
      </c>
      <c r="O117" s="6" t="s">
        <v>22</v>
      </c>
      <c r="Q117" s="7">
        <f t="shared" si="54"/>
        <v>14841</v>
      </c>
      <c r="R117" s="6" t="s">
        <v>1</v>
      </c>
      <c r="S117" s="7">
        <f t="shared" si="52"/>
        <v>15173</v>
      </c>
      <c r="T117" s="6" t="s">
        <v>53</v>
      </c>
      <c r="V117" s="2" t="s">
        <v>24</v>
      </c>
      <c r="W117" s="2" t="s">
        <v>24</v>
      </c>
      <c r="X117" s="2" t="s">
        <v>24</v>
      </c>
      <c r="Y117" s="2" t="s">
        <v>24</v>
      </c>
      <c r="AA117" s="2" t="s">
        <v>24</v>
      </c>
      <c r="AB117" s="2" t="s">
        <v>24</v>
      </c>
      <c r="AC117" s="2" t="s">
        <v>24</v>
      </c>
      <c r="AD117" s="2" t="s">
        <v>24</v>
      </c>
      <c r="AE117" s="2" t="s">
        <v>24</v>
      </c>
      <c r="AF117" s="2" t="s">
        <v>24</v>
      </c>
      <c r="AG117" s="2" t="s">
        <v>24</v>
      </c>
      <c r="AI117" s="2" t="s">
        <v>45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6</v>
      </c>
      <c r="AT117" s="3">
        <v>66</v>
      </c>
      <c r="AU117" s="3">
        <v>3</v>
      </c>
      <c r="AV117">
        <f t="shared" si="55"/>
        <v>75</v>
      </c>
      <c r="AX117" s="2" t="s">
        <v>53</v>
      </c>
      <c r="AY117" s="12">
        <v>14982.1</v>
      </c>
      <c r="BA117" s="2" t="s">
        <v>24</v>
      </c>
      <c r="BB117" s="2" t="s">
        <v>24</v>
      </c>
      <c r="BC117" s="2" t="s">
        <v>24</v>
      </c>
      <c r="BD117" s="2" t="s">
        <v>24</v>
      </c>
      <c r="BE117" s="2" t="s">
        <v>24</v>
      </c>
      <c r="BG117" s="2" t="s">
        <v>24</v>
      </c>
      <c r="BH117" s="2" t="s">
        <v>24</v>
      </c>
      <c r="BI117" s="2" t="s">
        <v>24</v>
      </c>
      <c r="BJ117" s="2" t="s">
        <v>24</v>
      </c>
      <c r="BK117" s="2" t="s">
        <v>24</v>
      </c>
    </row>
    <row r="118" spans="12:63" x14ac:dyDescent="0.3">
      <c r="V118" s="2" t="s">
        <v>24</v>
      </c>
      <c r="W118" s="2" t="s">
        <v>24</v>
      </c>
      <c r="X118" s="2" t="s">
        <v>24</v>
      </c>
      <c r="Y118" s="2" t="s">
        <v>24</v>
      </c>
      <c r="AA118" s="2" t="s">
        <v>24</v>
      </c>
      <c r="AB118" s="2" t="s">
        <v>24</v>
      </c>
      <c r="AC118" s="2" t="s">
        <v>24</v>
      </c>
      <c r="AD118" s="2" t="s">
        <v>24</v>
      </c>
      <c r="AE118" s="2" t="s">
        <v>24</v>
      </c>
      <c r="AF118" s="2" t="s">
        <v>24</v>
      </c>
      <c r="AG118" s="2" t="s">
        <v>24</v>
      </c>
      <c r="AI118" s="2" t="s">
        <v>53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3</v>
      </c>
      <c r="AU118" s="3">
        <v>37</v>
      </c>
      <c r="AV118">
        <f t="shared" si="55"/>
        <v>40</v>
      </c>
      <c r="BA118" s="2" t="s">
        <v>24</v>
      </c>
      <c r="BB118" s="2" t="s">
        <v>24</v>
      </c>
      <c r="BC118" s="2" t="s">
        <v>24</v>
      </c>
      <c r="BD118" s="2" t="s">
        <v>24</v>
      </c>
      <c r="BE118" s="2" t="s">
        <v>24</v>
      </c>
      <c r="BG118" s="2" t="s">
        <v>24</v>
      </c>
      <c r="BH118" s="2" t="s">
        <v>24</v>
      </c>
      <c r="BI118" s="2" t="s">
        <v>24</v>
      </c>
      <c r="BJ118" s="2" t="s">
        <v>24</v>
      </c>
      <c r="BK118" s="2" t="s">
        <v>24</v>
      </c>
    </row>
    <row r="119" spans="12:63" x14ac:dyDescent="0.3">
      <c r="V119" s="2" t="s">
        <v>24</v>
      </c>
      <c r="W119" s="2" t="s">
        <v>24</v>
      </c>
      <c r="X119" s="2" t="s">
        <v>24</v>
      </c>
      <c r="Y119" s="2" t="s">
        <v>24</v>
      </c>
      <c r="AA119" s="2" t="s">
        <v>24</v>
      </c>
      <c r="AB119" s="2" t="s">
        <v>24</v>
      </c>
      <c r="AC119" s="2" t="s">
        <v>24</v>
      </c>
      <c r="AD119" s="2" t="s">
        <v>24</v>
      </c>
      <c r="AE119" s="2" t="s">
        <v>24</v>
      </c>
      <c r="AF119" s="2" t="s">
        <v>24</v>
      </c>
      <c r="AG119" s="2" t="s">
        <v>24</v>
      </c>
      <c r="AV119">
        <f>SUM(AV107:AV118)</f>
        <v>2244</v>
      </c>
      <c r="BA119" s="2" t="s">
        <v>24</v>
      </c>
      <c r="BB119" s="2" t="s">
        <v>24</v>
      </c>
      <c r="BC119" s="2" t="s">
        <v>24</v>
      </c>
      <c r="BD119" s="2" t="s">
        <v>24</v>
      </c>
      <c r="BE119" s="2" t="s">
        <v>24</v>
      </c>
      <c r="BG119" s="2" t="s">
        <v>24</v>
      </c>
      <c r="BH119" s="2" t="s">
        <v>24</v>
      </c>
      <c r="BI119" s="2" t="s">
        <v>24</v>
      </c>
      <c r="BJ119" s="2" t="s">
        <v>24</v>
      </c>
      <c r="BK119" s="2" t="s">
        <v>24</v>
      </c>
    </row>
    <row r="120" spans="12:63" x14ac:dyDescent="0.3">
      <c r="V120" s="2" t="s">
        <v>24</v>
      </c>
      <c r="W120" s="2" t="s">
        <v>24</v>
      </c>
      <c r="X120" s="2" t="s">
        <v>24</v>
      </c>
      <c r="Y120" s="2" t="s">
        <v>24</v>
      </c>
      <c r="AA120" s="2" t="s">
        <v>24</v>
      </c>
      <c r="AB120" s="2" t="s">
        <v>24</v>
      </c>
      <c r="AC120" s="2" t="s">
        <v>24</v>
      </c>
      <c r="AD120" s="2" t="s">
        <v>24</v>
      </c>
      <c r="AE120" s="2" t="s">
        <v>24</v>
      </c>
      <c r="AF120" s="2" t="s">
        <v>24</v>
      </c>
      <c r="AG120" s="2" t="s">
        <v>24</v>
      </c>
      <c r="BA120" s="2" t="s">
        <v>24</v>
      </c>
      <c r="BB120" s="2" t="s">
        <v>24</v>
      </c>
      <c r="BC120" s="2" t="s">
        <v>24</v>
      </c>
      <c r="BD120" s="2" t="s">
        <v>24</v>
      </c>
      <c r="BE120" s="2" t="s">
        <v>24</v>
      </c>
      <c r="BG120" s="2" t="s">
        <v>24</v>
      </c>
      <c r="BH120" s="2" t="s">
        <v>24</v>
      </c>
      <c r="BI120" s="2" t="s">
        <v>24</v>
      </c>
      <c r="BJ120" s="2" t="s">
        <v>24</v>
      </c>
      <c r="BK120" s="2" t="s">
        <v>24</v>
      </c>
    </row>
    <row r="121" spans="12:63" x14ac:dyDescent="0.3">
      <c r="V121" s="2">
        <v>1880</v>
      </c>
      <c r="W121" s="2" t="s">
        <v>146</v>
      </c>
      <c r="X121" s="2">
        <v>13992</v>
      </c>
      <c r="Y121" s="2" t="s">
        <v>43</v>
      </c>
      <c r="AA121" s="2">
        <v>1879</v>
      </c>
      <c r="AB121" s="2" t="s">
        <v>145</v>
      </c>
      <c r="AC121" s="2">
        <v>13934</v>
      </c>
      <c r="AD121" s="2" t="s">
        <v>43</v>
      </c>
      <c r="AE121" s="2" t="s">
        <v>43</v>
      </c>
      <c r="AF121" s="2" t="s">
        <v>38</v>
      </c>
      <c r="AG121" s="2" t="s">
        <v>43</v>
      </c>
      <c r="AI121" s="67" t="s">
        <v>51</v>
      </c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BA121" s="2">
        <v>1879</v>
      </c>
      <c r="BB121" s="2" t="s">
        <v>145</v>
      </c>
      <c r="BC121" s="2">
        <v>13934</v>
      </c>
      <c r="BD121" s="2" t="s">
        <v>43</v>
      </c>
      <c r="BE121" s="13">
        <v>14013.72131147541</v>
      </c>
      <c r="BG121" s="2">
        <v>1879</v>
      </c>
      <c r="BH121" s="2" t="s">
        <v>145</v>
      </c>
      <c r="BI121" s="2">
        <v>13934</v>
      </c>
      <c r="BJ121" s="13">
        <v>14013.72131147541</v>
      </c>
      <c r="BK121" s="17">
        <v>0.15524093392946259</v>
      </c>
    </row>
    <row r="122" spans="12:63" x14ac:dyDescent="0.3">
      <c r="AA122" s="2">
        <v>1880</v>
      </c>
      <c r="AB122" s="2" t="s">
        <v>146</v>
      </c>
      <c r="AC122" s="2">
        <v>13992</v>
      </c>
      <c r="AD122" s="2" t="s">
        <v>43</v>
      </c>
      <c r="AE122" s="2" t="s">
        <v>43</v>
      </c>
      <c r="AF122" s="2" t="s">
        <v>38</v>
      </c>
      <c r="AG122" s="2"/>
      <c r="AI122" s="2" t="s">
        <v>52</v>
      </c>
      <c r="AJ122" s="2" t="s">
        <v>50</v>
      </c>
      <c r="AK122" s="2" t="s">
        <v>49</v>
      </c>
      <c r="AL122" s="2" t="s">
        <v>34</v>
      </c>
      <c r="AM122" s="2" t="s">
        <v>39</v>
      </c>
      <c r="AN122" s="2" t="s">
        <v>40</v>
      </c>
      <c r="AO122" s="2" t="s">
        <v>41</v>
      </c>
      <c r="AP122" s="2" t="s">
        <v>42</v>
      </c>
      <c r="AQ122" s="2" t="s">
        <v>35</v>
      </c>
      <c r="AR122" s="2" t="s">
        <v>43</v>
      </c>
      <c r="AS122" s="2" t="s">
        <v>44</v>
      </c>
      <c r="AT122" s="2" t="s">
        <v>45</v>
      </c>
      <c r="AU122" s="2" t="s">
        <v>53</v>
      </c>
      <c r="BA122" s="2">
        <v>1880</v>
      </c>
      <c r="BB122" s="2" t="s">
        <v>146</v>
      </c>
      <c r="BC122" s="2">
        <v>13992</v>
      </c>
      <c r="BD122" s="2" t="s">
        <v>43</v>
      </c>
      <c r="BE122" s="13">
        <v>14013.72131147541</v>
      </c>
      <c r="BG122" s="2">
        <v>1880</v>
      </c>
      <c r="BH122" s="2" t="s">
        <v>146</v>
      </c>
      <c r="BI122" s="2">
        <v>13992</v>
      </c>
      <c r="BJ122" s="13">
        <v>14013.72131147541</v>
      </c>
      <c r="BK122" s="17">
        <v>0.1871701461865356</v>
      </c>
    </row>
    <row r="123" spans="12:63" x14ac:dyDescent="0.3">
      <c r="AI123" s="2" t="s">
        <v>50</v>
      </c>
      <c r="AJ123" s="3">
        <f>AJ107/$AV$107</f>
        <v>0.92405063291139244</v>
      </c>
      <c r="AK123" s="3">
        <f t="shared" ref="AK123:AU123" si="56">AK107/$AV$107</f>
        <v>7.5949367088607597E-2</v>
      </c>
      <c r="AL123" s="3">
        <f t="shared" si="56"/>
        <v>0</v>
      </c>
      <c r="AM123" s="3">
        <f t="shared" si="56"/>
        <v>0</v>
      </c>
      <c r="AN123" s="3">
        <f t="shared" si="56"/>
        <v>0</v>
      </c>
      <c r="AO123" s="3">
        <f t="shared" si="56"/>
        <v>0</v>
      </c>
      <c r="AP123" s="3">
        <f t="shared" si="56"/>
        <v>0</v>
      </c>
      <c r="AQ123" s="3">
        <f t="shared" si="56"/>
        <v>0</v>
      </c>
      <c r="AR123" s="3">
        <f t="shared" si="56"/>
        <v>0</v>
      </c>
      <c r="AS123" s="3">
        <f t="shared" si="56"/>
        <v>0</v>
      </c>
      <c r="AT123" s="3">
        <f t="shared" si="56"/>
        <v>0</v>
      </c>
      <c r="AU123" s="3">
        <f t="shared" si="56"/>
        <v>0</v>
      </c>
      <c r="AV123" s="20">
        <f>(AJ123*P106)+(AK123*P107)</f>
        <v>11380.215189873419</v>
      </c>
    </row>
    <row r="124" spans="12:63" x14ac:dyDescent="0.3">
      <c r="AI124" s="2" t="s">
        <v>49</v>
      </c>
      <c r="AJ124" s="3">
        <f>AJ108/$AV$108</f>
        <v>4.878048780487805E-2</v>
      </c>
      <c r="AK124" s="3">
        <f t="shared" ref="AK124:AU124" si="57">AK108/$AV$108</f>
        <v>0.92682926829268297</v>
      </c>
      <c r="AL124" s="3">
        <f t="shared" si="57"/>
        <v>2.4390243902439025E-2</v>
      </c>
      <c r="AM124" s="3">
        <f t="shared" si="57"/>
        <v>0</v>
      </c>
      <c r="AN124" s="3">
        <f t="shared" si="57"/>
        <v>0</v>
      </c>
      <c r="AO124" s="3">
        <f t="shared" si="57"/>
        <v>0</v>
      </c>
      <c r="AP124" s="3">
        <f t="shared" si="57"/>
        <v>0</v>
      </c>
      <c r="AQ124" s="3">
        <f t="shared" si="57"/>
        <v>0</v>
      </c>
      <c r="AR124" s="3">
        <f t="shared" si="57"/>
        <v>0</v>
      </c>
      <c r="AS124" s="3">
        <f t="shared" si="57"/>
        <v>0</v>
      </c>
      <c r="AT124" s="3">
        <f t="shared" si="57"/>
        <v>0</v>
      </c>
      <c r="AU124" s="3">
        <f t="shared" si="57"/>
        <v>0</v>
      </c>
    </row>
    <row r="125" spans="12:63" x14ac:dyDescent="0.3">
      <c r="AI125" s="2" t="s">
        <v>34</v>
      </c>
      <c r="AJ125" s="3">
        <f>AJ109/$AV$109</f>
        <v>0</v>
      </c>
      <c r="AK125" s="3">
        <f t="shared" ref="AK125:AU125" si="58">AK109/$AV$109</f>
        <v>2.4590163934426229E-2</v>
      </c>
      <c r="AL125" s="3">
        <f t="shared" si="58"/>
        <v>0.93442622950819676</v>
      </c>
      <c r="AM125" s="3">
        <f t="shared" si="58"/>
        <v>4.0983606557377046E-2</v>
      </c>
      <c r="AN125" s="3">
        <f t="shared" si="58"/>
        <v>0</v>
      </c>
      <c r="AO125" s="3">
        <f t="shared" si="58"/>
        <v>0</v>
      </c>
      <c r="AP125" s="3">
        <f t="shared" si="58"/>
        <v>0</v>
      </c>
      <c r="AQ125" s="3">
        <f t="shared" si="58"/>
        <v>0</v>
      </c>
      <c r="AR125" s="3">
        <f t="shared" si="58"/>
        <v>0</v>
      </c>
      <c r="AS125" s="3">
        <f t="shared" si="58"/>
        <v>0</v>
      </c>
      <c r="AT125" s="3">
        <f t="shared" si="58"/>
        <v>0</v>
      </c>
      <c r="AU125" s="3">
        <f t="shared" si="58"/>
        <v>0</v>
      </c>
    </row>
    <row r="126" spans="12:63" x14ac:dyDescent="0.3">
      <c r="AI126" s="2" t="s">
        <v>39</v>
      </c>
      <c r="AJ126" s="3">
        <f>AJ110/$AV$110</f>
        <v>0</v>
      </c>
      <c r="AK126" s="3">
        <f t="shared" ref="AK126:AU126" si="59">AK110/$AV$110</f>
        <v>0</v>
      </c>
      <c r="AL126" s="3">
        <f t="shared" si="59"/>
        <v>8.3333333333333329E-2</v>
      </c>
      <c r="AM126" s="3">
        <f t="shared" si="59"/>
        <v>0.8125</v>
      </c>
      <c r="AN126" s="3">
        <f t="shared" si="59"/>
        <v>0.10416666666666667</v>
      </c>
      <c r="AO126" s="3">
        <f t="shared" si="59"/>
        <v>0</v>
      </c>
      <c r="AP126" s="3">
        <f t="shared" si="59"/>
        <v>0</v>
      </c>
      <c r="AQ126" s="3">
        <f t="shared" si="59"/>
        <v>0</v>
      </c>
      <c r="AR126" s="3">
        <f t="shared" si="59"/>
        <v>0</v>
      </c>
      <c r="AS126" s="3">
        <f t="shared" si="59"/>
        <v>0</v>
      </c>
      <c r="AT126" s="3">
        <f t="shared" si="59"/>
        <v>0</v>
      </c>
      <c r="AU126" s="3">
        <f t="shared" si="59"/>
        <v>0</v>
      </c>
    </row>
    <row r="127" spans="12:63" x14ac:dyDescent="0.3">
      <c r="AI127" s="2" t="s">
        <v>40</v>
      </c>
      <c r="AJ127" s="3">
        <f>AJ111/$AV$111</f>
        <v>0</v>
      </c>
      <c r="AK127" s="3">
        <f t="shared" ref="AK127:AU127" si="60">AK111/$AV$111</f>
        <v>0</v>
      </c>
      <c r="AL127" s="3">
        <f t="shared" si="60"/>
        <v>0</v>
      </c>
      <c r="AM127" s="3">
        <f t="shared" si="60"/>
        <v>7.1428571428571425E-2</v>
      </c>
      <c r="AN127" s="3">
        <f t="shared" si="60"/>
        <v>0.875</v>
      </c>
      <c r="AO127" s="3">
        <f t="shared" si="60"/>
        <v>5.3571428571428568E-2</v>
      </c>
      <c r="AP127" s="3">
        <f t="shared" si="60"/>
        <v>0</v>
      </c>
      <c r="AQ127" s="3">
        <f t="shared" si="60"/>
        <v>0</v>
      </c>
      <c r="AR127" s="3">
        <f t="shared" si="60"/>
        <v>0</v>
      </c>
      <c r="AS127" s="3">
        <f t="shared" si="60"/>
        <v>0</v>
      </c>
      <c r="AT127" s="3">
        <f t="shared" si="60"/>
        <v>0</v>
      </c>
      <c r="AU127" s="3">
        <f t="shared" si="60"/>
        <v>0</v>
      </c>
    </row>
    <row r="128" spans="12:63" x14ac:dyDescent="0.3">
      <c r="AI128" s="2" t="s">
        <v>41</v>
      </c>
      <c r="AJ128" s="3">
        <f>AJ112/$AV$112</f>
        <v>0</v>
      </c>
      <c r="AK128" s="3">
        <f t="shared" ref="AK128:AU128" si="61">AK112/$AV$112</f>
        <v>0</v>
      </c>
      <c r="AL128" s="3">
        <f t="shared" si="61"/>
        <v>0</v>
      </c>
      <c r="AM128" s="3">
        <f t="shared" si="61"/>
        <v>0</v>
      </c>
      <c r="AN128" s="3">
        <f t="shared" si="61"/>
        <v>7.1942446043165471E-3</v>
      </c>
      <c r="AO128" s="3">
        <f t="shared" si="61"/>
        <v>0.96043165467625902</v>
      </c>
      <c r="AP128" s="3">
        <f t="shared" si="61"/>
        <v>3.237410071942446E-2</v>
      </c>
      <c r="AQ128" s="3">
        <f t="shared" si="61"/>
        <v>0</v>
      </c>
      <c r="AR128" s="3">
        <f t="shared" si="61"/>
        <v>0</v>
      </c>
      <c r="AS128" s="3">
        <f t="shared" si="61"/>
        <v>0</v>
      </c>
      <c r="AT128" s="3">
        <f t="shared" si="61"/>
        <v>0</v>
      </c>
      <c r="AU128" s="3">
        <f t="shared" si="61"/>
        <v>0</v>
      </c>
    </row>
    <row r="129" spans="1:63" x14ac:dyDescent="0.3">
      <c r="AI129" s="2" t="s">
        <v>42</v>
      </c>
      <c r="AJ129" s="3">
        <f>AJ113/$AV$113</f>
        <v>0</v>
      </c>
      <c r="AK129" s="3">
        <f t="shared" ref="AK129:AU129" si="62">AK113/$AV$113</f>
        <v>0</v>
      </c>
      <c r="AL129" s="3">
        <f t="shared" si="62"/>
        <v>0</v>
      </c>
      <c r="AM129" s="3">
        <f t="shared" si="62"/>
        <v>0</v>
      </c>
      <c r="AN129" s="3">
        <f t="shared" si="62"/>
        <v>0</v>
      </c>
      <c r="AO129" s="3">
        <f t="shared" si="62"/>
        <v>1.3050570962479609E-2</v>
      </c>
      <c r="AP129" s="3">
        <f t="shared" si="62"/>
        <v>0.95921696574225124</v>
      </c>
      <c r="AQ129" s="3">
        <f t="shared" si="62"/>
        <v>2.7732463295269169E-2</v>
      </c>
      <c r="AR129" s="3">
        <f t="shared" si="62"/>
        <v>0</v>
      </c>
      <c r="AS129" s="3">
        <f t="shared" si="62"/>
        <v>0</v>
      </c>
      <c r="AT129" s="3">
        <f t="shared" si="62"/>
        <v>0</v>
      </c>
      <c r="AU129" s="3">
        <f t="shared" si="62"/>
        <v>0</v>
      </c>
    </row>
    <row r="130" spans="1:63" x14ac:dyDescent="0.3">
      <c r="AI130" s="2" t="s">
        <v>35</v>
      </c>
      <c r="AJ130" s="3">
        <f>AJ114/$AV$114</f>
        <v>0</v>
      </c>
      <c r="AK130" s="3">
        <f t="shared" ref="AK130:AU130" si="63">AK114/$AV$114</f>
        <v>0</v>
      </c>
      <c r="AL130" s="3">
        <f t="shared" si="63"/>
        <v>0</v>
      </c>
      <c r="AM130" s="3">
        <f t="shared" si="63"/>
        <v>0</v>
      </c>
      <c r="AN130" s="3">
        <f t="shared" si="63"/>
        <v>0</v>
      </c>
      <c r="AO130" s="3">
        <f t="shared" si="63"/>
        <v>0</v>
      </c>
      <c r="AP130" s="3">
        <f t="shared" si="63"/>
        <v>5.9259259259259262E-2</v>
      </c>
      <c r="AQ130" s="3">
        <f t="shared" si="63"/>
        <v>0.89629629629629626</v>
      </c>
      <c r="AR130" s="3">
        <f t="shared" si="63"/>
        <v>4.4444444444444446E-2</v>
      </c>
      <c r="AS130" s="3">
        <f t="shared" si="63"/>
        <v>0</v>
      </c>
      <c r="AT130" s="3">
        <f t="shared" si="63"/>
        <v>0</v>
      </c>
      <c r="AU130" s="3">
        <f t="shared" si="63"/>
        <v>0</v>
      </c>
    </row>
    <row r="131" spans="1:63" x14ac:dyDescent="0.3">
      <c r="AI131" s="2" t="s">
        <v>43</v>
      </c>
      <c r="AJ131" s="3">
        <f>AJ115/$AV$115</f>
        <v>0</v>
      </c>
      <c r="AK131" s="3">
        <f t="shared" ref="AK131:AU131" si="64">AK115/$AV$115</f>
        <v>0</v>
      </c>
      <c r="AL131" s="3">
        <f t="shared" si="64"/>
        <v>0</v>
      </c>
      <c r="AM131" s="3">
        <f t="shared" si="64"/>
        <v>0</v>
      </c>
      <c r="AN131" s="3">
        <f t="shared" si="64"/>
        <v>0</v>
      </c>
      <c r="AO131" s="3">
        <f t="shared" si="64"/>
        <v>0</v>
      </c>
      <c r="AP131" s="3">
        <f t="shared" si="64"/>
        <v>0</v>
      </c>
      <c r="AQ131" s="3">
        <f t="shared" si="64"/>
        <v>3.0054644808743168E-2</v>
      </c>
      <c r="AR131" s="3">
        <f t="shared" si="64"/>
        <v>0.93169398907103829</v>
      </c>
      <c r="AS131" s="3">
        <f t="shared" si="64"/>
        <v>3.825136612021858E-2</v>
      </c>
      <c r="AT131" s="3">
        <f t="shared" si="64"/>
        <v>0</v>
      </c>
      <c r="AU131" s="3">
        <f t="shared" si="64"/>
        <v>0</v>
      </c>
    </row>
    <row r="132" spans="1:63" x14ac:dyDescent="0.3">
      <c r="AI132" s="2" t="s">
        <v>44</v>
      </c>
      <c r="AJ132" s="3">
        <f>AJ116/$AV$116</f>
        <v>0</v>
      </c>
      <c r="AK132" s="3">
        <f t="shared" ref="AK132:AU132" si="65">AK116/$AV$116</f>
        <v>0</v>
      </c>
      <c r="AL132" s="3">
        <f t="shared" si="65"/>
        <v>0</v>
      </c>
      <c r="AM132" s="3">
        <f t="shared" si="65"/>
        <v>0</v>
      </c>
      <c r="AN132" s="3">
        <f t="shared" si="65"/>
        <v>0</v>
      </c>
      <c r="AO132" s="3">
        <f t="shared" si="65"/>
        <v>0</v>
      </c>
      <c r="AP132" s="3">
        <f t="shared" si="65"/>
        <v>0</v>
      </c>
      <c r="AQ132" s="3">
        <f t="shared" si="65"/>
        <v>0</v>
      </c>
      <c r="AR132" s="3">
        <f t="shared" si="65"/>
        <v>8.0459770114942528E-2</v>
      </c>
      <c r="AS132" s="3">
        <f t="shared" si="65"/>
        <v>0.88505747126436785</v>
      </c>
      <c r="AT132" s="3">
        <f t="shared" si="65"/>
        <v>3.4482758620689655E-2</v>
      </c>
      <c r="AU132" s="3">
        <f t="shared" si="65"/>
        <v>0</v>
      </c>
    </row>
    <row r="133" spans="1:63" x14ac:dyDescent="0.3">
      <c r="AI133" s="2" t="s">
        <v>45</v>
      </c>
      <c r="AJ133" s="3">
        <f>AJ117/$AV$117</f>
        <v>0</v>
      </c>
      <c r="AK133" s="3">
        <f t="shared" ref="AK133:AU133" si="66">AK117/$AV$117</f>
        <v>0</v>
      </c>
      <c r="AL133" s="3">
        <f t="shared" si="66"/>
        <v>0</v>
      </c>
      <c r="AM133" s="3">
        <f t="shared" si="66"/>
        <v>0</v>
      </c>
      <c r="AN133" s="3">
        <f t="shared" si="66"/>
        <v>0</v>
      </c>
      <c r="AO133" s="3">
        <f t="shared" si="66"/>
        <v>0</v>
      </c>
      <c r="AP133" s="3">
        <f t="shared" si="66"/>
        <v>0</v>
      </c>
      <c r="AQ133" s="3">
        <f t="shared" si="66"/>
        <v>0</v>
      </c>
      <c r="AR133" s="3">
        <f t="shared" si="66"/>
        <v>0</v>
      </c>
      <c r="AS133" s="3">
        <f t="shared" si="66"/>
        <v>0.08</v>
      </c>
      <c r="AT133" s="3">
        <f t="shared" si="66"/>
        <v>0.88</v>
      </c>
      <c r="AU133" s="3">
        <f t="shared" si="66"/>
        <v>0.04</v>
      </c>
    </row>
    <row r="134" spans="1:63" x14ac:dyDescent="0.3">
      <c r="AI134" s="2" t="s">
        <v>53</v>
      </c>
      <c r="AJ134" s="3">
        <f>AJ118/$AV$118</f>
        <v>0</v>
      </c>
      <c r="AK134" s="3">
        <f t="shared" ref="AK134:AU134" si="67">AK118/$AV$118</f>
        <v>0</v>
      </c>
      <c r="AL134" s="3">
        <f t="shared" si="67"/>
        <v>0</v>
      </c>
      <c r="AM134" s="3">
        <f t="shared" si="67"/>
        <v>0</v>
      </c>
      <c r="AN134" s="3">
        <f t="shared" si="67"/>
        <v>0</v>
      </c>
      <c r="AO134" s="3">
        <f t="shared" si="67"/>
        <v>0</v>
      </c>
      <c r="AP134" s="3">
        <f t="shared" si="67"/>
        <v>0</v>
      </c>
      <c r="AQ134" s="3">
        <f t="shared" si="67"/>
        <v>0</v>
      </c>
      <c r="AR134" s="3">
        <f t="shared" si="67"/>
        <v>0</v>
      </c>
      <c r="AS134" s="3">
        <f t="shared" si="67"/>
        <v>0</v>
      </c>
      <c r="AT134" s="3">
        <f t="shared" si="67"/>
        <v>7.4999999999999997E-2</v>
      </c>
      <c r="AU134" s="3">
        <f t="shared" si="67"/>
        <v>0.92500000000000004</v>
      </c>
    </row>
    <row r="136" spans="1:63" x14ac:dyDescent="0.3">
      <c r="A136" t="s">
        <v>66</v>
      </c>
    </row>
    <row r="137" spans="1:63" x14ac:dyDescent="0.3">
      <c r="F137" s="67" t="s">
        <v>2</v>
      </c>
      <c r="G137" s="67"/>
      <c r="I137" s="67" t="s">
        <v>7</v>
      </c>
      <c r="J137" s="67"/>
      <c r="L137" s="68" t="s">
        <v>0</v>
      </c>
      <c r="M137" s="68"/>
      <c r="N137" s="68"/>
      <c r="O137" s="6" t="s">
        <v>10</v>
      </c>
      <c r="Q137" s="68" t="s">
        <v>0</v>
      </c>
      <c r="R137" s="68"/>
      <c r="S137" s="68"/>
      <c r="T137" s="6" t="s">
        <v>33</v>
      </c>
      <c r="V137" s="67" t="s">
        <v>57</v>
      </c>
      <c r="W137" s="67"/>
      <c r="X137" s="67"/>
      <c r="Y137" s="2" t="s">
        <v>33</v>
      </c>
      <c r="AA137" s="67" t="s">
        <v>57</v>
      </c>
      <c r="AB137" s="67"/>
      <c r="AC137" s="67"/>
      <c r="AD137" s="2" t="s">
        <v>33</v>
      </c>
      <c r="AE137" s="67" t="s">
        <v>36</v>
      </c>
      <c r="AF137" s="67"/>
      <c r="AG137" s="67"/>
      <c r="AI137" s="67" t="s">
        <v>51</v>
      </c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X137" s="67" t="s">
        <v>54</v>
      </c>
      <c r="AY137" s="67"/>
      <c r="BA137" s="67" t="s">
        <v>57</v>
      </c>
      <c r="BB137" s="67"/>
      <c r="BC137" s="67"/>
      <c r="BD137" s="2" t="s">
        <v>33</v>
      </c>
      <c r="BE137" s="2" t="s">
        <v>55</v>
      </c>
      <c r="BG137" s="67" t="s">
        <v>57</v>
      </c>
      <c r="BH137" s="67"/>
      <c r="BI137" s="67"/>
      <c r="BJ137" s="2" t="s">
        <v>55</v>
      </c>
      <c r="BK137" s="2" t="s">
        <v>157</v>
      </c>
    </row>
    <row r="138" spans="1:63" x14ac:dyDescent="0.3">
      <c r="F138" s="3" t="s">
        <v>3</v>
      </c>
      <c r="G138" s="4">
        <v>10900</v>
      </c>
      <c r="H138" s="19"/>
      <c r="I138" s="3" t="s">
        <v>3</v>
      </c>
      <c r="J138" s="4">
        <v>10900</v>
      </c>
      <c r="L138" s="7">
        <v>10900</v>
      </c>
      <c r="M138" s="6" t="s">
        <v>1</v>
      </c>
      <c r="N138" s="7">
        <f>L138+$J$142</f>
        <v>11258</v>
      </c>
      <c r="O138" s="6" t="s">
        <v>11</v>
      </c>
      <c r="Q138" s="7">
        <v>10900</v>
      </c>
      <c r="R138" s="6" t="s">
        <v>1</v>
      </c>
      <c r="S138" s="7">
        <f>Q138+$J$142</f>
        <v>11258</v>
      </c>
      <c r="T138" s="6" t="s">
        <v>50</v>
      </c>
      <c r="V138" s="2">
        <v>1</v>
      </c>
      <c r="W138" s="2" t="s">
        <v>25</v>
      </c>
      <c r="X138" s="2">
        <v>12169</v>
      </c>
      <c r="Y138" s="2" t="s">
        <v>39</v>
      </c>
      <c r="AA138" s="2">
        <v>1</v>
      </c>
      <c r="AB138" s="2" t="s">
        <v>25</v>
      </c>
      <c r="AC138" s="2">
        <v>12169</v>
      </c>
      <c r="AD138" s="2" t="s">
        <v>39</v>
      </c>
      <c r="AE138" s="2" t="s">
        <v>39</v>
      </c>
      <c r="AF138" s="2" t="s">
        <v>38</v>
      </c>
      <c r="AG138" s="2" t="s">
        <v>39</v>
      </c>
      <c r="AI138" s="2" t="s">
        <v>52</v>
      </c>
      <c r="AJ138" s="2" t="s">
        <v>50</v>
      </c>
      <c r="AK138" s="2" t="s">
        <v>49</v>
      </c>
      <c r="AL138" s="2" t="s">
        <v>34</v>
      </c>
      <c r="AM138" s="2" t="s">
        <v>39</v>
      </c>
      <c r="AN138" s="2" t="s">
        <v>40</v>
      </c>
      <c r="AO138" s="2" t="s">
        <v>41</v>
      </c>
      <c r="AP138" s="2" t="s">
        <v>42</v>
      </c>
      <c r="AQ138" s="2" t="s">
        <v>35</v>
      </c>
      <c r="AR138" s="2" t="s">
        <v>43</v>
      </c>
      <c r="AS138" s="2" t="s">
        <v>44</v>
      </c>
      <c r="AT138" s="2" t="s">
        <v>45</v>
      </c>
      <c r="AU138" s="2" t="s">
        <v>53</v>
      </c>
      <c r="AX138" s="2" t="s">
        <v>50</v>
      </c>
      <c r="AY138" s="12">
        <v>11138.665999999999</v>
      </c>
      <c r="BA138" s="2">
        <v>1</v>
      </c>
      <c r="BB138" s="2" t="s">
        <v>25</v>
      </c>
      <c r="BC138" s="2">
        <v>12169</v>
      </c>
      <c r="BD138" s="2" t="s">
        <v>39</v>
      </c>
      <c r="BE138" s="13" t="s">
        <v>1</v>
      </c>
      <c r="BG138" s="2">
        <v>1</v>
      </c>
      <c r="BH138" s="2" t="s">
        <v>25</v>
      </c>
      <c r="BI138" s="2">
        <v>12169</v>
      </c>
      <c r="BJ138" s="13" t="s">
        <v>1</v>
      </c>
      <c r="BK138" s="2" t="s">
        <v>1</v>
      </c>
    </row>
    <row r="139" spans="1:63" x14ac:dyDescent="0.3">
      <c r="F139" s="3" t="s">
        <v>4</v>
      </c>
      <c r="G139" s="4">
        <v>15203</v>
      </c>
      <c r="H139" s="19"/>
      <c r="I139" s="5" t="s">
        <v>4</v>
      </c>
      <c r="J139" s="4">
        <v>15203</v>
      </c>
      <c r="L139" s="7">
        <f>N138</f>
        <v>11258</v>
      </c>
      <c r="M139" s="6" t="s">
        <v>1</v>
      </c>
      <c r="N139" s="7">
        <f t="shared" ref="N139:N149" si="68">L139+$J$142</f>
        <v>11616</v>
      </c>
      <c r="O139" s="6" t="s">
        <v>12</v>
      </c>
      <c r="Q139" s="7">
        <f>S138</f>
        <v>11258</v>
      </c>
      <c r="R139" s="6" t="s">
        <v>1</v>
      </c>
      <c r="S139" s="7">
        <f t="shared" ref="S139:S149" si="69">Q139+$J$142</f>
        <v>11616</v>
      </c>
      <c r="T139" s="6" t="s">
        <v>49</v>
      </c>
      <c r="V139" s="2">
        <v>2</v>
      </c>
      <c r="W139" s="2" t="s">
        <v>26</v>
      </c>
      <c r="X139" s="2">
        <v>12201</v>
      </c>
      <c r="Y139" s="2" t="s">
        <v>39</v>
      </c>
      <c r="AA139" s="2">
        <v>2</v>
      </c>
      <c r="AB139" s="2" t="s">
        <v>26</v>
      </c>
      <c r="AC139" s="2">
        <v>12201</v>
      </c>
      <c r="AD139" s="2" t="s">
        <v>39</v>
      </c>
      <c r="AE139" s="2" t="s">
        <v>39</v>
      </c>
      <c r="AF139" s="2" t="s">
        <v>38</v>
      </c>
      <c r="AG139" s="2" t="s">
        <v>39</v>
      </c>
      <c r="AI139" s="2" t="s">
        <v>50</v>
      </c>
      <c r="AJ139" s="3">
        <v>10</v>
      </c>
      <c r="AK139" s="3">
        <v>2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>
        <f>SUM(AJ139:AU139)</f>
        <v>12</v>
      </c>
      <c r="AX139" s="2" t="s">
        <v>49</v>
      </c>
      <c r="AY139" s="12">
        <v>11453.574000000001</v>
      </c>
      <c r="BA139" s="2">
        <v>2</v>
      </c>
      <c r="BB139" s="2" t="s">
        <v>26</v>
      </c>
      <c r="BC139" s="2">
        <v>12201</v>
      </c>
      <c r="BD139" s="2" t="s">
        <v>39</v>
      </c>
      <c r="BE139" s="13">
        <v>12146.719298245611</v>
      </c>
      <c r="BG139" s="2">
        <v>2</v>
      </c>
      <c r="BH139" s="2" t="s">
        <v>26</v>
      </c>
      <c r="BI139" s="2">
        <v>12201</v>
      </c>
      <c r="BJ139" s="13">
        <v>12105.11202185792</v>
      </c>
      <c r="BK139" s="17">
        <v>0.44488731869834869</v>
      </c>
    </row>
    <row r="140" spans="1:63" x14ac:dyDescent="0.3">
      <c r="F140" s="3" t="s">
        <v>5</v>
      </c>
      <c r="G140" s="3" t="s">
        <v>72</v>
      </c>
      <c r="I140" s="5" t="s">
        <v>8</v>
      </c>
      <c r="J140" s="3">
        <v>12</v>
      </c>
      <c r="L140" s="7">
        <f t="shared" ref="L140:L149" si="70">N139</f>
        <v>11616</v>
      </c>
      <c r="M140" s="6" t="s">
        <v>1</v>
      </c>
      <c r="N140" s="7">
        <f t="shared" si="68"/>
        <v>11974</v>
      </c>
      <c r="O140" s="6" t="s">
        <v>13</v>
      </c>
      <c r="Q140" s="7">
        <f t="shared" ref="Q140:Q149" si="71">S139</f>
        <v>11616</v>
      </c>
      <c r="R140" s="6" t="s">
        <v>1</v>
      </c>
      <c r="S140" s="7">
        <f t="shared" si="69"/>
        <v>11974</v>
      </c>
      <c r="T140" s="6" t="s">
        <v>34</v>
      </c>
      <c r="V140" s="2">
        <v>3</v>
      </c>
      <c r="W140" s="2" t="s">
        <v>27</v>
      </c>
      <c r="X140" s="2">
        <v>12168</v>
      </c>
      <c r="Y140" s="2" t="s">
        <v>39</v>
      </c>
      <c r="AA140" s="2">
        <v>3</v>
      </c>
      <c r="AB140" s="2" t="s">
        <v>27</v>
      </c>
      <c r="AC140" s="2">
        <v>12168</v>
      </c>
      <c r="AD140" s="2" t="s">
        <v>39</v>
      </c>
      <c r="AE140" s="2" t="s">
        <v>39</v>
      </c>
      <c r="AF140" s="2" t="s">
        <v>38</v>
      </c>
      <c r="AG140" s="2" t="s">
        <v>39</v>
      </c>
      <c r="AI140" s="2" t="s">
        <v>49</v>
      </c>
      <c r="AJ140" s="3">
        <v>2</v>
      </c>
      <c r="AK140" s="3">
        <v>99</v>
      </c>
      <c r="AL140" s="3">
        <v>7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>
        <f t="shared" ref="AV140:AV150" si="72">SUM(AJ140:AU140)</f>
        <v>108</v>
      </c>
      <c r="AX140" s="2" t="s">
        <v>34</v>
      </c>
      <c r="AY140" s="12">
        <v>11781.49</v>
      </c>
      <c r="BA140" s="2">
        <v>3</v>
      </c>
      <c r="BB140" s="2" t="s">
        <v>27</v>
      </c>
      <c r="BC140" s="2">
        <v>12168</v>
      </c>
      <c r="BD140" s="2" t="s">
        <v>39</v>
      </c>
      <c r="BE140" s="13">
        <v>12146.719298245611</v>
      </c>
      <c r="BG140" s="2">
        <v>3</v>
      </c>
      <c r="BH140" s="2" t="s">
        <v>27</v>
      </c>
      <c r="BI140" s="2">
        <v>12168</v>
      </c>
      <c r="BJ140" s="13">
        <v>12105.11202185792</v>
      </c>
      <c r="BK140" s="17">
        <v>0.17489071132795461</v>
      </c>
    </row>
    <row r="141" spans="1:63" x14ac:dyDescent="0.3">
      <c r="I141" s="3" t="s">
        <v>9</v>
      </c>
      <c r="J141" s="4">
        <v>4303</v>
      </c>
      <c r="L141" s="7">
        <f t="shared" si="70"/>
        <v>11974</v>
      </c>
      <c r="M141" s="6" t="s">
        <v>1</v>
      </c>
      <c r="N141" s="7">
        <f t="shared" si="68"/>
        <v>12332</v>
      </c>
      <c r="O141" s="6" t="s">
        <v>14</v>
      </c>
      <c r="Q141" s="7">
        <f t="shared" si="71"/>
        <v>11974</v>
      </c>
      <c r="R141" s="6" t="s">
        <v>1</v>
      </c>
      <c r="S141" s="7">
        <f t="shared" si="69"/>
        <v>12332</v>
      </c>
      <c r="T141" s="6" t="s">
        <v>39</v>
      </c>
      <c r="V141" s="2">
        <v>4</v>
      </c>
      <c r="W141" s="2" t="s">
        <v>28</v>
      </c>
      <c r="X141" s="2">
        <v>12202</v>
      </c>
      <c r="Y141" s="2" t="s">
        <v>39</v>
      </c>
      <c r="AA141" s="2">
        <v>4</v>
      </c>
      <c r="AB141" s="2" t="s">
        <v>28</v>
      </c>
      <c r="AC141" s="2">
        <v>12202</v>
      </c>
      <c r="AD141" s="2" t="s">
        <v>39</v>
      </c>
      <c r="AE141" s="2" t="s">
        <v>39</v>
      </c>
      <c r="AF141" s="2" t="s">
        <v>38</v>
      </c>
      <c r="AG141" s="2" t="s">
        <v>39</v>
      </c>
      <c r="AI141" s="2" t="s">
        <v>34</v>
      </c>
      <c r="AJ141" s="3">
        <v>0</v>
      </c>
      <c r="AK141" s="3">
        <v>7</v>
      </c>
      <c r="AL141" s="3">
        <v>96</v>
      </c>
      <c r="AM141" s="3">
        <v>3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>
        <f t="shared" si="72"/>
        <v>106</v>
      </c>
      <c r="AX141" s="2" t="s">
        <v>39</v>
      </c>
      <c r="AY141" s="12">
        <v>12146.718999999999</v>
      </c>
      <c r="BA141" s="2">
        <v>4</v>
      </c>
      <c r="BB141" s="2" t="s">
        <v>28</v>
      </c>
      <c r="BC141" s="2">
        <v>12202</v>
      </c>
      <c r="BD141" s="2" t="s">
        <v>39</v>
      </c>
      <c r="BE141" s="13">
        <v>12146.719298245611</v>
      </c>
      <c r="BG141" s="2">
        <v>4</v>
      </c>
      <c r="BH141" s="2" t="s">
        <v>28</v>
      </c>
      <c r="BI141" s="2">
        <v>12202</v>
      </c>
      <c r="BJ141" s="13">
        <v>12105.11202185792</v>
      </c>
      <c r="BK141" s="17">
        <v>0.45304623630868313</v>
      </c>
    </row>
    <row r="142" spans="1:63" x14ac:dyDescent="0.3">
      <c r="I142" s="3" t="s">
        <v>7</v>
      </c>
      <c r="J142" s="3">
        <v>358</v>
      </c>
      <c r="L142" s="7">
        <f t="shared" si="70"/>
        <v>12332</v>
      </c>
      <c r="M142" s="6" t="s">
        <v>1</v>
      </c>
      <c r="N142" s="7">
        <f t="shared" si="68"/>
        <v>12690</v>
      </c>
      <c r="O142" s="6" t="s">
        <v>15</v>
      </c>
      <c r="Q142" s="7">
        <f t="shared" si="71"/>
        <v>12332</v>
      </c>
      <c r="R142" s="6" t="s">
        <v>1</v>
      </c>
      <c r="S142" s="7">
        <f t="shared" si="69"/>
        <v>12690</v>
      </c>
      <c r="T142" s="6" t="s">
        <v>40</v>
      </c>
      <c r="V142" s="2">
        <v>5</v>
      </c>
      <c r="W142" s="2" t="s">
        <v>29</v>
      </c>
      <c r="X142" s="2">
        <v>12136</v>
      </c>
      <c r="Y142" s="2" t="s">
        <v>39</v>
      </c>
      <c r="AA142" s="2">
        <v>5</v>
      </c>
      <c r="AB142" s="2" t="s">
        <v>29</v>
      </c>
      <c r="AC142" s="2">
        <v>12136</v>
      </c>
      <c r="AD142" s="2" t="s">
        <v>39</v>
      </c>
      <c r="AE142" s="2" t="s">
        <v>39</v>
      </c>
      <c r="AF142" s="2" t="s">
        <v>38</v>
      </c>
      <c r="AG142" s="2" t="s">
        <v>39</v>
      </c>
      <c r="AI142" s="2" t="s">
        <v>39</v>
      </c>
      <c r="AJ142" s="3">
        <v>0</v>
      </c>
      <c r="AK142" s="3">
        <v>0</v>
      </c>
      <c r="AL142" s="3">
        <v>3</v>
      </c>
      <c r="AM142" s="3">
        <v>110</v>
      </c>
      <c r="AN142" s="3">
        <v>1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>
        <f t="shared" si="72"/>
        <v>114</v>
      </c>
      <c r="AX142" s="2" t="s">
        <v>40</v>
      </c>
      <c r="AY142" s="12">
        <v>12528.322</v>
      </c>
      <c r="BA142" s="2">
        <v>5</v>
      </c>
      <c r="BB142" s="2" t="s">
        <v>29</v>
      </c>
      <c r="BC142" s="2">
        <v>12136</v>
      </c>
      <c r="BD142" s="2" t="s">
        <v>39</v>
      </c>
      <c r="BE142" s="13">
        <v>12146.719298245611</v>
      </c>
      <c r="BG142" s="2">
        <v>5</v>
      </c>
      <c r="BH142" s="2" t="s">
        <v>29</v>
      </c>
      <c r="BI142" s="2">
        <v>12136</v>
      </c>
      <c r="BJ142" s="13">
        <v>12105.11202185792</v>
      </c>
      <c r="BK142" s="17">
        <v>8.8326452254568907E-2</v>
      </c>
    </row>
    <row r="143" spans="1:63" x14ac:dyDescent="0.3">
      <c r="L143" s="7">
        <f t="shared" si="70"/>
        <v>12690</v>
      </c>
      <c r="M143" s="6" t="s">
        <v>1</v>
      </c>
      <c r="N143" s="7">
        <f t="shared" si="68"/>
        <v>13048</v>
      </c>
      <c r="O143" s="6" t="s">
        <v>16</v>
      </c>
      <c r="Q143" s="7">
        <f t="shared" si="71"/>
        <v>12690</v>
      </c>
      <c r="R143" s="6" t="s">
        <v>1</v>
      </c>
      <c r="S143" s="7">
        <f t="shared" si="69"/>
        <v>13048</v>
      </c>
      <c r="T143" s="6" t="s">
        <v>41</v>
      </c>
      <c r="V143" s="2">
        <v>6</v>
      </c>
      <c r="W143" s="9">
        <v>41944</v>
      </c>
      <c r="X143" s="2">
        <v>12136</v>
      </c>
      <c r="Y143" s="2" t="s">
        <v>39</v>
      </c>
      <c r="AA143" s="2">
        <v>6</v>
      </c>
      <c r="AB143" s="9">
        <v>41944</v>
      </c>
      <c r="AC143" s="2">
        <v>12136</v>
      </c>
      <c r="AD143" s="2" t="s">
        <v>39</v>
      </c>
      <c r="AE143" s="2" t="s">
        <v>39</v>
      </c>
      <c r="AF143" s="2" t="s">
        <v>38</v>
      </c>
      <c r="AG143" s="2" t="s">
        <v>39</v>
      </c>
      <c r="AI143" s="2" t="s">
        <v>40</v>
      </c>
      <c r="AJ143" s="3">
        <v>0</v>
      </c>
      <c r="AK143" s="3">
        <v>0</v>
      </c>
      <c r="AL143" s="3">
        <v>0</v>
      </c>
      <c r="AM143" s="3">
        <v>0</v>
      </c>
      <c r="AN143" s="3">
        <v>59</v>
      </c>
      <c r="AO143" s="3">
        <v>3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>
        <f t="shared" si="72"/>
        <v>62</v>
      </c>
      <c r="AX143" s="2" t="s">
        <v>41</v>
      </c>
      <c r="AY143" s="12">
        <v>12896.868</v>
      </c>
      <c r="BA143" s="2">
        <v>6</v>
      </c>
      <c r="BB143" s="9">
        <v>41944</v>
      </c>
      <c r="BC143" s="2">
        <v>12136</v>
      </c>
      <c r="BD143" s="2" t="s">
        <v>39</v>
      </c>
      <c r="BE143" s="13">
        <v>12146.719298245611</v>
      </c>
      <c r="BG143" s="2">
        <v>6</v>
      </c>
      <c r="BH143" s="9">
        <v>41944</v>
      </c>
      <c r="BI143" s="2">
        <v>12136</v>
      </c>
      <c r="BJ143" s="13">
        <v>12105.11202185792</v>
      </c>
      <c r="BK143" s="17">
        <v>8.8326452254568907E-2</v>
      </c>
    </row>
    <row r="144" spans="1:63" x14ac:dyDescent="0.3">
      <c r="L144" s="7">
        <f t="shared" si="70"/>
        <v>13048</v>
      </c>
      <c r="M144" s="6" t="s">
        <v>1</v>
      </c>
      <c r="N144" s="7">
        <f t="shared" si="68"/>
        <v>13406</v>
      </c>
      <c r="O144" s="6" t="s">
        <v>17</v>
      </c>
      <c r="Q144" s="7">
        <f t="shared" si="71"/>
        <v>13048</v>
      </c>
      <c r="R144" s="6" t="s">
        <v>1</v>
      </c>
      <c r="S144" s="7">
        <f t="shared" si="69"/>
        <v>13406</v>
      </c>
      <c r="T144" s="6" t="s">
        <v>42</v>
      </c>
      <c r="V144" s="2">
        <v>7</v>
      </c>
      <c r="W144" s="9">
        <v>41974</v>
      </c>
      <c r="X144" s="2">
        <v>12136</v>
      </c>
      <c r="Y144" s="2" t="s">
        <v>39</v>
      </c>
      <c r="AA144" s="2">
        <v>7</v>
      </c>
      <c r="AB144" s="9">
        <v>41974</v>
      </c>
      <c r="AC144" s="2">
        <v>12136</v>
      </c>
      <c r="AD144" s="2" t="s">
        <v>39</v>
      </c>
      <c r="AE144" s="2" t="s">
        <v>39</v>
      </c>
      <c r="AF144" s="2" t="s">
        <v>38</v>
      </c>
      <c r="AG144" s="2" t="s">
        <v>39</v>
      </c>
      <c r="AI144" s="2" t="s">
        <v>41</v>
      </c>
      <c r="AJ144" s="3">
        <v>0</v>
      </c>
      <c r="AK144" s="3">
        <v>0</v>
      </c>
      <c r="AL144" s="3">
        <v>0</v>
      </c>
      <c r="AM144" s="3">
        <v>0</v>
      </c>
      <c r="AN144" s="3">
        <v>2</v>
      </c>
      <c r="AO144" s="3">
        <v>150</v>
      </c>
      <c r="AP144" s="3">
        <v>15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>
        <f t="shared" si="72"/>
        <v>167</v>
      </c>
      <c r="AX144" s="2" t="s">
        <v>42</v>
      </c>
      <c r="AY144" s="12">
        <v>13226.397000000001</v>
      </c>
      <c r="BA144" s="2">
        <v>7</v>
      </c>
      <c r="BB144" s="9">
        <v>41974</v>
      </c>
      <c r="BC144" s="2">
        <v>12136</v>
      </c>
      <c r="BD144" s="2" t="s">
        <v>39</v>
      </c>
      <c r="BE144" s="13">
        <v>12146.719298245611</v>
      </c>
      <c r="BG144" s="2">
        <v>7</v>
      </c>
      <c r="BH144" s="9">
        <v>41974</v>
      </c>
      <c r="BI144" s="2">
        <v>12136</v>
      </c>
      <c r="BJ144" s="13">
        <v>12105.11202185792</v>
      </c>
      <c r="BK144" s="17">
        <v>8.8326452254568907E-2</v>
      </c>
    </row>
    <row r="145" spans="12:63" x14ac:dyDescent="0.3">
      <c r="L145" s="7">
        <f t="shared" si="70"/>
        <v>13406</v>
      </c>
      <c r="M145" s="6" t="s">
        <v>1</v>
      </c>
      <c r="N145" s="7">
        <f t="shared" si="68"/>
        <v>13764</v>
      </c>
      <c r="O145" s="6" t="s">
        <v>18</v>
      </c>
      <c r="Q145" s="7">
        <f t="shared" si="71"/>
        <v>13406</v>
      </c>
      <c r="R145" s="6" t="s">
        <v>1</v>
      </c>
      <c r="S145" s="7">
        <f t="shared" si="69"/>
        <v>13764</v>
      </c>
      <c r="T145" s="6" t="s">
        <v>35</v>
      </c>
      <c r="V145" s="2">
        <v>8</v>
      </c>
      <c r="W145" s="2" t="s">
        <v>30</v>
      </c>
      <c r="X145" s="2">
        <v>11987</v>
      </c>
      <c r="Y145" s="2" t="s">
        <v>39</v>
      </c>
      <c r="AA145" s="2">
        <v>8</v>
      </c>
      <c r="AB145" s="2" t="s">
        <v>30</v>
      </c>
      <c r="AC145" s="2">
        <v>11987</v>
      </c>
      <c r="AD145" s="2" t="s">
        <v>39</v>
      </c>
      <c r="AE145" s="2" t="s">
        <v>39</v>
      </c>
      <c r="AF145" s="2" t="s">
        <v>38</v>
      </c>
      <c r="AG145" s="2" t="s">
        <v>39</v>
      </c>
      <c r="AI145" s="2" t="s">
        <v>42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14</v>
      </c>
      <c r="AP145" s="3">
        <v>567</v>
      </c>
      <c r="AQ145" s="3">
        <v>13</v>
      </c>
      <c r="AR145" s="3">
        <v>0</v>
      </c>
      <c r="AS145" s="3">
        <v>0</v>
      </c>
      <c r="AT145" s="3">
        <v>0</v>
      </c>
      <c r="AU145" s="3">
        <v>0</v>
      </c>
      <c r="AV145">
        <f t="shared" si="72"/>
        <v>594</v>
      </c>
      <c r="AX145" s="2" t="s">
        <v>35</v>
      </c>
      <c r="AY145" s="12">
        <v>13579.971</v>
      </c>
      <c r="BA145" s="2">
        <v>8</v>
      </c>
      <c r="BB145" s="2" t="s">
        <v>30</v>
      </c>
      <c r="BC145" s="2">
        <v>11987</v>
      </c>
      <c r="BD145" s="2" t="s">
        <v>39</v>
      </c>
      <c r="BE145" s="13">
        <v>12146.719298245611</v>
      </c>
      <c r="BG145" s="2">
        <v>8</v>
      </c>
      <c r="BH145" s="2" t="s">
        <v>30</v>
      </c>
      <c r="BI145" s="2">
        <v>11987</v>
      </c>
      <c r="BJ145" s="13">
        <v>12105.11202185792</v>
      </c>
      <c r="BK145" s="17">
        <v>1.3324376261417741</v>
      </c>
    </row>
    <row r="146" spans="12:63" x14ac:dyDescent="0.3">
      <c r="L146" s="7">
        <f t="shared" si="70"/>
        <v>13764</v>
      </c>
      <c r="M146" s="6" t="s">
        <v>1</v>
      </c>
      <c r="N146" s="7">
        <f t="shared" si="68"/>
        <v>14122</v>
      </c>
      <c r="O146" s="6" t="s">
        <v>19</v>
      </c>
      <c r="Q146" s="7">
        <f t="shared" si="71"/>
        <v>13764</v>
      </c>
      <c r="R146" s="6" t="s">
        <v>1</v>
      </c>
      <c r="S146" s="7">
        <f t="shared" si="69"/>
        <v>14122</v>
      </c>
      <c r="T146" s="6" t="s">
        <v>43</v>
      </c>
      <c r="V146" s="2">
        <v>9</v>
      </c>
      <c r="W146" s="2" t="s">
        <v>31</v>
      </c>
      <c r="X146" s="2">
        <v>11987</v>
      </c>
      <c r="Y146" s="2" t="s">
        <v>39</v>
      </c>
      <c r="AA146" s="2">
        <v>9</v>
      </c>
      <c r="AB146" s="2" t="s">
        <v>31</v>
      </c>
      <c r="AC146" s="2">
        <v>11987</v>
      </c>
      <c r="AD146" s="2" t="s">
        <v>39</v>
      </c>
      <c r="AE146" s="2" t="s">
        <v>39</v>
      </c>
      <c r="AF146" s="2" t="s">
        <v>38</v>
      </c>
      <c r="AG146" s="2" t="s">
        <v>39</v>
      </c>
      <c r="AI146" s="2" t="s">
        <v>35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12</v>
      </c>
      <c r="AQ146" s="3">
        <v>337</v>
      </c>
      <c r="AR146" s="3">
        <v>7</v>
      </c>
      <c r="AS146" s="3">
        <v>0</v>
      </c>
      <c r="AT146" s="3">
        <v>0</v>
      </c>
      <c r="AU146" s="3">
        <v>0</v>
      </c>
      <c r="AV146">
        <f t="shared" si="72"/>
        <v>356</v>
      </c>
      <c r="AX146" s="2" t="s">
        <v>43</v>
      </c>
      <c r="AY146" s="12">
        <v>13949.475</v>
      </c>
      <c r="BA146" s="2">
        <v>9</v>
      </c>
      <c r="BB146" s="2" t="s">
        <v>31</v>
      </c>
      <c r="BC146" s="2">
        <v>11987</v>
      </c>
      <c r="BD146" s="2" t="s">
        <v>39</v>
      </c>
      <c r="BE146" s="13">
        <v>12146.719298245611</v>
      </c>
      <c r="BG146" s="2">
        <v>9</v>
      </c>
      <c r="BH146" s="2" t="s">
        <v>31</v>
      </c>
      <c r="BI146" s="2">
        <v>11987</v>
      </c>
      <c r="BJ146" s="13">
        <v>12105.11202185792</v>
      </c>
      <c r="BK146" s="17">
        <v>1.3324376261417741</v>
      </c>
    </row>
    <row r="147" spans="12:63" x14ac:dyDescent="0.3">
      <c r="L147" s="7">
        <f t="shared" si="70"/>
        <v>14122</v>
      </c>
      <c r="M147" s="6" t="s">
        <v>1</v>
      </c>
      <c r="N147" s="7">
        <f t="shared" si="68"/>
        <v>14480</v>
      </c>
      <c r="O147" s="6" t="s">
        <v>20</v>
      </c>
      <c r="Q147" s="7">
        <f t="shared" si="71"/>
        <v>14122</v>
      </c>
      <c r="R147" s="6" t="s">
        <v>1</v>
      </c>
      <c r="S147" s="7">
        <f t="shared" si="69"/>
        <v>14480</v>
      </c>
      <c r="T147" s="6" t="s">
        <v>44</v>
      </c>
      <c r="V147" s="2">
        <v>10</v>
      </c>
      <c r="W147" s="2" t="s">
        <v>32</v>
      </c>
      <c r="X147" s="2">
        <v>12017</v>
      </c>
      <c r="Y147" s="2" t="s">
        <v>39</v>
      </c>
      <c r="AA147" s="2">
        <v>10</v>
      </c>
      <c r="AB147" s="2" t="s">
        <v>32</v>
      </c>
      <c r="AC147" s="2">
        <v>12017</v>
      </c>
      <c r="AD147" s="2" t="s">
        <v>39</v>
      </c>
      <c r="AE147" s="2" t="s">
        <v>39</v>
      </c>
      <c r="AF147" s="2" t="s">
        <v>38</v>
      </c>
      <c r="AG147" s="2" t="s">
        <v>39</v>
      </c>
      <c r="AI147" s="2" t="s">
        <v>43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6</v>
      </c>
      <c r="AR147" s="3">
        <v>368</v>
      </c>
      <c r="AS147" s="3">
        <v>13</v>
      </c>
      <c r="AT147" s="3">
        <v>0</v>
      </c>
      <c r="AU147" s="3">
        <v>0</v>
      </c>
      <c r="AV147">
        <f t="shared" si="72"/>
        <v>387</v>
      </c>
      <c r="AX147" s="2" t="s">
        <v>44</v>
      </c>
      <c r="AY147" s="22">
        <v>14289.557000000001</v>
      </c>
      <c r="BA147" s="2">
        <v>10</v>
      </c>
      <c r="BB147" s="2" t="s">
        <v>32</v>
      </c>
      <c r="BC147" s="2">
        <v>12017</v>
      </c>
      <c r="BD147" s="2" t="s">
        <v>39</v>
      </c>
      <c r="BE147" s="13">
        <v>12146.719298245611</v>
      </c>
      <c r="BG147" s="2">
        <v>10</v>
      </c>
      <c r="BH147" s="2" t="s">
        <v>32</v>
      </c>
      <c r="BI147" s="2">
        <v>12017</v>
      </c>
      <c r="BJ147" s="13">
        <v>12105.11202185792</v>
      </c>
      <c r="BK147" s="17">
        <v>1.0794649100908249</v>
      </c>
    </row>
    <row r="148" spans="12:63" x14ac:dyDescent="0.3">
      <c r="L148" s="7">
        <f t="shared" si="70"/>
        <v>14480</v>
      </c>
      <c r="M148" s="6" t="s">
        <v>1</v>
      </c>
      <c r="N148" s="7">
        <f t="shared" si="68"/>
        <v>14838</v>
      </c>
      <c r="O148" s="6" t="s">
        <v>21</v>
      </c>
      <c r="Q148" s="7">
        <f t="shared" si="71"/>
        <v>14480</v>
      </c>
      <c r="R148" s="6" t="s">
        <v>1</v>
      </c>
      <c r="S148" s="7">
        <f t="shared" si="69"/>
        <v>14838</v>
      </c>
      <c r="T148" s="6" t="s">
        <v>45</v>
      </c>
      <c r="V148" s="2" t="s">
        <v>24</v>
      </c>
      <c r="W148" s="2" t="s">
        <v>24</v>
      </c>
      <c r="X148" s="2" t="s">
        <v>24</v>
      </c>
      <c r="Y148" s="2" t="s">
        <v>24</v>
      </c>
      <c r="AA148" s="2" t="s">
        <v>24</v>
      </c>
      <c r="AB148" s="2" t="s">
        <v>24</v>
      </c>
      <c r="AC148" s="2" t="s">
        <v>24</v>
      </c>
      <c r="AD148" s="2" t="s">
        <v>24</v>
      </c>
      <c r="AE148" s="2" t="s">
        <v>24</v>
      </c>
      <c r="AF148" s="2" t="s">
        <v>24</v>
      </c>
      <c r="AG148" s="2" t="s">
        <v>24</v>
      </c>
      <c r="AI148" s="2" t="s">
        <v>44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12</v>
      </c>
      <c r="AS148" s="3">
        <v>202</v>
      </c>
      <c r="AT148" s="3">
        <v>5</v>
      </c>
      <c r="AU148" s="3">
        <v>0</v>
      </c>
      <c r="AV148">
        <f t="shared" si="72"/>
        <v>219</v>
      </c>
      <c r="AX148" s="2" t="s">
        <v>45</v>
      </c>
      <c r="AY148" s="12">
        <v>14649.936</v>
      </c>
      <c r="BA148" s="2" t="s">
        <v>24</v>
      </c>
      <c r="BB148" s="2" t="s">
        <v>24</v>
      </c>
      <c r="BC148" s="2" t="s">
        <v>24</v>
      </c>
      <c r="BD148" s="2" t="s">
        <v>24</v>
      </c>
      <c r="BE148" s="2" t="s">
        <v>24</v>
      </c>
      <c r="BG148" s="2" t="s">
        <v>24</v>
      </c>
      <c r="BH148" s="2" t="s">
        <v>24</v>
      </c>
      <c r="BI148" s="2" t="s">
        <v>24</v>
      </c>
      <c r="BJ148" s="2" t="s">
        <v>24</v>
      </c>
      <c r="BK148" s="2" t="s">
        <v>24</v>
      </c>
    </row>
    <row r="149" spans="12:63" x14ac:dyDescent="0.3">
      <c r="L149" s="7">
        <f t="shared" si="70"/>
        <v>14838</v>
      </c>
      <c r="M149" s="6" t="s">
        <v>1</v>
      </c>
      <c r="N149" s="7">
        <f t="shared" si="68"/>
        <v>15196</v>
      </c>
      <c r="O149" s="6" t="s">
        <v>22</v>
      </c>
      <c r="Q149" s="7">
        <f t="shared" si="71"/>
        <v>14838</v>
      </c>
      <c r="R149" s="6" t="s">
        <v>1</v>
      </c>
      <c r="S149" s="7">
        <f t="shared" si="69"/>
        <v>15196</v>
      </c>
      <c r="T149" s="6" t="s">
        <v>22</v>
      </c>
      <c r="V149" s="2" t="s">
        <v>24</v>
      </c>
      <c r="W149" s="2" t="s">
        <v>24</v>
      </c>
      <c r="X149" s="2" t="s">
        <v>24</v>
      </c>
      <c r="Y149" s="2" t="s">
        <v>24</v>
      </c>
      <c r="AA149" s="2" t="s">
        <v>24</v>
      </c>
      <c r="AB149" s="2" t="s">
        <v>24</v>
      </c>
      <c r="AC149" s="2" t="s">
        <v>24</v>
      </c>
      <c r="AD149" s="2" t="s">
        <v>24</v>
      </c>
      <c r="AE149" s="2" t="s">
        <v>24</v>
      </c>
      <c r="AF149" s="2" t="s">
        <v>24</v>
      </c>
      <c r="AG149" s="2" t="s">
        <v>24</v>
      </c>
      <c r="AI149" s="2" t="s">
        <v>45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5</v>
      </c>
      <c r="AT149" s="3">
        <v>71</v>
      </c>
      <c r="AU149" s="3">
        <v>3</v>
      </c>
      <c r="AV149">
        <f t="shared" si="72"/>
        <v>79</v>
      </c>
      <c r="AX149" s="2" t="s">
        <v>53</v>
      </c>
      <c r="AY149" s="12">
        <v>14990.804</v>
      </c>
      <c r="BA149" s="2" t="s">
        <v>24</v>
      </c>
      <c r="BB149" s="2" t="s">
        <v>24</v>
      </c>
      <c r="BC149" s="2" t="s">
        <v>24</v>
      </c>
      <c r="BD149" s="2" t="s">
        <v>24</v>
      </c>
      <c r="BE149" s="2" t="s">
        <v>24</v>
      </c>
      <c r="BG149" s="2" t="s">
        <v>24</v>
      </c>
      <c r="BH149" s="2" t="s">
        <v>24</v>
      </c>
      <c r="BI149" s="2" t="s">
        <v>24</v>
      </c>
      <c r="BJ149" s="2" t="s">
        <v>24</v>
      </c>
      <c r="BK149" s="2" t="s">
        <v>24</v>
      </c>
    </row>
    <row r="150" spans="12:63" x14ac:dyDescent="0.3">
      <c r="V150" s="2" t="s">
        <v>24</v>
      </c>
      <c r="W150" s="2" t="s">
        <v>24</v>
      </c>
      <c r="X150" s="2" t="s">
        <v>24</v>
      </c>
      <c r="Y150" s="2" t="s">
        <v>24</v>
      </c>
      <c r="AA150" s="2" t="s">
        <v>24</v>
      </c>
      <c r="AB150" s="2" t="s">
        <v>24</v>
      </c>
      <c r="AC150" s="2" t="s">
        <v>24</v>
      </c>
      <c r="AD150" s="2" t="s">
        <v>24</v>
      </c>
      <c r="AE150" s="2" t="s">
        <v>24</v>
      </c>
      <c r="AF150" s="2" t="s">
        <v>24</v>
      </c>
      <c r="AG150" s="2" t="s">
        <v>24</v>
      </c>
      <c r="AI150" s="2" t="s">
        <v>53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3</v>
      </c>
      <c r="AU150" s="3">
        <v>38</v>
      </c>
      <c r="AV150">
        <f t="shared" si="72"/>
        <v>41</v>
      </c>
      <c r="BA150" s="2" t="s">
        <v>24</v>
      </c>
      <c r="BB150" s="2" t="s">
        <v>24</v>
      </c>
      <c r="BC150" s="2" t="s">
        <v>24</v>
      </c>
      <c r="BD150" s="2" t="s">
        <v>24</v>
      </c>
      <c r="BE150" s="2" t="s">
        <v>24</v>
      </c>
      <c r="BG150" s="2" t="s">
        <v>24</v>
      </c>
      <c r="BH150" s="2" t="s">
        <v>24</v>
      </c>
      <c r="BI150" s="2" t="s">
        <v>24</v>
      </c>
      <c r="BJ150" s="2" t="s">
        <v>24</v>
      </c>
      <c r="BK150" s="2" t="s">
        <v>24</v>
      </c>
    </row>
    <row r="151" spans="12:63" x14ac:dyDescent="0.3">
      <c r="V151" s="2" t="s">
        <v>24</v>
      </c>
      <c r="W151" s="2" t="s">
        <v>24</v>
      </c>
      <c r="X151" s="2" t="s">
        <v>24</v>
      </c>
      <c r="Y151" s="2" t="s">
        <v>24</v>
      </c>
      <c r="AA151" s="2" t="s">
        <v>24</v>
      </c>
      <c r="AB151" s="2" t="s">
        <v>24</v>
      </c>
      <c r="AC151" s="2" t="s">
        <v>24</v>
      </c>
      <c r="AD151" s="2" t="s">
        <v>24</v>
      </c>
      <c r="AE151" s="2" t="s">
        <v>24</v>
      </c>
      <c r="AF151" s="2" t="s">
        <v>24</v>
      </c>
      <c r="AG151" s="2" t="s">
        <v>24</v>
      </c>
      <c r="AV151">
        <f>SUM(AV139:AV150)</f>
        <v>2245</v>
      </c>
      <c r="BA151" s="2" t="s">
        <v>24</v>
      </c>
      <c r="BB151" s="2" t="s">
        <v>24</v>
      </c>
      <c r="BC151" s="2" t="s">
        <v>24</v>
      </c>
      <c r="BD151" s="2" t="s">
        <v>24</v>
      </c>
      <c r="BE151" s="2" t="s">
        <v>24</v>
      </c>
      <c r="BG151" s="2" t="s">
        <v>24</v>
      </c>
      <c r="BH151" s="2" t="s">
        <v>24</v>
      </c>
      <c r="BI151" s="2" t="s">
        <v>24</v>
      </c>
      <c r="BJ151" s="2" t="s">
        <v>24</v>
      </c>
      <c r="BK151" s="2" t="s">
        <v>24</v>
      </c>
    </row>
    <row r="152" spans="12:63" x14ac:dyDescent="0.3">
      <c r="V152" s="2" t="s">
        <v>24</v>
      </c>
      <c r="W152" s="2" t="s">
        <v>24</v>
      </c>
      <c r="X152" s="2" t="s">
        <v>24</v>
      </c>
      <c r="Y152" s="2" t="s">
        <v>24</v>
      </c>
      <c r="AA152" s="2" t="s">
        <v>24</v>
      </c>
      <c r="AB152" s="2" t="s">
        <v>24</v>
      </c>
      <c r="AC152" s="2" t="s">
        <v>24</v>
      </c>
      <c r="AD152" s="2" t="s">
        <v>24</v>
      </c>
      <c r="AE152" s="2" t="s">
        <v>24</v>
      </c>
      <c r="AF152" s="2" t="s">
        <v>24</v>
      </c>
      <c r="AG152" s="2" t="s">
        <v>24</v>
      </c>
      <c r="BA152" s="2" t="s">
        <v>24</v>
      </c>
      <c r="BB152" s="2" t="s">
        <v>24</v>
      </c>
      <c r="BC152" s="2" t="s">
        <v>24</v>
      </c>
      <c r="BD152" s="2" t="s">
        <v>24</v>
      </c>
      <c r="BE152" s="2" t="s">
        <v>24</v>
      </c>
      <c r="BG152" s="2" t="s">
        <v>24</v>
      </c>
      <c r="BH152" s="2" t="s">
        <v>24</v>
      </c>
      <c r="BI152" s="2" t="s">
        <v>24</v>
      </c>
      <c r="BJ152" s="2" t="s">
        <v>24</v>
      </c>
      <c r="BK152" s="2" t="s">
        <v>24</v>
      </c>
    </row>
    <row r="153" spans="12:63" x14ac:dyDescent="0.3">
      <c r="V153" s="2">
        <v>1880</v>
      </c>
      <c r="W153" s="2" t="s">
        <v>146</v>
      </c>
      <c r="X153" s="2">
        <v>13992</v>
      </c>
      <c r="Y153" s="2" t="s">
        <v>43</v>
      </c>
      <c r="AA153" s="2">
        <v>1879</v>
      </c>
      <c r="AB153" s="2" t="s">
        <v>145</v>
      </c>
      <c r="AC153" s="2">
        <v>13934</v>
      </c>
      <c r="AD153" s="2" t="s">
        <v>43</v>
      </c>
      <c r="AE153" s="2" t="s">
        <v>43</v>
      </c>
      <c r="AF153" s="2" t="s">
        <v>38</v>
      </c>
      <c r="AG153" s="2" t="s">
        <v>43</v>
      </c>
      <c r="AI153" s="67" t="s">
        <v>51</v>
      </c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BA153" s="2">
        <v>1879</v>
      </c>
      <c r="BB153" s="2" t="s">
        <v>145</v>
      </c>
      <c r="BC153" s="2">
        <v>13934</v>
      </c>
      <c r="BD153" s="2" t="s">
        <v>43</v>
      </c>
      <c r="BE153" s="13">
        <v>13949.475452196381</v>
      </c>
      <c r="BG153" s="2">
        <v>1879</v>
      </c>
      <c r="BH153" s="2" t="s">
        <v>145</v>
      </c>
      <c r="BI153" s="2">
        <v>13934</v>
      </c>
      <c r="BJ153" s="13">
        <v>13949.475452196381</v>
      </c>
      <c r="BK153" s="17">
        <v>0.1110625247336179</v>
      </c>
    </row>
    <row r="154" spans="12:63" x14ac:dyDescent="0.3">
      <c r="AA154" s="2">
        <v>1880</v>
      </c>
      <c r="AB154" s="2" t="s">
        <v>146</v>
      </c>
      <c r="AC154" s="2">
        <v>13992</v>
      </c>
      <c r="AD154" s="2" t="s">
        <v>43</v>
      </c>
      <c r="AE154" s="2" t="s">
        <v>43</v>
      </c>
      <c r="AF154" s="2" t="s">
        <v>38</v>
      </c>
      <c r="AG154" s="2"/>
      <c r="AI154" s="2" t="s">
        <v>52</v>
      </c>
      <c r="AJ154" s="2" t="s">
        <v>50</v>
      </c>
      <c r="AK154" s="2" t="s">
        <v>49</v>
      </c>
      <c r="AL154" s="2" t="s">
        <v>34</v>
      </c>
      <c r="AM154" s="2" t="s">
        <v>39</v>
      </c>
      <c r="AN154" s="2" t="s">
        <v>40</v>
      </c>
      <c r="AO154" s="2" t="s">
        <v>41</v>
      </c>
      <c r="AP154" s="2" t="s">
        <v>42</v>
      </c>
      <c r="AQ154" s="2" t="s">
        <v>35</v>
      </c>
      <c r="AR154" s="2" t="s">
        <v>43</v>
      </c>
      <c r="AS154" s="2" t="s">
        <v>44</v>
      </c>
      <c r="AT154" s="2" t="s">
        <v>45</v>
      </c>
      <c r="AU154" s="2" t="s">
        <v>53</v>
      </c>
      <c r="BA154" s="2">
        <v>1880</v>
      </c>
      <c r="BB154" s="2" t="s">
        <v>146</v>
      </c>
      <c r="BC154" s="2">
        <v>13992</v>
      </c>
      <c r="BD154" s="2" t="s">
        <v>43</v>
      </c>
      <c r="BE154" s="13">
        <v>13949.475452196381</v>
      </c>
      <c r="BG154" s="2">
        <v>1880</v>
      </c>
      <c r="BH154" s="2" t="s">
        <v>146</v>
      </c>
      <c r="BI154" s="2">
        <v>13992</v>
      </c>
      <c r="BJ154" s="13">
        <v>13949.475452196381</v>
      </c>
      <c r="BK154" s="17">
        <v>0.30392043884803938</v>
      </c>
    </row>
    <row r="155" spans="12:63" x14ac:dyDescent="0.3">
      <c r="AI155" s="2" t="s">
        <v>50</v>
      </c>
      <c r="AJ155" s="3">
        <f>AJ139/$AV$139</f>
        <v>0.83333333333333337</v>
      </c>
      <c r="AK155" s="3">
        <f t="shared" ref="AK155:AU155" si="73">AK139/$AV$139</f>
        <v>0.16666666666666666</v>
      </c>
      <c r="AL155" s="3">
        <f t="shared" si="73"/>
        <v>0</v>
      </c>
      <c r="AM155" s="3">
        <f t="shared" si="73"/>
        <v>0</v>
      </c>
      <c r="AN155" s="3">
        <f t="shared" si="73"/>
        <v>0</v>
      </c>
      <c r="AO155" s="3">
        <f t="shared" si="73"/>
        <v>0</v>
      </c>
      <c r="AP155" s="3">
        <f t="shared" si="73"/>
        <v>0</v>
      </c>
      <c r="AQ155" s="3">
        <f t="shared" si="73"/>
        <v>0</v>
      </c>
      <c r="AR155" s="3">
        <f t="shared" si="73"/>
        <v>0</v>
      </c>
      <c r="AS155" s="3">
        <f t="shared" si="73"/>
        <v>0</v>
      </c>
      <c r="AT155" s="3">
        <f t="shared" si="73"/>
        <v>0</v>
      </c>
      <c r="AU155" s="3">
        <f t="shared" si="73"/>
        <v>0</v>
      </c>
      <c r="AV155" s="20">
        <f>(AJ155*P138)+(AK155*P139)</f>
        <v>0</v>
      </c>
    </row>
    <row r="156" spans="12:63" x14ac:dyDescent="0.3">
      <c r="AI156" s="2" t="s">
        <v>49</v>
      </c>
      <c r="AJ156" s="3">
        <f>AJ140/$AV$140</f>
        <v>1.8518518518518517E-2</v>
      </c>
      <c r="AK156" s="3">
        <f t="shared" ref="AK156:AU156" si="74">AK140/$AV$140</f>
        <v>0.91666666666666663</v>
      </c>
      <c r="AL156" s="3">
        <f t="shared" si="74"/>
        <v>6.4814814814814811E-2</v>
      </c>
      <c r="AM156" s="3">
        <f t="shared" si="74"/>
        <v>0</v>
      </c>
      <c r="AN156" s="3">
        <f t="shared" si="74"/>
        <v>0</v>
      </c>
      <c r="AO156" s="3">
        <f t="shared" si="74"/>
        <v>0</v>
      </c>
      <c r="AP156" s="3">
        <f t="shared" si="74"/>
        <v>0</v>
      </c>
      <c r="AQ156" s="3">
        <f t="shared" si="74"/>
        <v>0</v>
      </c>
      <c r="AR156" s="3">
        <f t="shared" si="74"/>
        <v>0</v>
      </c>
      <c r="AS156" s="3">
        <f t="shared" si="74"/>
        <v>0</v>
      </c>
      <c r="AT156" s="3">
        <f t="shared" si="74"/>
        <v>0</v>
      </c>
      <c r="AU156" s="3">
        <f t="shared" si="74"/>
        <v>0</v>
      </c>
    </row>
    <row r="157" spans="12:63" x14ac:dyDescent="0.3">
      <c r="AI157" s="2" t="s">
        <v>34</v>
      </c>
      <c r="AJ157" s="3">
        <f>AJ141/$AV$141</f>
        <v>0</v>
      </c>
      <c r="AK157" s="3">
        <f t="shared" ref="AK157:AU157" si="75">AK141/$AV$141</f>
        <v>6.6037735849056603E-2</v>
      </c>
      <c r="AL157" s="3">
        <f t="shared" si="75"/>
        <v>0.90566037735849059</v>
      </c>
      <c r="AM157" s="3">
        <f t="shared" si="75"/>
        <v>2.8301886792452831E-2</v>
      </c>
      <c r="AN157" s="3">
        <f t="shared" si="75"/>
        <v>0</v>
      </c>
      <c r="AO157" s="3">
        <f t="shared" si="75"/>
        <v>0</v>
      </c>
      <c r="AP157" s="3">
        <f t="shared" si="75"/>
        <v>0</v>
      </c>
      <c r="AQ157" s="3">
        <f t="shared" si="75"/>
        <v>0</v>
      </c>
      <c r="AR157" s="3">
        <f t="shared" si="75"/>
        <v>0</v>
      </c>
      <c r="AS157" s="3">
        <f t="shared" si="75"/>
        <v>0</v>
      </c>
      <c r="AT157" s="3">
        <f t="shared" si="75"/>
        <v>0</v>
      </c>
      <c r="AU157" s="3">
        <f t="shared" si="75"/>
        <v>0</v>
      </c>
    </row>
    <row r="158" spans="12:63" x14ac:dyDescent="0.3">
      <c r="AI158" s="2" t="s">
        <v>39</v>
      </c>
      <c r="AJ158" s="3">
        <f>AJ142/$AV$142</f>
        <v>0</v>
      </c>
      <c r="AK158" s="3">
        <f t="shared" ref="AK158:AU158" si="76">AK142/$AV$142</f>
        <v>0</v>
      </c>
      <c r="AL158" s="3">
        <f t="shared" si="76"/>
        <v>2.6315789473684209E-2</v>
      </c>
      <c r="AM158" s="3">
        <f t="shared" si="76"/>
        <v>0.96491228070175439</v>
      </c>
      <c r="AN158" s="3">
        <f t="shared" si="76"/>
        <v>8.771929824561403E-3</v>
      </c>
      <c r="AO158" s="3">
        <f t="shared" si="76"/>
        <v>0</v>
      </c>
      <c r="AP158" s="3">
        <f t="shared" si="76"/>
        <v>0</v>
      </c>
      <c r="AQ158" s="3">
        <f t="shared" si="76"/>
        <v>0</v>
      </c>
      <c r="AR158" s="3">
        <f t="shared" si="76"/>
        <v>0</v>
      </c>
      <c r="AS158" s="3">
        <f t="shared" si="76"/>
        <v>0</v>
      </c>
      <c r="AT158" s="3">
        <f t="shared" si="76"/>
        <v>0</v>
      </c>
      <c r="AU158" s="3">
        <f t="shared" si="76"/>
        <v>0</v>
      </c>
    </row>
    <row r="159" spans="12:63" x14ac:dyDescent="0.3">
      <c r="AI159" s="2" t="s">
        <v>40</v>
      </c>
      <c r="AJ159" s="3">
        <f>AJ143/$AV$143</f>
        <v>0</v>
      </c>
      <c r="AK159" s="3">
        <f t="shared" ref="AK159:AU159" si="77">AK143/$AV$143</f>
        <v>0</v>
      </c>
      <c r="AL159" s="3">
        <f t="shared" si="77"/>
        <v>0</v>
      </c>
      <c r="AM159" s="3">
        <f t="shared" si="77"/>
        <v>0</v>
      </c>
      <c r="AN159" s="3">
        <f t="shared" si="77"/>
        <v>0.95161290322580649</v>
      </c>
      <c r="AO159" s="3">
        <f t="shared" si="77"/>
        <v>4.8387096774193547E-2</v>
      </c>
      <c r="AP159" s="3">
        <f t="shared" si="77"/>
        <v>0</v>
      </c>
      <c r="AQ159" s="3">
        <f t="shared" si="77"/>
        <v>0</v>
      </c>
      <c r="AR159" s="3">
        <f t="shared" si="77"/>
        <v>0</v>
      </c>
      <c r="AS159" s="3">
        <f t="shared" si="77"/>
        <v>0</v>
      </c>
      <c r="AT159" s="3">
        <f t="shared" si="77"/>
        <v>0</v>
      </c>
      <c r="AU159" s="3">
        <f t="shared" si="77"/>
        <v>0</v>
      </c>
    </row>
    <row r="160" spans="12:63" x14ac:dyDescent="0.3">
      <c r="AI160" s="2" t="s">
        <v>41</v>
      </c>
      <c r="AJ160" s="3">
        <f>AJ144/$AV$144</f>
        <v>0</v>
      </c>
      <c r="AK160" s="3">
        <f t="shared" ref="AK160:AU160" si="78">AK144/$AV$144</f>
        <v>0</v>
      </c>
      <c r="AL160" s="3">
        <f t="shared" si="78"/>
        <v>0</v>
      </c>
      <c r="AM160" s="3">
        <f t="shared" si="78"/>
        <v>0</v>
      </c>
      <c r="AN160" s="3">
        <f t="shared" si="78"/>
        <v>1.1976047904191617E-2</v>
      </c>
      <c r="AO160" s="3">
        <f t="shared" si="78"/>
        <v>0.89820359281437123</v>
      </c>
      <c r="AP160" s="3">
        <f t="shared" si="78"/>
        <v>8.9820359281437126E-2</v>
      </c>
      <c r="AQ160" s="3">
        <f t="shared" si="78"/>
        <v>0</v>
      </c>
      <c r="AR160" s="3">
        <f t="shared" si="78"/>
        <v>0</v>
      </c>
      <c r="AS160" s="3">
        <f t="shared" si="78"/>
        <v>0</v>
      </c>
      <c r="AT160" s="3">
        <f t="shared" si="78"/>
        <v>0</v>
      </c>
      <c r="AU160" s="3">
        <f t="shared" si="78"/>
        <v>0</v>
      </c>
    </row>
    <row r="161" spans="1:63" x14ac:dyDescent="0.3">
      <c r="AI161" s="2" t="s">
        <v>42</v>
      </c>
      <c r="AJ161" s="3">
        <f>AJ145/$AV$145</f>
        <v>0</v>
      </c>
      <c r="AK161" s="3">
        <f t="shared" ref="AK161:AU161" si="79">AK145/$AV$145</f>
        <v>0</v>
      </c>
      <c r="AL161" s="3">
        <f t="shared" si="79"/>
        <v>0</v>
      </c>
      <c r="AM161" s="3">
        <f t="shared" si="79"/>
        <v>0</v>
      </c>
      <c r="AN161" s="3">
        <f t="shared" si="79"/>
        <v>0</v>
      </c>
      <c r="AO161" s="3">
        <f t="shared" si="79"/>
        <v>2.3569023569023569E-2</v>
      </c>
      <c r="AP161" s="3">
        <f t="shared" si="79"/>
        <v>0.95454545454545459</v>
      </c>
      <c r="AQ161" s="3">
        <f t="shared" si="79"/>
        <v>2.1885521885521887E-2</v>
      </c>
      <c r="AR161" s="3">
        <f t="shared" si="79"/>
        <v>0</v>
      </c>
      <c r="AS161" s="3">
        <f t="shared" si="79"/>
        <v>0</v>
      </c>
      <c r="AT161" s="3">
        <f t="shared" si="79"/>
        <v>0</v>
      </c>
      <c r="AU161" s="3">
        <f t="shared" si="79"/>
        <v>0</v>
      </c>
    </row>
    <row r="162" spans="1:63" x14ac:dyDescent="0.3">
      <c r="AI162" s="2" t="s">
        <v>35</v>
      </c>
      <c r="AJ162" s="3">
        <f>AJ146/$AV$146</f>
        <v>0</v>
      </c>
      <c r="AK162" s="3">
        <f t="shared" ref="AK162:AU162" si="80">AK146/$AV$146</f>
        <v>0</v>
      </c>
      <c r="AL162" s="3">
        <f t="shared" si="80"/>
        <v>0</v>
      </c>
      <c r="AM162" s="3">
        <f t="shared" si="80"/>
        <v>0</v>
      </c>
      <c r="AN162" s="3">
        <f t="shared" si="80"/>
        <v>0</v>
      </c>
      <c r="AO162" s="3">
        <f t="shared" si="80"/>
        <v>0</v>
      </c>
      <c r="AP162" s="3">
        <f t="shared" si="80"/>
        <v>3.3707865168539325E-2</v>
      </c>
      <c r="AQ162" s="3">
        <f t="shared" si="80"/>
        <v>0.9466292134831461</v>
      </c>
      <c r="AR162" s="3">
        <f t="shared" si="80"/>
        <v>1.9662921348314606E-2</v>
      </c>
      <c r="AS162" s="3">
        <f t="shared" si="80"/>
        <v>0</v>
      </c>
      <c r="AT162" s="3">
        <f t="shared" si="80"/>
        <v>0</v>
      </c>
      <c r="AU162" s="3">
        <f t="shared" si="80"/>
        <v>0</v>
      </c>
    </row>
    <row r="163" spans="1:63" x14ac:dyDescent="0.3">
      <c r="AI163" s="2" t="s">
        <v>43</v>
      </c>
      <c r="AJ163" s="3">
        <f>AJ147/$AV$147</f>
        <v>0</v>
      </c>
      <c r="AK163" s="3">
        <f t="shared" ref="AK163:AU163" si="81">AK147/$AV$147</f>
        <v>0</v>
      </c>
      <c r="AL163" s="3">
        <f t="shared" si="81"/>
        <v>0</v>
      </c>
      <c r="AM163" s="3">
        <f t="shared" si="81"/>
        <v>0</v>
      </c>
      <c r="AN163" s="3">
        <f t="shared" si="81"/>
        <v>0</v>
      </c>
      <c r="AO163" s="3">
        <f t="shared" si="81"/>
        <v>0</v>
      </c>
      <c r="AP163" s="3">
        <f t="shared" si="81"/>
        <v>0</v>
      </c>
      <c r="AQ163" s="3">
        <f t="shared" si="81"/>
        <v>1.5503875968992248E-2</v>
      </c>
      <c r="AR163" s="3">
        <f t="shared" si="81"/>
        <v>0.95090439276485783</v>
      </c>
      <c r="AS163" s="3">
        <f t="shared" si="81"/>
        <v>3.3591731266149873E-2</v>
      </c>
      <c r="AT163" s="3">
        <f t="shared" si="81"/>
        <v>0</v>
      </c>
      <c r="AU163" s="3">
        <f t="shared" si="81"/>
        <v>0</v>
      </c>
    </row>
    <row r="164" spans="1:63" x14ac:dyDescent="0.3">
      <c r="AI164" s="2" t="s">
        <v>44</v>
      </c>
      <c r="AJ164" s="3">
        <f>AJ148/$AV$148</f>
        <v>0</v>
      </c>
      <c r="AK164" s="3">
        <f t="shared" ref="AK164:AU164" si="82">AK148/$AV$148</f>
        <v>0</v>
      </c>
      <c r="AL164" s="3">
        <f t="shared" si="82"/>
        <v>0</v>
      </c>
      <c r="AM164" s="3">
        <f t="shared" si="82"/>
        <v>0</v>
      </c>
      <c r="AN164" s="3">
        <f t="shared" si="82"/>
        <v>0</v>
      </c>
      <c r="AO164" s="3">
        <f t="shared" si="82"/>
        <v>0</v>
      </c>
      <c r="AP164" s="3">
        <f t="shared" si="82"/>
        <v>0</v>
      </c>
      <c r="AQ164" s="3">
        <f t="shared" si="82"/>
        <v>0</v>
      </c>
      <c r="AR164" s="3">
        <f t="shared" si="82"/>
        <v>5.4794520547945202E-2</v>
      </c>
      <c r="AS164" s="3">
        <f t="shared" si="82"/>
        <v>0.92237442922374424</v>
      </c>
      <c r="AT164" s="3">
        <f t="shared" si="82"/>
        <v>2.2831050228310501E-2</v>
      </c>
      <c r="AU164" s="3">
        <f t="shared" si="82"/>
        <v>0</v>
      </c>
    </row>
    <row r="165" spans="1:63" x14ac:dyDescent="0.3">
      <c r="AI165" s="2" t="s">
        <v>45</v>
      </c>
      <c r="AJ165" s="3">
        <f>AJ149/$AV$149</f>
        <v>0</v>
      </c>
      <c r="AK165" s="3">
        <f t="shared" ref="AK165:AU165" si="83">AK149/$AV$149</f>
        <v>0</v>
      </c>
      <c r="AL165" s="3">
        <f t="shared" si="83"/>
        <v>0</v>
      </c>
      <c r="AM165" s="3">
        <f t="shared" si="83"/>
        <v>0</v>
      </c>
      <c r="AN165" s="3">
        <f t="shared" si="83"/>
        <v>0</v>
      </c>
      <c r="AO165" s="3">
        <f t="shared" si="83"/>
        <v>0</v>
      </c>
      <c r="AP165" s="3">
        <f t="shared" si="83"/>
        <v>0</v>
      </c>
      <c r="AQ165" s="3">
        <f t="shared" si="83"/>
        <v>0</v>
      </c>
      <c r="AR165" s="3">
        <f t="shared" si="83"/>
        <v>0</v>
      </c>
      <c r="AS165" s="3">
        <f t="shared" si="83"/>
        <v>6.3291139240506333E-2</v>
      </c>
      <c r="AT165" s="3">
        <f t="shared" si="83"/>
        <v>0.89873417721518989</v>
      </c>
      <c r="AU165" s="3">
        <f t="shared" si="83"/>
        <v>3.7974683544303799E-2</v>
      </c>
    </row>
    <row r="166" spans="1:63" x14ac:dyDescent="0.3">
      <c r="AI166" s="2" t="s">
        <v>53</v>
      </c>
      <c r="AJ166" s="3">
        <f>AJ150/$AV$150</f>
        <v>0</v>
      </c>
      <c r="AK166" s="3">
        <f t="shared" ref="AK166:AU166" si="84">AK150/$AV$150</f>
        <v>0</v>
      </c>
      <c r="AL166" s="3">
        <f t="shared" si="84"/>
        <v>0</v>
      </c>
      <c r="AM166" s="3">
        <f t="shared" si="84"/>
        <v>0</v>
      </c>
      <c r="AN166" s="3">
        <f t="shared" si="84"/>
        <v>0</v>
      </c>
      <c r="AO166" s="3">
        <f t="shared" si="84"/>
        <v>0</v>
      </c>
      <c r="AP166" s="3">
        <f t="shared" si="84"/>
        <v>0</v>
      </c>
      <c r="AQ166" s="3">
        <f t="shared" si="84"/>
        <v>0</v>
      </c>
      <c r="AR166" s="3">
        <f t="shared" si="84"/>
        <v>0</v>
      </c>
      <c r="AS166" s="3">
        <f t="shared" si="84"/>
        <v>0</v>
      </c>
      <c r="AT166" s="3">
        <f t="shared" si="84"/>
        <v>7.3170731707317069E-2</v>
      </c>
      <c r="AU166" s="3">
        <f t="shared" si="84"/>
        <v>0.92682926829268297</v>
      </c>
    </row>
    <row r="171" spans="1:63" x14ac:dyDescent="0.3">
      <c r="A171" t="s">
        <v>69</v>
      </c>
    </row>
    <row r="173" spans="1:63" x14ac:dyDescent="0.3">
      <c r="F173" s="67" t="s">
        <v>2</v>
      </c>
      <c r="G173" s="67"/>
      <c r="I173" s="67" t="s">
        <v>7</v>
      </c>
      <c r="J173" s="67"/>
      <c r="L173" s="68" t="s">
        <v>0</v>
      </c>
      <c r="M173" s="68"/>
      <c r="N173" s="68"/>
      <c r="O173" s="6" t="s">
        <v>10</v>
      </c>
      <c r="Q173" s="68" t="s">
        <v>0</v>
      </c>
      <c r="R173" s="68"/>
      <c r="S173" s="68"/>
      <c r="T173" s="6" t="s">
        <v>52</v>
      </c>
      <c r="V173" s="67" t="s">
        <v>57</v>
      </c>
      <c r="W173" s="67"/>
      <c r="X173" s="67"/>
      <c r="Y173" s="2" t="s">
        <v>33</v>
      </c>
      <c r="AA173" s="67" t="s">
        <v>57</v>
      </c>
      <c r="AB173" s="67"/>
      <c r="AC173" s="67"/>
      <c r="AD173" s="2" t="s">
        <v>33</v>
      </c>
      <c r="AE173" s="67" t="s">
        <v>36</v>
      </c>
      <c r="AF173" s="67"/>
      <c r="AG173" s="67"/>
      <c r="AI173" s="67" t="s">
        <v>51</v>
      </c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X173" s="67" t="s">
        <v>54</v>
      </c>
      <c r="AY173" s="67"/>
      <c r="BA173" s="67" t="s">
        <v>57</v>
      </c>
      <c r="BB173" s="67"/>
      <c r="BC173" s="67"/>
      <c r="BD173" s="2" t="s">
        <v>33</v>
      </c>
      <c r="BE173" s="3" t="s">
        <v>55</v>
      </c>
      <c r="BG173" s="67" t="s">
        <v>57</v>
      </c>
      <c r="BH173" s="67"/>
      <c r="BI173" s="67"/>
      <c r="BJ173" s="2" t="s">
        <v>55</v>
      </c>
      <c r="BK173" s="2" t="s">
        <v>157</v>
      </c>
    </row>
    <row r="174" spans="1:63" x14ac:dyDescent="0.3">
      <c r="F174" s="3" t="s">
        <v>3</v>
      </c>
      <c r="G174" s="4">
        <v>11189</v>
      </c>
      <c r="I174" s="3" t="s">
        <v>3</v>
      </c>
      <c r="J174" s="4">
        <v>11189</v>
      </c>
      <c r="L174" s="7">
        <v>11189</v>
      </c>
      <c r="M174" s="6" t="s">
        <v>1</v>
      </c>
      <c r="N174" s="7">
        <f>L174+$J$178</f>
        <v>11547</v>
      </c>
      <c r="O174" s="6" t="s">
        <v>11</v>
      </c>
      <c r="P174">
        <f>(Q174+S174)/2</f>
        <v>11368</v>
      </c>
      <c r="Q174" s="7">
        <v>11189</v>
      </c>
      <c r="R174" s="6" t="s">
        <v>1</v>
      </c>
      <c r="S174" s="7">
        <f>Q174+$J$178</f>
        <v>11547</v>
      </c>
      <c r="T174" s="6" t="s">
        <v>50</v>
      </c>
      <c r="V174" s="2">
        <v>1</v>
      </c>
      <c r="W174" s="2" t="s">
        <v>25</v>
      </c>
      <c r="X174" s="2">
        <v>12169</v>
      </c>
      <c r="Y174" s="2" t="s">
        <v>34</v>
      </c>
      <c r="AA174" s="2">
        <v>1</v>
      </c>
      <c r="AB174" s="2" t="s">
        <v>25</v>
      </c>
      <c r="AC174" s="2">
        <v>12169</v>
      </c>
      <c r="AD174" s="2" t="s">
        <v>34</v>
      </c>
      <c r="AE174" s="2" t="s">
        <v>34</v>
      </c>
      <c r="AF174" s="2" t="s">
        <v>38</v>
      </c>
      <c r="AG174" s="2" t="s">
        <v>34</v>
      </c>
      <c r="AI174" s="2" t="s">
        <v>52</v>
      </c>
      <c r="AJ174" s="2" t="s">
        <v>50</v>
      </c>
      <c r="AK174" s="2" t="s">
        <v>49</v>
      </c>
      <c r="AL174" s="2" t="s">
        <v>34</v>
      </c>
      <c r="AM174" s="2" t="s">
        <v>39</v>
      </c>
      <c r="AN174" s="2" t="s">
        <v>40</v>
      </c>
      <c r="AO174" s="2" t="s">
        <v>41</v>
      </c>
      <c r="AP174" s="2" t="s">
        <v>42</v>
      </c>
      <c r="AQ174" s="2" t="s">
        <v>35</v>
      </c>
      <c r="AR174" s="2" t="s">
        <v>43</v>
      </c>
      <c r="AS174" s="2" t="s">
        <v>44</v>
      </c>
      <c r="AT174" s="2" t="s">
        <v>45</v>
      </c>
      <c r="AU174" s="2" t="s">
        <v>53</v>
      </c>
      <c r="AX174" s="2" t="s">
        <v>50</v>
      </c>
      <c r="AY174" s="12">
        <v>11390.375</v>
      </c>
      <c r="BA174" s="2">
        <v>1</v>
      </c>
      <c r="BB174" s="2" t="s">
        <v>25</v>
      </c>
      <c r="BC174" s="2">
        <v>12169</v>
      </c>
      <c r="BD174" s="2" t="s">
        <v>34</v>
      </c>
      <c r="BE174" s="12"/>
      <c r="BG174" s="2">
        <v>1</v>
      </c>
      <c r="BH174" s="2" t="s">
        <v>25</v>
      </c>
      <c r="BI174" s="2">
        <v>12169</v>
      </c>
      <c r="BJ174" s="13" t="s">
        <v>1</v>
      </c>
      <c r="BK174" s="2" t="s">
        <v>1</v>
      </c>
    </row>
    <row r="175" spans="1:63" x14ac:dyDescent="0.3">
      <c r="F175" s="3" t="s">
        <v>4</v>
      </c>
      <c r="G175" s="4">
        <v>15492</v>
      </c>
      <c r="I175" s="5" t="s">
        <v>4</v>
      </c>
      <c r="J175" s="4">
        <v>15492</v>
      </c>
      <c r="L175" s="7">
        <f>N174</f>
        <v>11547</v>
      </c>
      <c r="M175" s="6" t="s">
        <v>1</v>
      </c>
      <c r="N175" s="7">
        <f t="shared" ref="N175:N185" si="85">L175+$J$178</f>
        <v>11905</v>
      </c>
      <c r="O175" s="6" t="s">
        <v>12</v>
      </c>
      <c r="P175">
        <f>(Q175+S175)/2</f>
        <v>11726</v>
      </c>
      <c r="Q175" s="7">
        <f>S174</f>
        <v>11547</v>
      </c>
      <c r="R175" s="6" t="s">
        <v>1</v>
      </c>
      <c r="S175" s="7">
        <f t="shared" ref="S175:S185" si="86">Q175+$J$178</f>
        <v>11905</v>
      </c>
      <c r="T175" s="6" t="s">
        <v>49</v>
      </c>
      <c r="V175" s="2">
        <v>2</v>
      </c>
      <c r="W175" s="2" t="s">
        <v>26</v>
      </c>
      <c r="X175" s="2">
        <v>12201</v>
      </c>
      <c r="Y175" s="2" t="s">
        <v>34</v>
      </c>
      <c r="AA175" s="2">
        <v>2</v>
      </c>
      <c r="AB175" s="2" t="s">
        <v>26</v>
      </c>
      <c r="AC175" s="2">
        <v>12201</v>
      </c>
      <c r="AD175" s="2" t="s">
        <v>34</v>
      </c>
      <c r="AE175" s="2" t="s">
        <v>34</v>
      </c>
      <c r="AF175" s="2" t="s">
        <v>38</v>
      </c>
      <c r="AG175" s="2" t="s">
        <v>34</v>
      </c>
      <c r="AI175" s="2" t="s">
        <v>50</v>
      </c>
      <c r="AJ175" s="3">
        <v>90</v>
      </c>
      <c r="AK175" s="3">
        <v>6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>
        <f>SUM(AJ175:AU175)</f>
        <v>96</v>
      </c>
      <c r="AX175" s="2" t="s">
        <v>49</v>
      </c>
      <c r="AY175" s="12">
        <v>11719.431</v>
      </c>
      <c r="BA175" s="2">
        <v>2</v>
      </c>
      <c r="BB175" s="2" t="s">
        <v>26</v>
      </c>
      <c r="BC175" s="2">
        <v>12201</v>
      </c>
      <c r="BD175" s="2" t="s">
        <v>34</v>
      </c>
      <c r="BE175" s="12">
        <v>12075.80152671756</v>
      </c>
      <c r="BG175" s="2">
        <v>2</v>
      </c>
      <c r="BH175" s="2" t="s">
        <v>26</v>
      </c>
      <c r="BI175" s="2">
        <v>12201</v>
      </c>
      <c r="BJ175" s="13">
        <v>12105.11202185792</v>
      </c>
      <c r="BK175" s="17">
        <v>1.02613288486552</v>
      </c>
    </row>
    <row r="176" spans="1:63" x14ac:dyDescent="0.3">
      <c r="F176" s="3" t="s">
        <v>5</v>
      </c>
      <c r="G176" s="3" t="s">
        <v>73</v>
      </c>
      <c r="I176" s="5" t="s">
        <v>8</v>
      </c>
      <c r="J176" s="3">
        <v>12</v>
      </c>
      <c r="L176" s="7">
        <f t="shared" ref="L176:L185" si="87">N175</f>
        <v>11905</v>
      </c>
      <c r="M176" s="6" t="s">
        <v>1</v>
      </c>
      <c r="N176" s="7">
        <f t="shared" si="85"/>
        <v>12263</v>
      </c>
      <c r="O176" s="6" t="s">
        <v>13</v>
      </c>
      <c r="Q176" s="7">
        <f t="shared" ref="Q176:Q185" si="88">S175</f>
        <v>11905</v>
      </c>
      <c r="R176" s="6" t="s">
        <v>1</v>
      </c>
      <c r="S176" s="7">
        <f t="shared" si="86"/>
        <v>12263</v>
      </c>
      <c r="T176" s="6" t="s">
        <v>34</v>
      </c>
      <c r="V176" s="2">
        <v>3</v>
      </c>
      <c r="W176" s="2" t="s">
        <v>27</v>
      </c>
      <c r="X176" s="2">
        <v>12168</v>
      </c>
      <c r="Y176" s="2" t="s">
        <v>34</v>
      </c>
      <c r="AA176" s="2">
        <v>3</v>
      </c>
      <c r="AB176" s="2" t="s">
        <v>27</v>
      </c>
      <c r="AC176" s="2">
        <v>12168</v>
      </c>
      <c r="AD176" s="2" t="s">
        <v>34</v>
      </c>
      <c r="AE176" s="2" t="s">
        <v>34</v>
      </c>
      <c r="AF176" s="2" t="s">
        <v>38</v>
      </c>
      <c r="AG176" s="2" t="s">
        <v>34</v>
      </c>
      <c r="AI176" s="2" t="s">
        <v>49</v>
      </c>
      <c r="AJ176" s="3">
        <v>6</v>
      </c>
      <c r="AK176" s="3">
        <v>99</v>
      </c>
      <c r="AL176" s="3">
        <v>4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>
        <f t="shared" ref="AV176:AV186" si="89">SUM(AJ176:AU176)</f>
        <v>109</v>
      </c>
      <c r="AX176" s="2" t="s">
        <v>34</v>
      </c>
      <c r="AY176" s="12">
        <v>12075.800999999999</v>
      </c>
      <c r="BA176" s="2">
        <v>3</v>
      </c>
      <c r="BB176" s="2" t="s">
        <v>27</v>
      </c>
      <c r="BC176" s="2">
        <v>12168</v>
      </c>
      <c r="BD176" s="2" t="s">
        <v>34</v>
      </c>
      <c r="BE176" s="12">
        <v>12075.80152671756</v>
      </c>
      <c r="BG176" s="2">
        <v>3</v>
      </c>
      <c r="BH176" s="2" t="s">
        <v>27</v>
      </c>
      <c r="BI176" s="2">
        <v>12168</v>
      </c>
      <c r="BJ176" s="13">
        <v>12105.11202185792</v>
      </c>
      <c r="BK176" s="17">
        <v>0.75771263381362708</v>
      </c>
    </row>
    <row r="177" spans="9:63" x14ac:dyDescent="0.3">
      <c r="I177" s="3" t="s">
        <v>9</v>
      </c>
      <c r="J177" s="4">
        <v>4303</v>
      </c>
      <c r="L177" s="7">
        <f t="shared" si="87"/>
        <v>12263</v>
      </c>
      <c r="M177" s="6" t="s">
        <v>1</v>
      </c>
      <c r="N177" s="7">
        <f t="shared" si="85"/>
        <v>12621</v>
      </c>
      <c r="O177" s="6" t="s">
        <v>14</v>
      </c>
      <c r="Q177" s="7">
        <f t="shared" si="88"/>
        <v>12263</v>
      </c>
      <c r="R177" s="6" t="s">
        <v>1</v>
      </c>
      <c r="S177" s="7">
        <f t="shared" si="86"/>
        <v>12621</v>
      </c>
      <c r="T177" s="6" t="s">
        <v>39</v>
      </c>
      <c r="V177" s="2">
        <v>4</v>
      </c>
      <c r="W177" s="2" t="s">
        <v>28</v>
      </c>
      <c r="X177" s="2">
        <v>12202</v>
      </c>
      <c r="Y177" s="2" t="s">
        <v>34</v>
      </c>
      <c r="AA177" s="2">
        <v>4</v>
      </c>
      <c r="AB177" s="2" t="s">
        <v>28</v>
      </c>
      <c r="AC177" s="2">
        <v>12202</v>
      </c>
      <c r="AD177" s="2" t="s">
        <v>34</v>
      </c>
      <c r="AE177" s="2" t="s">
        <v>34</v>
      </c>
      <c r="AF177" s="2" t="s">
        <v>38</v>
      </c>
      <c r="AG177" s="2" t="s">
        <v>34</v>
      </c>
      <c r="AI177" s="2" t="s">
        <v>34</v>
      </c>
      <c r="AJ177" s="3">
        <v>0</v>
      </c>
      <c r="AK177" s="3">
        <v>4</v>
      </c>
      <c r="AL177" s="3">
        <v>126</v>
      </c>
      <c r="AM177" s="3">
        <v>1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>
        <f t="shared" si="89"/>
        <v>131</v>
      </c>
      <c r="AX177" s="2" t="s">
        <v>39</v>
      </c>
      <c r="AY177" s="12">
        <v>12465.866</v>
      </c>
      <c r="BA177" s="2">
        <v>4</v>
      </c>
      <c r="BB177" s="2" t="s">
        <v>28</v>
      </c>
      <c r="BC177" s="2">
        <v>12202</v>
      </c>
      <c r="BD177" s="2" t="s">
        <v>34</v>
      </c>
      <c r="BE177" s="12">
        <v>12075.80152671756</v>
      </c>
      <c r="BG177" s="2">
        <v>4</v>
      </c>
      <c r="BH177" s="2" t="s">
        <v>28</v>
      </c>
      <c r="BI177" s="2">
        <v>12202</v>
      </c>
      <c r="BJ177" s="13">
        <v>12105.11202185792</v>
      </c>
      <c r="BK177" s="17">
        <v>1.034244167205721</v>
      </c>
    </row>
    <row r="178" spans="9:63" x14ac:dyDescent="0.3">
      <c r="I178" s="3" t="s">
        <v>7</v>
      </c>
      <c r="J178" s="3">
        <v>358</v>
      </c>
      <c r="L178" s="7">
        <f t="shared" si="87"/>
        <v>12621</v>
      </c>
      <c r="M178" s="6" t="s">
        <v>1</v>
      </c>
      <c r="N178" s="7">
        <f t="shared" si="85"/>
        <v>12979</v>
      </c>
      <c r="O178" s="6" t="s">
        <v>15</v>
      </c>
      <c r="Q178" s="7">
        <f t="shared" si="88"/>
        <v>12621</v>
      </c>
      <c r="R178" s="6" t="s">
        <v>1</v>
      </c>
      <c r="S178" s="7">
        <f t="shared" si="86"/>
        <v>12979</v>
      </c>
      <c r="T178" s="6" t="s">
        <v>40</v>
      </c>
      <c r="V178" s="2">
        <v>5</v>
      </c>
      <c r="W178" s="2" t="s">
        <v>29</v>
      </c>
      <c r="X178" s="2">
        <v>12136</v>
      </c>
      <c r="Y178" s="2" t="s">
        <v>34</v>
      </c>
      <c r="AA178" s="2">
        <v>5</v>
      </c>
      <c r="AB178" s="2" t="s">
        <v>29</v>
      </c>
      <c r="AC178" s="2">
        <v>12136</v>
      </c>
      <c r="AD178" s="2" t="s">
        <v>34</v>
      </c>
      <c r="AE178" s="2" t="s">
        <v>34</v>
      </c>
      <c r="AF178" s="2" t="s">
        <v>38</v>
      </c>
      <c r="AG178" s="2" t="s">
        <v>34</v>
      </c>
      <c r="AI178" s="2" t="s">
        <v>39</v>
      </c>
      <c r="AJ178" s="3">
        <v>0</v>
      </c>
      <c r="AK178" s="3">
        <v>0</v>
      </c>
      <c r="AL178" s="3">
        <v>0</v>
      </c>
      <c r="AM178" s="3">
        <v>56</v>
      </c>
      <c r="AN178" s="3">
        <v>4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>
        <f t="shared" si="89"/>
        <v>60</v>
      </c>
      <c r="AX178" s="2" t="s">
        <v>40</v>
      </c>
      <c r="AY178" s="12">
        <v>12825.06</v>
      </c>
      <c r="BA178" s="2">
        <v>5</v>
      </c>
      <c r="BB178" s="2" t="s">
        <v>29</v>
      </c>
      <c r="BC178" s="2">
        <v>12136</v>
      </c>
      <c r="BD178" s="2" t="s">
        <v>34</v>
      </c>
      <c r="BE178" s="12">
        <v>12075.80152671756</v>
      </c>
      <c r="BG178" s="2">
        <v>5</v>
      </c>
      <c r="BH178" s="2" t="s">
        <v>29</v>
      </c>
      <c r="BI178" s="2">
        <v>12136</v>
      </c>
      <c r="BJ178" s="13">
        <v>12105.11202185792</v>
      </c>
      <c r="BK178" s="17">
        <v>0.49603224524095368</v>
      </c>
    </row>
    <row r="179" spans="9:63" x14ac:dyDescent="0.3">
      <c r="L179" s="7">
        <f t="shared" si="87"/>
        <v>12979</v>
      </c>
      <c r="M179" s="6" t="s">
        <v>1</v>
      </c>
      <c r="N179" s="7">
        <f t="shared" si="85"/>
        <v>13337</v>
      </c>
      <c r="O179" s="6" t="s">
        <v>16</v>
      </c>
      <c r="Q179" s="7">
        <f t="shared" si="88"/>
        <v>12979</v>
      </c>
      <c r="R179" s="6" t="s">
        <v>1</v>
      </c>
      <c r="S179" s="7">
        <f t="shared" si="86"/>
        <v>13337</v>
      </c>
      <c r="T179" s="6" t="s">
        <v>41</v>
      </c>
      <c r="V179" s="2">
        <v>6</v>
      </c>
      <c r="W179" s="9">
        <v>41944</v>
      </c>
      <c r="X179" s="2">
        <v>12136</v>
      </c>
      <c r="Y179" s="2" t="s">
        <v>34</v>
      </c>
      <c r="AA179" s="2">
        <v>6</v>
      </c>
      <c r="AB179" s="9">
        <v>41944</v>
      </c>
      <c r="AC179" s="2">
        <v>12136</v>
      </c>
      <c r="AD179" s="2" t="s">
        <v>34</v>
      </c>
      <c r="AE179" s="2" t="s">
        <v>34</v>
      </c>
      <c r="AF179" s="2" t="s">
        <v>38</v>
      </c>
      <c r="AG179" s="2" t="s">
        <v>34</v>
      </c>
      <c r="AI179" s="2" t="s">
        <v>40</v>
      </c>
      <c r="AJ179" s="3">
        <v>0</v>
      </c>
      <c r="AK179" s="3">
        <v>0</v>
      </c>
      <c r="AL179" s="3">
        <v>0</v>
      </c>
      <c r="AM179" s="3">
        <v>3</v>
      </c>
      <c r="AN179" s="3">
        <v>87</v>
      </c>
      <c r="AO179" s="3">
        <v>10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>
        <f t="shared" si="89"/>
        <v>100</v>
      </c>
      <c r="AX179" s="2" t="s">
        <v>41</v>
      </c>
      <c r="AY179" s="12">
        <v>13162.093999999999</v>
      </c>
      <c r="BA179" s="2">
        <v>6</v>
      </c>
      <c r="BB179" s="9">
        <v>41944</v>
      </c>
      <c r="BC179" s="2">
        <v>12136</v>
      </c>
      <c r="BD179" s="2" t="s">
        <v>34</v>
      </c>
      <c r="BE179" s="12">
        <v>12075.80152671756</v>
      </c>
      <c r="BG179" s="2">
        <v>6</v>
      </c>
      <c r="BH179" s="9">
        <v>41944</v>
      </c>
      <c r="BI179" s="2">
        <v>12136</v>
      </c>
      <c r="BJ179" s="13">
        <v>12105.11202185792</v>
      </c>
      <c r="BK179" s="17">
        <v>0.49603224524095368</v>
      </c>
    </row>
    <row r="180" spans="9:63" x14ac:dyDescent="0.3">
      <c r="L180" s="7">
        <f t="shared" si="87"/>
        <v>13337</v>
      </c>
      <c r="M180" s="6" t="s">
        <v>1</v>
      </c>
      <c r="N180" s="7">
        <f t="shared" si="85"/>
        <v>13695</v>
      </c>
      <c r="O180" s="6" t="s">
        <v>17</v>
      </c>
      <c r="Q180" s="7">
        <f t="shared" si="88"/>
        <v>13337</v>
      </c>
      <c r="R180" s="6" t="s">
        <v>1</v>
      </c>
      <c r="S180" s="7">
        <f t="shared" si="86"/>
        <v>13695</v>
      </c>
      <c r="T180" s="6" t="s">
        <v>42</v>
      </c>
      <c r="V180" s="2">
        <v>7</v>
      </c>
      <c r="W180" s="9">
        <v>41974</v>
      </c>
      <c r="X180" s="2">
        <v>12136</v>
      </c>
      <c r="Y180" s="2" t="s">
        <v>34</v>
      </c>
      <c r="AA180" s="2">
        <v>7</v>
      </c>
      <c r="AB180" s="9">
        <v>41974</v>
      </c>
      <c r="AC180" s="2">
        <v>12136</v>
      </c>
      <c r="AD180" s="2" t="s">
        <v>34</v>
      </c>
      <c r="AE180" s="2" t="s">
        <v>34</v>
      </c>
      <c r="AF180" s="2" t="s">
        <v>38</v>
      </c>
      <c r="AG180" s="2" t="s">
        <v>34</v>
      </c>
      <c r="AI180" s="2" t="s">
        <v>41</v>
      </c>
      <c r="AJ180" s="3">
        <v>0</v>
      </c>
      <c r="AK180" s="3">
        <v>0</v>
      </c>
      <c r="AL180" s="3">
        <v>0</v>
      </c>
      <c r="AM180" s="3">
        <v>0</v>
      </c>
      <c r="AN180" s="3">
        <v>9</v>
      </c>
      <c r="AO180" s="3">
        <v>587</v>
      </c>
      <c r="AP180" s="3">
        <v>16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>
        <f t="shared" si="89"/>
        <v>612</v>
      </c>
      <c r="AX180" s="2" t="s">
        <v>42</v>
      </c>
      <c r="AY180" s="12">
        <v>13514.038</v>
      </c>
      <c r="BA180" s="2">
        <v>7</v>
      </c>
      <c r="BB180" s="9">
        <v>41974</v>
      </c>
      <c r="BC180" s="2">
        <v>12136</v>
      </c>
      <c r="BD180" s="2" t="s">
        <v>34</v>
      </c>
      <c r="BE180" s="12">
        <v>12075.80152671756</v>
      </c>
      <c r="BG180" s="2">
        <v>7</v>
      </c>
      <c r="BH180" s="9">
        <v>41974</v>
      </c>
      <c r="BI180" s="2">
        <v>12136</v>
      </c>
      <c r="BJ180" s="13">
        <v>12105.11202185792</v>
      </c>
      <c r="BK180" s="17">
        <v>0.49603224524095368</v>
      </c>
    </row>
    <row r="181" spans="9:63" x14ac:dyDescent="0.3">
      <c r="L181" s="7">
        <f t="shared" si="87"/>
        <v>13695</v>
      </c>
      <c r="M181" s="6" t="s">
        <v>1</v>
      </c>
      <c r="N181" s="7">
        <f t="shared" si="85"/>
        <v>14053</v>
      </c>
      <c r="O181" s="6" t="s">
        <v>18</v>
      </c>
      <c r="Q181" s="7">
        <f t="shared" si="88"/>
        <v>13695</v>
      </c>
      <c r="R181" s="6" t="s">
        <v>1</v>
      </c>
      <c r="S181" s="7">
        <f t="shared" si="86"/>
        <v>14053</v>
      </c>
      <c r="T181" s="6" t="s">
        <v>35</v>
      </c>
      <c r="V181" s="2">
        <v>8</v>
      </c>
      <c r="W181" s="2" t="s">
        <v>30</v>
      </c>
      <c r="X181" s="2">
        <v>11987</v>
      </c>
      <c r="Y181" s="2" t="s">
        <v>34</v>
      </c>
      <c r="AA181" s="2">
        <v>8</v>
      </c>
      <c r="AB181" s="2" t="s">
        <v>30</v>
      </c>
      <c r="AC181" s="2">
        <v>11987</v>
      </c>
      <c r="AD181" s="2" t="s">
        <v>34</v>
      </c>
      <c r="AE181" s="2" t="s">
        <v>34</v>
      </c>
      <c r="AF181" s="2" t="s">
        <v>38</v>
      </c>
      <c r="AG181" s="2" t="s">
        <v>34</v>
      </c>
      <c r="AI181" s="2" t="s">
        <v>42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15</v>
      </c>
      <c r="AP181" s="3">
        <v>337</v>
      </c>
      <c r="AQ181" s="3">
        <v>13</v>
      </c>
      <c r="AR181" s="3">
        <v>0</v>
      </c>
      <c r="AS181" s="3">
        <v>0</v>
      </c>
      <c r="AT181" s="3">
        <v>0</v>
      </c>
      <c r="AU181" s="3">
        <v>0</v>
      </c>
      <c r="AV181">
        <f t="shared" si="89"/>
        <v>365</v>
      </c>
      <c r="AX181" s="2" t="s">
        <v>35</v>
      </c>
      <c r="AY181" s="12">
        <v>13877.148999999999</v>
      </c>
      <c r="BA181" s="2">
        <v>8</v>
      </c>
      <c r="BB181" s="2" t="s">
        <v>30</v>
      </c>
      <c r="BC181" s="2">
        <v>11987</v>
      </c>
      <c r="BD181" s="2" t="s">
        <v>34</v>
      </c>
      <c r="BE181" s="12">
        <v>12075.80152671756</v>
      </c>
      <c r="BG181" s="2">
        <v>8</v>
      </c>
      <c r="BH181" s="2" t="s">
        <v>30</v>
      </c>
      <c r="BI181" s="2">
        <v>11987</v>
      </c>
      <c r="BJ181" s="13">
        <v>12105.11202185792</v>
      </c>
      <c r="BK181" s="17">
        <v>0.74081527252488411</v>
      </c>
    </row>
    <row r="182" spans="9:63" x14ac:dyDescent="0.3">
      <c r="L182" s="7">
        <f t="shared" si="87"/>
        <v>14053</v>
      </c>
      <c r="M182" s="6" t="s">
        <v>1</v>
      </c>
      <c r="N182" s="7">
        <f t="shared" si="85"/>
        <v>14411</v>
      </c>
      <c r="O182" s="6" t="s">
        <v>19</v>
      </c>
      <c r="Q182" s="7">
        <f t="shared" si="88"/>
        <v>14053</v>
      </c>
      <c r="R182" s="6" t="s">
        <v>1</v>
      </c>
      <c r="S182" s="7">
        <f t="shared" si="86"/>
        <v>14411</v>
      </c>
      <c r="T182" s="6" t="s">
        <v>43</v>
      </c>
      <c r="V182" s="2">
        <v>9</v>
      </c>
      <c r="W182" s="2" t="s">
        <v>31</v>
      </c>
      <c r="X182" s="2">
        <v>11987</v>
      </c>
      <c r="Y182" s="2" t="s">
        <v>34</v>
      </c>
      <c r="AA182" s="2">
        <v>9</v>
      </c>
      <c r="AB182" s="2" t="s">
        <v>31</v>
      </c>
      <c r="AC182" s="2">
        <v>11987</v>
      </c>
      <c r="AD182" s="2" t="s">
        <v>34</v>
      </c>
      <c r="AE182" s="2" t="s">
        <v>34</v>
      </c>
      <c r="AF182" s="2" t="s">
        <v>38</v>
      </c>
      <c r="AG182" s="2" t="s">
        <v>34</v>
      </c>
      <c r="AI182" s="2" t="s">
        <v>35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12</v>
      </c>
      <c r="AQ182" s="3">
        <v>314</v>
      </c>
      <c r="AR182" s="3">
        <v>15</v>
      </c>
      <c r="AS182" s="3">
        <v>0</v>
      </c>
      <c r="AT182" s="3">
        <v>0</v>
      </c>
      <c r="AU182" s="3">
        <v>0</v>
      </c>
      <c r="AV182">
        <f t="shared" si="89"/>
        <v>341</v>
      </c>
      <c r="AX182" s="2" t="s">
        <v>43</v>
      </c>
      <c r="AY182" s="12">
        <v>14226.867</v>
      </c>
      <c r="BA182" s="2">
        <v>9</v>
      </c>
      <c r="BB182" s="2" t="s">
        <v>31</v>
      </c>
      <c r="BC182" s="2">
        <v>11987</v>
      </c>
      <c r="BD182" s="2" t="s">
        <v>34</v>
      </c>
      <c r="BE182" s="12">
        <v>12075.80152671756</v>
      </c>
      <c r="BG182" s="2">
        <v>9</v>
      </c>
      <c r="BH182" s="2" t="s">
        <v>31</v>
      </c>
      <c r="BI182" s="2">
        <v>11987</v>
      </c>
      <c r="BJ182" s="13">
        <v>12105.11202185792</v>
      </c>
      <c r="BK182" s="17">
        <v>0.74081527252488411</v>
      </c>
    </row>
    <row r="183" spans="9:63" x14ac:dyDescent="0.3">
      <c r="L183" s="7">
        <f t="shared" si="87"/>
        <v>14411</v>
      </c>
      <c r="M183" s="6" t="s">
        <v>1</v>
      </c>
      <c r="N183" s="7">
        <f t="shared" si="85"/>
        <v>14769</v>
      </c>
      <c r="O183" s="6" t="s">
        <v>20</v>
      </c>
      <c r="Q183" s="7">
        <f t="shared" si="88"/>
        <v>14411</v>
      </c>
      <c r="R183" s="6" t="s">
        <v>1</v>
      </c>
      <c r="S183" s="7">
        <f t="shared" si="86"/>
        <v>14769</v>
      </c>
      <c r="T183" s="6" t="s">
        <v>44</v>
      </c>
      <c r="V183" s="2">
        <v>10</v>
      </c>
      <c r="W183" s="2" t="s">
        <v>32</v>
      </c>
      <c r="X183" s="2">
        <v>12017</v>
      </c>
      <c r="Y183" s="2" t="s">
        <v>34</v>
      </c>
      <c r="AA183" s="2">
        <v>10</v>
      </c>
      <c r="AB183" s="2" t="s">
        <v>32</v>
      </c>
      <c r="AC183" s="2">
        <v>12017</v>
      </c>
      <c r="AD183" s="2" t="s">
        <v>34</v>
      </c>
      <c r="AE183" s="2" t="s">
        <v>34</v>
      </c>
      <c r="AF183" s="2" t="s">
        <v>38</v>
      </c>
      <c r="AG183" s="2" t="s">
        <v>34</v>
      </c>
      <c r="AI183" s="2" t="s">
        <v>43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14</v>
      </c>
      <c r="AR183" s="3">
        <v>255</v>
      </c>
      <c r="AS183" s="3">
        <v>10</v>
      </c>
      <c r="AT183" s="3">
        <v>0</v>
      </c>
      <c r="AU183" s="3">
        <v>0</v>
      </c>
      <c r="AV183">
        <f t="shared" si="89"/>
        <v>279</v>
      </c>
      <c r="AX183" s="2" t="s">
        <v>44</v>
      </c>
      <c r="AY183" s="22">
        <v>14571.734</v>
      </c>
      <c r="BA183" s="2">
        <v>10</v>
      </c>
      <c r="BB183" s="2" t="s">
        <v>32</v>
      </c>
      <c r="BC183" s="2">
        <v>12017</v>
      </c>
      <c r="BD183" s="2" t="s">
        <v>34</v>
      </c>
      <c r="BE183" s="12">
        <v>12075.80152671756</v>
      </c>
      <c r="BG183" s="2">
        <v>10</v>
      </c>
      <c r="BH183" s="2" t="s">
        <v>32</v>
      </c>
      <c r="BI183" s="2">
        <v>12017</v>
      </c>
      <c r="BJ183" s="13">
        <v>12105.11202185792</v>
      </c>
      <c r="BK183" s="17">
        <v>0.48931951999299211</v>
      </c>
    </row>
    <row r="184" spans="9:63" x14ac:dyDescent="0.3">
      <c r="L184" s="7">
        <f t="shared" si="87"/>
        <v>14769</v>
      </c>
      <c r="M184" s="6" t="s">
        <v>1</v>
      </c>
      <c r="N184" s="7">
        <f t="shared" si="85"/>
        <v>15127</v>
      </c>
      <c r="O184" s="6" t="s">
        <v>21</v>
      </c>
      <c r="Q184" s="7">
        <f t="shared" si="88"/>
        <v>14769</v>
      </c>
      <c r="R184" s="6" t="s">
        <v>1</v>
      </c>
      <c r="S184" s="7">
        <f t="shared" si="86"/>
        <v>15127</v>
      </c>
      <c r="T184" s="6" t="s">
        <v>45</v>
      </c>
      <c r="V184" s="2" t="s">
        <v>24</v>
      </c>
      <c r="W184" s="2" t="s">
        <v>24</v>
      </c>
      <c r="X184" s="2" t="s">
        <v>24</v>
      </c>
      <c r="Y184" s="2" t="s">
        <v>24</v>
      </c>
      <c r="AA184" s="2" t="s">
        <v>24</v>
      </c>
      <c r="AB184" s="2" t="s">
        <v>24</v>
      </c>
      <c r="AC184" s="2" t="s">
        <v>24</v>
      </c>
      <c r="AD184" s="2" t="s">
        <v>24</v>
      </c>
      <c r="AE184" s="2" t="s">
        <v>24</v>
      </c>
      <c r="AF184" s="2" t="s">
        <v>24</v>
      </c>
      <c r="AG184" s="2" t="s">
        <v>24</v>
      </c>
      <c r="AI184" s="2" t="s">
        <v>44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10</v>
      </c>
      <c r="AS184" s="3">
        <v>83</v>
      </c>
      <c r="AT184" s="3">
        <v>5</v>
      </c>
      <c r="AU184" s="3">
        <v>0</v>
      </c>
      <c r="AV184">
        <f t="shared" si="89"/>
        <v>98</v>
      </c>
      <c r="AX184" s="2" t="s">
        <v>45</v>
      </c>
      <c r="AY184" s="12">
        <v>14948</v>
      </c>
      <c r="BA184" s="2" t="s">
        <v>24</v>
      </c>
      <c r="BB184" s="2" t="s">
        <v>24</v>
      </c>
      <c r="BC184" s="2" t="s">
        <v>24</v>
      </c>
      <c r="BD184" s="2" t="s">
        <v>24</v>
      </c>
      <c r="BE184" s="2" t="s">
        <v>24</v>
      </c>
      <c r="BG184" s="2" t="s">
        <v>24</v>
      </c>
      <c r="BH184" s="2" t="s">
        <v>24</v>
      </c>
      <c r="BI184" s="2" t="s">
        <v>24</v>
      </c>
      <c r="BJ184" s="2" t="s">
        <v>24</v>
      </c>
      <c r="BK184" s="2" t="s">
        <v>24</v>
      </c>
    </row>
    <row r="185" spans="9:63" x14ac:dyDescent="0.3">
      <c r="L185" s="7">
        <f t="shared" si="87"/>
        <v>15127</v>
      </c>
      <c r="M185" s="6" t="s">
        <v>1</v>
      </c>
      <c r="N185" s="7">
        <f t="shared" si="85"/>
        <v>15485</v>
      </c>
      <c r="O185" s="6" t="s">
        <v>22</v>
      </c>
      <c r="Q185" s="7">
        <f t="shared" si="88"/>
        <v>15127</v>
      </c>
      <c r="R185" s="6" t="s">
        <v>1</v>
      </c>
      <c r="S185" s="7">
        <f t="shared" si="86"/>
        <v>15485</v>
      </c>
      <c r="T185" s="6" t="s">
        <v>53</v>
      </c>
      <c r="V185" s="2" t="s">
        <v>24</v>
      </c>
      <c r="W185" s="2" t="s">
        <v>24</v>
      </c>
      <c r="X185" s="2" t="s">
        <v>24</v>
      </c>
      <c r="Y185" s="2" t="s">
        <v>24</v>
      </c>
      <c r="AA185" s="2" t="s">
        <v>24</v>
      </c>
      <c r="AB185" s="2" t="s">
        <v>24</v>
      </c>
      <c r="AC185" s="2" t="s">
        <v>24</v>
      </c>
      <c r="AD185" s="2" t="s">
        <v>24</v>
      </c>
      <c r="AE185" s="2" t="s">
        <v>24</v>
      </c>
      <c r="AF185" s="2" t="s">
        <v>24</v>
      </c>
      <c r="AG185" s="2" t="s">
        <v>24</v>
      </c>
      <c r="AI185" s="2" t="s">
        <v>45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5</v>
      </c>
      <c r="AT185" s="3">
        <v>28</v>
      </c>
      <c r="AU185" s="3">
        <v>5</v>
      </c>
      <c r="AV185">
        <f t="shared" si="89"/>
        <v>38</v>
      </c>
      <c r="AX185" s="2" t="s">
        <v>53</v>
      </c>
      <c r="AY185" s="12">
        <v>15194.125</v>
      </c>
      <c r="BA185" s="2" t="s">
        <v>24</v>
      </c>
      <c r="BB185" s="2" t="s">
        <v>24</v>
      </c>
      <c r="BC185" s="2" t="s">
        <v>24</v>
      </c>
      <c r="BD185" s="2" t="s">
        <v>24</v>
      </c>
      <c r="BE185" s="2" t="s">
        <v>24</v>
      </c>
      <c r="BG185" s="2" t="s">
        <v>24</v>
      </c>
      <c r="BH185" s="2" t="s">
        <v>24</v>
      </c>
      <c r="BI185" s="2" t="s">
        <v>24</v>
      </c>
      <c r="BJ185" s="2" t="s">
        <v>24</v>
      </c>
      <c r="BK185" s="2" t="s">
        <v>24</v>
      </c>
    </row>
    <row r="186" spans="9:63" x14ac:dyDescent="0.3">
      <c r="V186" s="2" t="s">
        <v>24</v>
      </c>
      <c r="W186" s="2" t="s">
        <v>24</v>
      </c>
      <c r="X186" s="2" t="s">
        <v>24</v>
      </c>
      <c r="Y186" s="2" t="s">
        <v>24</v>
      </c>
      <c r="AA186" s="2" t="s">
        <v>24</v>
      </c>
      <c r="AB186" s="2" t="s">
        <v>24</v>
      </c>
      <c r="AC186" s="2" t="s">
        <v>24</v>
      </c>
      <c r="AD186" s="2" t="s">
        <v>24</v>
      </c>
      <c r="AE186" s="2" t="s">
        <v>24</v>
      </c>
      <c r="AF186" s="2" t="s">
        <v>24</v>
      </c>
      <c r="AG186" s="2" t="s">
        <v>24</v>
      </c>
      <c r="AI186" s="2" t="s">
        <v>53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5</v>
      </c>
      <c r="AU186" s="3">
        <v>11</v>
      </c>
      <c r="AV186">
        <f t="shared" si="89"/>
        <v>16</v>
      </c>
      <c r="BA186" s="2" t="s">
        <v>24</v>
      </c>
      <c r="BB186" s="2" t="s">
        <v>24</v>
      </c>
      <c r="BC186" s="2" t="s">
        <v>24</v>
      </c>
      <c r="BD186" s="2" t="s">
        <v>24</v>
      </c>
      <c r="BE186" s="2" t="s">
        <v>24</v>
      </c>
      <c r="BG186" s="2" t="s">
        <v>24</v>
      </c>
      <c r="BH186" s="2" t="s">
        <v>24</v>
      </c>
      <c r="BI186" s="2" t="s">
        <v>24</v>
      </c>
      <c r="BJ186" s="2" t="s">
        <v>24</v>
      </c>
      <c r="BK186" s="2" t="s">
        <v>24</v>
      </c>
    </row>
    <row r="187" spans="9:63" x14ac:dyDescent="0.3">
      <c r="V187" s="2" t="s">
        <v>24</v>
      </c>
      <c r="W187" s="2" t="s">
        <v>24</v>
      </c>
      <c r="X187" s="2" t="s">
        <v>24</v>
      </c>
      <c r="Y187" s="2" t="s">
        <v>24</v>
      </c>
      <c r="AA187" s="2" t="s">
        <v>24</v>
      </c>
      <c r="AB187" s="2" t="s">
        <v>24</v>
      </c>
      <c r="AC187" s="2" t="s">
        <v>24</v>
      </c>
      <c r="AD187" s="2" t="s">
        <v>24</v>
      </c>
      <c r="AE187" s="2" t="s">
        <v>24</v>
      </c>
      <c r="AF187" s="2" t="s">
        <v>24</v>
      </c>
      <c r="AG187" s="2" t="s">
        <v>24</v>
      </c>
      <c r="AV187">
        <f>SUM(AV175:AV186)</f>
        <v>2245</v>
      </c>
      <c r="BA187" s="2" t="s">
        <v>24</v>
      </c>
      <c r="BB187" s="2" t="s">
        <v>24</v>
      </c>
      <c r="BC187" s="2" t="s">
        <v>24</v>
      </c>
      <c r="BD187" s="2" t="s">
        <v>24</v>
      </c>
      <c r="BE187" s="2" t="s">
        <v>24</v>
      </c>
      <c r="BG187" s="2" t="s">
        <v>24</v>
      </c>
      <c r="BH187" s="2" t="s">
        <v>24</v>
      </c>
      <c r="BI187" s="2" t="s">
        <v>24</v>
      </c>
      <c r="BJ187" s="2" t="s">
        <v>24</v>
      </c>
      <c r="BK187" s="2" t="s">
        <v>24</v>
      </c>
    </row>
    <row r="188" spans="9:63" x14ac:dyDescent="0.3">
      <c r="V188" s="2" t="s">
        <v>24</v>
      </c>
      <c r="W188" s="2" t="s">
        <v>24</v>
      </c>
      <c r="X188" s="2" t="s">
        <v>24</v>
      </c>
      <c r="Y188" s="2" t="s">
        <v>24</v>
      </c>
      <c r="AA188" s="2" t="s">
        <v>24</v>
      </c>
      <c r="AB188" s="2" t="s">
        <v>24</v>
      </c>
      <c r="AC188" s="2" t="s">
        <v>24</v>
      </c>
      <c r="AD188" s="2" t="s">
        <v>24</v>
      </c>
      <c r="AE188" s="2" t="s">
        <v>24</v>
      </c>
      <c r="AF188" s="2" t="s">
        <v>24</v>
      </c>
      <c r="AG188" s="2" t="s">
        <v>24</v>
      </c>
      <c r="BA188" s="2" t="s">
        <v>24</v>
      </c>
      <c r="BB188" s="2" t="s">
        <v>24</v>
      </c>
      <c r="BC188" s="2" t="s">
        <v>24</v>
      </c>
      <c r="BD188" s="2" t="s">
        <v>24</v>
      </c>
      <c r="BE188" s="2" t="s">
        <v>24</v>
      </c>
      <c r="BG188" s="2" t="s">
        <v>24</v>
      </c>
      <c r="BH188" s="2" t="s">
        <v>24</v>
      </c>
      <c r="BI188" s="2" t="s">
        <v>24</v>
      </c>
      <c r="BJ188" s="2" t="s">
        <v>24</v>
      </c>
      <c r="BK188" s="2" t="s">
        <v>24</v>
      </c>
    </row>
    <row r="189" spans="9:63" x14ac:dyDescent="0.3">
      <c r="V189" s="2">
        <v>1880</v>
      </c>
      <c r="W189" s="2" t="s">
        <v>146</v>
      </c>
      <c r="X189" s="2">
        <v>13992</v>
      </c>
      <c r="Y189" s="2" t="s">
        <v>35</v>
      </c>
      <c r="AA189" s="2">
        <v>1879</v>
      </c>
      <c r="AB189" s="2" t="s">
        <v>145</v>
      </c>
      <c r="AC189" s="2">
        <v>13934</v>
      </c>
      <c r="AD189" s="2" t="s">
        <v>35</v>
      </c>
      <c r="AE189" s="2" t="s">
        <v>35</v>
      </c>
      <c r="AF189" s="2" t="s">
        <v>38</v>
      </c>
      <c r="AG189" s="2" t="s">
        <v>35</v>
      </c>
      <c r="AI189" s="67" t="s">
        <v>51</v>
      </c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BA189" s="2">
        <v>1879</v>
      </c>
      <c r="BB189" s="2" t="s">
        <v>145</v>
      </c>
      <c r="BC189" s="2">
        <v>13934</v>
      </c>
      <c r="BD189" s="2" t="s">
        <v>35</v>
      </c>
      <c r="BE189" s="13">
        <v>13877.149560117299</v>
      </c>
      <c r="BG189" s="2">
        <v>1879</v>
      </c>
      <c r="BH189" s="2" t="s">
        <v>145</v>
      </c>
      <c r="BI189" s="2">
        <v>13934</v>
      </c>
      <c r="BJ189" s="13">
        <v>13877.149560117299</v>
      </c>
      <c r="BK189" s="17">
        <v>0.40799798968493611</v>
      </c>
    </row>
    <row r="190" spans="9:63" x14ac:dyDescent="0.3">
      <c r="AA190" s="2">
        <v>1880</v>
      </c>
      <c r="AB190" s="2" t="s">
        <v>146</v>
      </c>
      <c r="AC190" s="2">
        <v>13992</v>
      </c>
      <c r="AD190" s="2" t="s">
        <v>35</v>
      </c>
      <c r="AE190" s="2" t="s">
        <v>35</v>
      </c>
      <c r="AF190" s="2" t="s">
        <v>38</v>
      </c>
      <c r="AG190" s="2"/>
      <c r="AI190" s="2" t="s">
        <v>52</v>
      </c>
      <c r="AJ190" s="2" t="s">
        <v>50</v>
      </c>
      <c r="AK190" s="2" t="s">
        <v>49</v>
      </c>
      <c r="AL190" s="2" t="s">
        <v>34</v>
      </c>
      <c r="AM190" s="2" t="s">
        <v>39</v>
      </c>
      <c r="AN190" s="2" t="s">
        <v>40</v>
      </c>
      <c r="AO190" s="2" t="s">
        <v>41</v>
      </c>
      <c r="AP190" s="2" t="s">
        <v>42</v>
      </c>
      <c r="AQ190" s="2" t="s">
        <v>35</v>
      </c>
      <c r="AR190" s="2" t="s">
        <v>43</v>
      </c>
      <c r="AS190" s="2" t="s">
        <v>44</v>
      </c>
      <c r="AT190" s="2" t="s">
        <v>45</v>
      </c>
      <c r="AU190" s="2" t="s">
        <v>53</v>
      </c>
      <c r="BA190" s="2">
        <v>1880</v>
      </c>
      <c r="BB190" s="2" t="s">
        <v>146</v>
      </c>
      <c r="BC190" s="2">
        <v>13992</v>
      </c>
      <c r="BD190" s="2" t="s">
        <v>35</v>
      </c>
      <c r="BE190" s="13">
        <v>13877.149560117299</v>
      </c>
      <c r="BG190" s="2">
        <v>1880</v>
      </c>
      <c r="BH190" s="2" t="s">
        <v>146</v>
      </c>
      <c r="BI190" s="2">
        <v>13992</v>
      </c>
      <c r="BJ190" s="13">
        <v>13877.149560117299</v>
      </c>
      <c r="BK190" s="17">
        <v>0.82082933020796878</v>
      </c>
    </row>
    <row r="191" spans="9:63" x14ac:dyDescent="0.3">
      <c r="AI191" s="2" t="s">
        <v>50</v>
      </c>
      <c r="AJ191" s="3">
        <f>AJ175/$AV$175</f>
        <v>0.9375</v>
      </c>
      <c r="AK191" s="3">
        <f t="shared" ref="AK191:AU191" si="90">AK175/$AV$175</f>
        <v>6.25E-2</v>
      </c>
      <c r="AL191" s="3">
        <f t="shared" si="90"/>
        <v>0</v>
      </c>
      <c r="AM191" s="3">
        <f t="shared" si="90"/>
        <v>0</v>
      </c>
      <c r="AN191" s="3">
        <f t="shared" si="90"/>
        <v>0</v>
      </c>
      <c r="AO191" s="3">
        <f t="shared" si="90"/>
        <v>0</v>
      </c>
      <c r="AP191" s="3">
        <f t="shared" si="90"/>
        <v>0</v>
      </c>
      <c r="AQ191" s="3">
        <f t="shared" si="90"/>
        <v>0</v>
      </c>
      <c r="AR191" s="3">
        <f t="shared" si="90"/>
        <v>0</v>
      </c>
      <c r="AS191" s="3">
        <f t="shared" si="90"/>
        <v>0</v>
      </c>
      <c r="AT191" s="3">
        <f t="shared" si="90"/>
        <v>0</v>
      </c>
      <c r="AU191" s="3">
        <f t="shared" si="90"/>
        <v>0</v>
      </c>
      <c r="AV191" s="20">
        <f>(AJ191*P174)+(AK191*P175)</f>
        <v>11390.375</v>
      </c>
    </row>
    <row r="192" spans="9:63" x14ac:dyDescent="0.3">
      <c r="AI192" s="2" t="s">
        <v>49</v>
      </c>
      <c r="AJ192" s="3">
        <f>AJ176/$AV$176</f>
        <v>5.5045871559633031E-2</v>
      </c>
      <c r="AK192" s="3">
        <f t="shared" ref="AK192:AU192" si="91">AK176/$AV$176</f>
        <v>0.90825688073394495</v>
      </c>
      <c r="AL192" s="3">
        <f t="shared" si="91"/>
        <v>3.669724770642202E-2</v>
      </c>
      <c r="AM192" s="3">
        <f t="shared" si="91"/>
        <v>0</v>
      </c>
      <c r="AN192" s="3">
        <f t="shared" si="91"/>
        <v>0</v>
      </c>
      <c r="AO192" s="3">
        <f t="shared" si="91"/>
        <v>0</v>
      </c>
      <c r="AP192" s="3">
        <f t="shared" si="91"/>
        <v>0</v>
      </c>
      <c r="AQ192" s="3">
        <f t="shared" si="91"/>
        <v>0</v>
      </c>
      <c r="AR192" s="3">
        <f t="shared" si="91"/>
        <v>0</v>
      </c>
      <c r="AS192" s="3">
        <f t="shared" si="91"/>
        <v>0</v>
      </c>
      <c r="AT192" s="3">
        <f t="shared" si="91"/>
        <v>0</v>
      </c>
      <c r="AU192" s="3">
        <f t="shared" si="91"/>
        <v>0</v>
      </c>
    </row>
    <row r="193" spans="1:63" x14ac:dyDescent="0.3">
      <c r="AI193" s="2" t="s">
        <v>34</v>
      </c>
      <c r="AJ193" s="3">
        <f>AJ177/$AV$177</f>
        <v>0</v>
      </c>
      <c r="AK193" s="3">
        <f t="shared" ref="AK193:AU193" si="92">AK177/$AV$177</f>
        <v>3.0534351145038167E-2</v>
      </c>
      <c r="AL193" s="3">
        <f t="shared" si="92"/>
        <v>0.96183206106870234</v>
      </c>
      <c r="AM193" s="3">
        <f t="shared" si="92"/>
        <v>7.6335877862595417E-3</v>
      </c>
      <c r="AN193" s="3">
        <f t="shared" si="92"/>
        <v>0</v>
      </c>
      <c r="AO193" s="3">
        <f t="shared" si="92"/>
        <v>0</v>
      </c>
      <c r="AP193" s="3">
        <f t="shared" si="92"/>
        <v>0</v>
      </c>
      <c r="AQ193" s="3">
        <f t="shared" si="92"/>
        <v>0</v>
      </c>
      <c r="AR193" s="3">
        <f t="shared" si="92"/>
        <v>0</v>
      </c>
      <c r="AS193" s="3">
        <f t="shared" si="92"/>
        <v>0</v>
      </c>
      <c r="AT193" s="3">
        <f t="shared" si="92"/>
        <v>0</v>
      </c>
      <c r="AU193" s="3">
        <f t="shared" si="92"/>
        <v>0</v>
      </c>
    </row>
    <row r="194" spans="1:63" x14ac:dyDescent="0.3">
      <c r="AI194" s="2" t="s">
        <v>39</v>
      </c>
      <c r="AJ194" s="3">
        <f>AJ178/$AV$178</f>
        <v>0</v>
      </c>
      <c r="AK194" s="3">
        <f t="shared" ref="AK194:AU194" si="93">AK178/$AV$178</f>
        <v>0</v>
      </c>
      <c r="AL194" s="3">
        <f t="shared" si="93"/>
        <v>0</v>
      </c>
      <c r="AM194" s="3">
        <f t="shared" si="93"/>
        <v>0.93333333333333335</v>
      </c>
      <c r="AN194" s="3">
        <f t="shared" si="93"/>
        <v>6.6666666666666666E-2</v>
      </c>
      <c r="AO194" s="3">
        <f t="shared" si="93"/>
        <v>0</v>
      </c>
      <c r="AP194" s="3">
        <f t="shared" si="93"/>
        <v>0</v>
      </c>
      <c r="AQ194" s="3">
        <f t="shared" si="93"/>
        <v>0</v>
      </c>
      <c r="AR194" s="3">
        <f t="shared" si="93"/>
        <v>0</v>
      </c>
      <c r="AS194" s="3">
        <f t="shared" si="93"/>
        <v>0</v>
      </c>
      <c r="AT194" s="3">
        <f t="shared" si="93"/>
        <v>0</v>
      </c>
      <c r="AU194" s="3">
        <f t="shared" si="93"/>
        <v>0</v>
      </c>
    </row>
    <row r="195" spans="1:63" x14ac:dyDescent="0.3">
      <c r="AI195" s="2" t="s">
        <v>40</v>
      </c>
      <c r="AJ195" s="3">
        <f>AJ179/$AV$179</f>
        <v>0</v>
      </c>
      <c r="AK195" s="3">
        <f t="shared" ref="AK195:AU195" si="94">AK179/$AV$179</f>
        <v>0</v>
      </c>
      <c r="AL195" s="3">
        <f t="shared" si="94"/>
        <v>0</v>
      </c>
      <c r="AM195" s="3">
        <f t="shared" si="94"/>
        <v>0.03</v>
      </c>
      <c r="AN195" s="3">
        <f t="shared" si="94"/>
        <v>0.87</v>
      </c>
      <c r="AO195" s="3">
        <f t="shared" si="94"/>
        <v>0.1</v>
      </c>
      <c r="AP195" s="3">
        <f t="shared" si="94"/>
        <v>0</v>
      </c>
      <c r="AQ195" s="3">
        <f t="shared" si="94"/>
        <v>0</v>
      </c>
      <c r="AR195" s="3">
        <f t="shared" si="94"/>
        <v>0</v>
      </c>
      <c r="AS195" s="3">
        <f t="shared" si="94"/>
        <v>0</v>
      </c>
      <c r="AT195" s="3">
        <f t="shared" si="94"/>
        <v>0</v>
      </c>
      <c r="AU195" s="3">
        <f t="shared" si="94"/>
        <v>0</v>
      </c>
    </row>
    <row r="196" spans="1:63" x14ac:dyDescent="0.3">
      <c r="AI196" s="2" t="s">
        <v>41</v>
      </c>
      <c r="AJ196" s="3">
        <f>AJ180/$AV$180</f>
        <v>0</v>
      </c>
      <c r="AK196" s="3">
        <f t="shared" ref="AK196:AU196" si="95">AK180/$AV$180</f>
        <v>0</v>
      </c>
      <c r="AL196" s="3">
        <f t="shared" si="95"/>
        <v>0</v>
      </c>
      <c r="AM196" s="3">
        <f t="shared" si="95"/>
        <v>0</v>
      </c>
      <c r="AN196" s="3">
        <f t="shared" si="95"/>
        <v>1.4705882352941176E-2</v>
      </c>
      <c r="AO196" s="3">
        <f t="shared" si="95"/>
        <v>0.95915032679738566</v>
      </c>
      <c r="AP196" s="3">
        <f t="shared" si="95"/>
        <v>2.6143790849673203E-2</v>
      </c>
      <c r="AQ196" s="3">
        <f t="shared" si="95"/>
        <v>0</v>
      </c>
      <c r="AR196" s="3">
        <f t="shared" si="95"/>
        <v>0</v>
      </c>
      <c r="AS196" s="3">
        <f t="shared" si="95"/>
        <v>0</v>
      </c>
      <c r="AT196" s="3">
        <f t="shared" si="95"/>
        <v>0</v>
      </c>
      <c r="AU196" s="3">
        <f t="shared" si="95"/>
        <v>0</v>
      </c>
    </row>
    <row r="197" spans="1:63" x14ac:dyDescent="0.3">
      <c r="AI197" s="2" t="s">
        <v>42</v>
      </c>
      <c r="AJ197" s="3">
        <f>AJ181/$AV$181</f>
        <v>0</v>
      </c>
      <c r="AK197" s="3">
        <f t="shared" ref="AK197:AU197" si="96">AK181/$AV$181</f>
        <v>0</v>
      </c>
      <c r="AL197" s="3">
        <f t="shared" si="96"/>
        <v>0</v>
      </c>
      <c r="AM197" s="3">
        <f t="shared" si="96"/>
        <v>0</v>
      </c>
      <c r="AN197" s="3">
        <f t="shared" si="96"/>
        <v>0</v>
      </c>
      <c r="AO197" s="3">
        <f t="shared" si="96"/>
        <v>4.1095890410958902E-2</v>
      </c>
      <c r="AP197" s="3">
        <f t="shared" si="96"/>
        <v>0.92328767123287669</v>
      </c>
      <c r="AQ197" s="3">
        <f t="shared" si="96"/>
        <v>3.5616438356164383E-2</v>
      </c>
      <c r="AR197" s="3">
        <f t="shared" si="96"/>
        <v>0</v>
      </c>
      <c r="AS197" s="3">
        <f t="shared" si="96"/>
        <v>0</v>
      </c>
      <c r="AT197" s="3">
        <f t="shared" si="96"/>
        <v>0</v>
      </c>
      <c r="AU197" s="3">
        <f t="shared" si="96"/>
        <v>0</v>
      </c>
    </row>
    <row r="198" spans="1:63" x14ac:dyDescent="0.3">
      <c r="AI198" s="2" t="s">
        <v>35</v>
      </c>
      <c r="AJ198" s="3">
        <f>AJ182/$AV$182</f>
        <v>0</v>
      </c>
      <c r="AK198" s="3">
        <f t="shared" ref="AK198:AU198" si="97">AK182/$AV$182</f>
        <v>0</v>
      </c>
      <c r="AL198" s="3">
        <f t="shared" si="97"/>
        <v>0</v>
      </c>
      <c r="AM198" s="3">
        <f t="shared" si="97"/>
        <v>0</v>
      </c>
      <c r="AN198" s="3">
        <f t="shared" si="97"/>
        <v>0</v>
      </c>
      <c r="AO198" s="3">
        <f t="shared" si="97"/>
        <v>0</v>
      </c>
      <c r="AP198" s="3">
        <f t="shared" si="97"/>
        <v>3.519061583577713E-2</v>
      </c>
      <c r="AQ198" s="3">
        <f t="shared" si="97"/>
        <v>0.92082111436950143</v>
      </c>
      <c r="AR198" s="3">
        <f t="shared" si="97"/>
        <v>4.398826979472141E-2</v>
      </c>
      <c r="AS198" s="3">
        <f t="shared" si="97"/>
        <v>0</v>
      </c>
      <c r="AT198" s="3">
        <f t="shared" si="97"/>
        <v>0</v>
      </c>
      <c r="AU198" s="3">
        <f t="shared" si="97"/>
        <v>0</v>
      </c>
    </row>
    <row r="199" spans="1:63" x14ac:dyDescent="0.3">
      <c r="AI199" s="2" t="s">
        <v>43</v>
      </c>
      <c r="AJ199" s="3">
        <f>AJ183/$AV$183</f>
        <v>0</v>
      </c>
      <c r="AK199" s="3">
        <f t="shared" ref="AK199:AU199" si="98">AK183/$AV$183</f>
        <v>0</v>
      </c>
      <c r="AL199" s="3">
        <f t="shared" si="98"/>
        <v>0</v>
      </c>
      <c r="AM199" s="3">
        <f t="shared" si="98"/>
        <v>0</v>
      </c>
      <c r="AN199" s="3">
        <f t="shared" si="98"/>
        <v>0</v>
      </c>
      <c r="AO199" s="3">
        <f t="shared" si="98"/>
        <v>0</v>
      </c>
      <c r="AP199" s="3">
        <f t="shared" si="98"/>
        <v>0</v>
      </c>
      <c r="AQ199" s="3">
        <f t="shared" si="98"/>
        <v>5.0179211469534052E-2</v>
      </c>
      <c r="AR199" s="3">
        <f t="shared" si="98"/>
        <v>0.91397849462365588</v>
      </c>
      <c r="AS199" s="3">
        <f t="shared" si="98"/>
        <v>3.5842293906810034E-2</v>
      </c>
      <c r="AT199" s="3">
        <f t="shared" si="98"/>
        <v>0</v>
      </c>
      <c r="AU199" s="3">
        <f t="shared" si="98"/>
        <v>0</v>
      </c>
    </row>
    <row r="200" spans="1:63" x14ac:dyDescent="0.3">
      <c r="AI200" s="2" t="s">
        <v>44</v>
      </c>
      <c r="AJ200" s="3">
        <f>AJ184/$AV$184</f>
        <v>0</v>
      </c>
      <c r="AK200" s="3">
        <f t="shared" ref="AK200:AU200" si="99">AK184/$AV$184</f>
        <v>0</v>
      </c>
      <c r="AL200" s="3">
        <f t="shared" si="99"/>
        <v>0</v>
      </c>
      <c r="AM200" s="3">
        <f t="shared" si="99"/>
        <v>0</v>
      </c>
      <c r="AN200" s="3">
        <f t="shared" si="99"/>
        <v>0</v>
      </c>
      <c r="AO200" s="3">
        <f t="shared" si="99"/>
        <v>0</v>
      </c>
      <c r="AP200" s="3">
        <f t="shared" si="99"/>
        <v>0</v>
      </c>
      <c r="AQ200" s="3">
        <f t="shared" si="99"/>
        <v>0</v>
      </c>
      <c r="AR200" s="3">
        <f t="shared" si="99"/>
        <v>0.10204081632653061</v>
      </c>
      <c r="AS200" s="3">
        <f t="shared" si="99"/>
        <v>0.84693877551020413</v>
      </c>
      <c r="AT200" s="3">
        <f t="shared" si="99"/>
        <v>5.1020408163265307E-2</v>
      </c>
      <c r="AU200" s="3">
        <f t="shared" si="99"/>
        <v>0</v>
      </c>
    </row>
    <row r="201" spans="1:63" x14ac:dyDescent="0.3">
      <c r="AI201" s="2" t="s">
        <v>45</v>
      </c>
      <c r="AJ201" s="3">
        <f>AJ185/$AV$185</f>
        <v>0</v>
      </c>
      <c r="AK201" s="3">
        <f t="shared" ref="AK201:AU201" si="100">AK185/$AV$185</f>
        <v>0</v>
      </c>
      <c r="AL201" s="3">
        <f t="shared" si="100"/>
        <v>0</v>
      </c>
      <c r="AM201" s="3">
        <f t="shared" si="100"/>
        <v>0</v>
      </c>
      <c r="AN201" s="3">
        <f t="shared" si="100"/>
        <v>0</v>
      </c>
      <c r="AO201" s="3">
        <f t="shared" si="100"/>
        <v>0</v>
      </c>
      <c r="AP201" s="3">
        <f t="shared" si="100"/>
        <v>0</v>
      </c>
      <c r="AQ201" s="3">
        <f t="shared" si="100"/>
        <v>0</v>
      </c>
      <c r="AR201" s="3">
        <f t="shared" si="100"/>
        <v>0</v>
      </c>
      <c r="AS201" s="3">
        <f t="shared" si="100"/>
        <v>0.13157894736842105</v>
      </c>
      <c r="AT201" s="3">
        <f t="shared" si="100"/>
        <v>0.73684210526315785</v>
      </c>
      <c r="AU201" s="3">
        <f t="shared" si="100"/>
        <v>0.13157894736842105</v>
      </c>
    </row>
    <row r="202" spans="1:63" x14ac:dyDescent="0.3">
      <c r="AI202" s="2" t="s">
        <v>53</v>
      </c>
      <c r="AJ202" s="3">
        <f>AJ186/$AV$186</f>
        <v>0</v>
      </c>
      <c r="AK202" s="3">
        <f t="shared" ref="AK202:AU202" si="101">AK186/$AV$186</f>
        <v>0</v>
      </c>
      <c r="AL202" s="3">
        <f t="shared" si="101"/>
        <v>0</v>
      </c>
      <c r="AM202" s="3">
        <f t="shared" si="101"/>
        <v>0</v>
      </c>
      <c r="AN202" s="3">
        <f t="shared" si="101"/>
        <v>0</v>
      </c>
      <c r="AO202" s="3">
        <f t="shared" si="101"/>
        <v>0</v>
      </c>
      <c r="AP202" s="3">
        <f t="shared" si="101"/>
        <v>0</v>
      </c>
      <c r="AQ202" s="3">
        <f t="shared" si="101"/>
        <v>0</v>
      </c>
      <c r="AR202" s="3">
        <f t="shared" si="101"/>
        <v>0</v>
      </c>
      <c r="AS202" s="3">
        <f t="shared" si="101"/>
        <v>0</v>
      </c>
      <c r="AT202" s="3">
        <f t="shared" si="101"/>
        <v>0.3125</v>
      </c>
      <c r="AU202" s="3">
        <f t="shared" si="101"/>
        <v>0.6875</v>
      </c>
    </row>
    <row r="205" spans="1:63" x14ac:dyDescent="0.3">
      <c r="A205" t="s">
        <v>195</v>
      </c>
    </row>
    <row r="207" spans="1:63" x14ac:dyDescent="0.3">
      <c r="F207" s="67" t="s">
        <v>2</v>
      </c>
      <c r="G207" s="67"/>
      <c r="I207" s="67" t="s">
        <v>7</v>
      </c>
      <c r="J207" s="67"/>
      <c r="L207" s="68" t="s">
        <v>0</v>
      </c>
      <c r="M207" s="68"/>
      <c r="N207" s="68"/>
      <c r="O207" s="6" t="s">
        <v>10</v>
      </c>
      <c r="Q207" s="68" t="s">
        <v>0</v>
      </c>
      <c r="R207" s="68"/>
      <c r="S207" s="68"/>
      <c r="T207" s="6" t="s">
        <v>52</v>
      </c>
      <c r="V207" s="67" t="s">
        <v>57</v>
      </c>
      <c r="W207" s="67"/>
      <c r="X207" s="67"/>
      <c r="Y207" s="2" t="s">
        <v>33</v>
      </c>
      <c r="AA207" s="67" t="s">
        <v>57</v>
      </c>
      <c r="AB207" s="67"/>
      <c r="AC207" s="67"/>
      <c r="AD207" s="2" t="s">
        <v>33</v>
      </c>
      <c r="AE207" s="67" t="s">
        <v>36</v>
      </c>
      <c r="AF207" s="67"/>
      <c r="AG207" s="67"/>
      <c r="AI207" s="67" t="s">
        <v>51</v>
      </c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X207" s="67" t="s">
        <v>54</v>
      </c>
      <c r="AY207" s="67"/>
      <c r="BA207" s="67" t="s">
        <v>57</v>
      </c>
      <c r="BB207" s="67"/>
      <c r="BC207" s="67"/>
      <c r="BD207" s="2" t="s">
        <v>33</v>
      </c>
      <c r="BE207" s="3" t="s">
        <v>55</v>
      </c>
      <c r="BG207" s="67" t="s">
        <v>57</v>
      </c>
      <c r="BH207" s="67"/>
      <c r="BI207" s="67"/>
      <c r="BJ207" s="2" t="s">
        <v>55</v>
      </c>
      <c r="BK207" s="2" t="s">
        <v>157</v>
      </c>
    </row>
    <row r="208" spans="1:63" x14ac:dyDescent="0.3">
      <c r="F208" s="3" t="s">
        <v>3</v>
      </c>
      <c r="G208" s="4">
        <v>11215</v>
      </c>
      <c r="I208" s="3" t="s">
        <v>3</v>
      </c>
      <c r="J208" s="4">
        <v>11215</v>
      </c>
      <c r="L208" s="7">
        <v>11215</v>
      </c>
      <c r="M208" s="6" t="s">
        <v>1</v>
      </c>
      <c r="N208" s="7">
        <f>L208+$J$212</f>
        <v>11545</v>
      </c>
      <c r="O208" s="6" t="s">
        <v>11</v>
      </c>
      <c r="P208">
        <f>(Q208+S208)/2</f>
        <v>11380</v>
      </c>
      <c r="Q208" s="7">
        <v>11215</v>
      </c>
      <c r="R208" s="6" t="s">
        <v>1</v>
      </c>
      <c r="S208" s="7">
        <f>Q208+$J$212</f>
        <v>11545</v>
      </c>
      <c r="T208" s="6" t="s">
        <v>50</v>
      </c>
      <c r="V208" s="2">
        <v>1</v>
      </c>
      <c r="W208" s="2" t="s">
        <v>25</v>
      </c>
      <c r="X208" s="2">
        <v>12169</v>
      </c>
      <c r="Y208" s="2" t="s">
        <v>34</v>
      </c>
      <c r="AA208" s="2">
        <v>1</v>
      </c>
      <c r="AB208" s="2" t="s">
        <v>25</v>
      </c>
      <c r="AC208" s="2">
        <v>12169</v>
      </c>
      <c r="AD208" s="2" t="s">
        <v>34</v>
      </c>
      <c r="AE208" s="2" t="s">
        <v>34</v>
      </c>
      <c r="AF208" s="2" t="s">
        <v>38</v>
      </c>
      <c r="AG208" s="2" t="s">
        <v>34</v>
      </c>
      <c r="AI208" s="2" t="s">
        <v>52</v>
      </c>
      <c r="AJ208" s="2" t="s">
        <v>50</v>
      </c>
      <c r="AK208" s="2" t="s">
        <v>49</v>
      </c>
      <c r="AL208" s="2" t="s">
        <v>34</v>
      </c>
      <c r="AM208" s="2" t="s">
        <v>39</v>
      </c>
      <c r="AN208" s="2" t="s">
        <v>40</v>
      </c>
      <c r="AO208" s="2" t="s">
        <v>41</v>
      </c>
      <c r="AP208" s="2" t="s">
        <v>42</v>
      </c>
      <c r="AQ208" s="2" t="s">
        <v>35</v>
      </c>
      <c r="AR208" s="2" t="s">
        <v>43</v>
      </c>
      <c r="AS208" s="2" t="s">
        <v>44</v>
      </c>
      <c r="AT208" s="2" t="s">
        <v>45</v>
      </c>
      <c r="AU208" s="2" t="s">
        <v>53</v>
      </c>
      <c r="AX208" s="2" t="s">
        <v>50</v>
      </c>
      <c r="AY208" s="12">
        <v>11400.625</v>
      </c>
      <c r="BA208" s="2">
        <v>1</v>
      </c>
      <c r="BB208" s="2" t="s">
        <v>25</v>
      </c>
      <c r="BC208" s="2">
        <v>12169</v>
      </c>
      <c r="BD208" s="2" t="s">
        <v>34</v>
      </c>
      <c r="BE208" s="13" t="s">
        <v>1</v>
      </c>
      <c r="BG208" s="2">
        <v>1</v>
      </c>
      <c r="BH208" s="2" t="s">
        <v>25</v>
      </c>
      <c r="BI208" s="2">
        <v>12169</v>
      </c>
      <c r="BJ208" s="13" t="s">
        <v>1</v>
      </c>
      <c r="BK208" s="2" t="s">
        <v>1</v>
      </c>
    </row>
    <row r="209" spans="6:63" x14ac:dyDescent="0.3">
      <c r="F209" s="3" t="s">
        <v>4</v>
      </c>
      <c r="G209" s="4">
        <v>15177</v>
      </c>
      <c r="I209" s="5" t="s">
        <v>4</v>
      </c>
      <c r="J209" s="4">
        <v>15177</v>
      </c>
      <c r="L209" s="7">
        <f>N208</f>
        <v>11545</v>
      </c>
      <c r="M209" s="6" t="s">
        <v>1</v>
      </c>
      <c r="N209" s="7">
        <f t="shared" ref="N209:N219" si="102">L209+$J$212</f>
        <v>11875</v>
      </c>
      <c r="O209" s="6" t="s">
        <v>12</v>
      </c>
      <c r="P209">
        <f>(Q209+S209)/2</f>
        <v>11710</v>
      </c>
      <c r="Q209" s="7">
        <f>S208</f>
        <v>11545</v>
      </c>
      <c r="R209" s="6" t="s">
        <v>1</v>
      </c>
      <c r="S209" s="7">
        <f t="shared" ref="S209:S219" si="103">Q209+$J$212</f>
        <v>11875</v>
      </c>
      <c r="T209" s="6" t="s">
        <v>49</v>
      </c>
      <c r="V209" s="2">
        <v>2</v>
      </c>
      <c r="W209" s="2" t="s">
        <v>26</v>
      </c>
      <c r="X209" s="2">
        <v>12201</v>
      </c>
      <c r="Y209" s="2" t="s">
        <v>34</v>
      </c>
      <c r="AA209" s="2">
        <v>2</v>
      </c>
      <c r="AB209" s="2" t="s">
        <v>26</v>
      </c>
      <c r="AC209" s="2">
        <v>12201</v>
      </c>
      <c r="AD209" s="2" t="s">
        <v>34</v>
      </c>
      <c r="AE209" s="2" t="s">
        <v>34</v>
      </c>
      <c r="AF209" s="2" t="s">
        <v>38</v>
      </c>
      <c r="AG209" s="2" t="s">
        <v>34</v>
      </c>
      <c r="AI209" s="2" t="s">
        <v>50</v>
      </c>
      <c r="AJ209" s="2">
        <v>90</v>
      </c>
      <c r="AK209" s="2">
        <v>6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>
        <f>SUM(AJ209:AU209)</f>
        <v>96</v>
      </c>
      <c r="AX209" s="2" t="s">
        <v>49</v>
      </c>
      <c r="AY209" s="12">
        <v>11703.831</v>
      </c>
      <c r="BA209" s="2">
        <v>2</v>
      </c>
      <c r="BB209" s="2" t="s">
        <v>26</v>
      </c>
      <c r="BC209" s="2">
        <v>12201</v>
      </c>
      <c r="BD209" s="2" t="s">
        <v>34</v>
      </c>
      <c r="BE209" s="12">
        <v>12034.761</v>
      </c>
      <c r="BG209" s="2">
        <v>2</v>
      </c>
      <c r="BH209" s="2" t="s">
        <v>26</v>
      </c>
      <c r="BI209" s="2">
        <v>12201</v>
      </c>
      <c r="BJ209" s="13">
        <v>12034.761</v>
      </c>
      <c r="BK209" s="17">
        <v>1.362495658045205</v>
      </c>
    </row>
    <row r="210" spans="6:63" x14ac:dyDescent="0.3">
      <c r="F210" s="3" t="s">
        <v>5</v>
      </c>
      <c r="G210" s="3" t="s">
        <v>203</v>
      </c>
      <c r="I210" s="5" t="s">
        <v>8</v>
      </c>
      <c r="J210" s="3">
        <v>12</v>
      </c>
      <c r="L210" s="7">
        <f t="shared" ref="L210:L219" si="104">N209</f>
        <v>11875</v>
      </c>
      <c r="M210" s="6" t="s">
        <v>1</v>
      </c>
      <c r="N210" s="7">
        <f t="shared" si="102"/>
        <v>12205</v>
      </c>
      <c r="O210" s="6" t="s">
        <v>13</v>
      </c>
      <c r="Q210" s="7">
        <f t="shared" ref="Q210:Q219" si="105">S209</f>
        <v>11875</v>
      </c>
      <c r="R210" s="6" t="s">
        <v>1</v>
      </c>
      <c r="S210" s="7">
        <f t="shared" si="103"/>
        <v>12205</v>
      </c>
      <c r="T210" s="6" t="s">
        <v>34</v>
      </c>
      <c r="V210" s="2">
        <v>3</v>
      </c>
      <c r="W210" s="2" t="s">
        <v>27</v>
      </c>
      <c r="X210" s="2">
        <v>12168</v>
      </c>
      <c r="Y210" s="2" t="s">
        <v>34</v>
      </c>
      <c r="AA210" s="2">
        <v>3</v>
      </c>
      <c r="AB210" s="2" t="s">
        <v>27</v>
      </c>
      <c r="AC210" s="2">
        <v>12168</v>
      </c>
      <c r="AD210" s="2" t="s">
        <v>34</v>
      </c>
      <c r="AE210" s="2" t="s">
        <v>34</v>
      </c>
      <c r="AF210" s="2" t="s">
        <v>38</v>
      </c>
      <c r="AG210" s="2" t="s">
        <v>34</v>
      </c>
      <c r="AI210" s="2" t="s">
        <v>49</v>
      </c>
      <c r="AJ210" s="2">
        <v>6</v>
      </c>
      <c r="AK210" s="2">
        <v>97</v>
      </c>
      <c r="AL210" s="2">
        <v>4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>
        <f t="shared" ref="AV210:AV220" si="106">SUM(AJ210:AU210)</f>
        <v>107</v>
      </c>
      <c r="AX210" s="2" t="s">
        <v>34</v>
      </c>
      <c r="AY210" s="12">
        <v>12034.761</v>
      </c>
      <c r="BA210" s="2">
        <v>3</v>
      </c>
      <c r="BB210" s="2" t="s">
        <v>27</v>
      </c>
      <c r="BC210" s="2">
        <v>12168</v>
      </c>
      <c r="BD210" s="2" t="s">
        <v>34</v>
      </c>
      <c r="BE210" s="12">
        <v>12034.761</v>
      </c>
      <c r="BG210" s="2">
        <v>3</v>
      </c>
      <c r="BH210" s="2" t="s">
        <v>27</v>
      </c>
      <c r="BI210" s="2">
        <v>12168</v>
      </c>
      <c r="BJ210" s="13">
        <v>12034.761</v>
      </c>
      <c r="BK210" s="17">
        <v>1.094987633449173</v>
      </c>
    </row>
    <row r="211" spans="6:63" x14ac:dyDescent="0.3">
      <c r="I211" s="3" t="s">
        <v>9</v>
      </c>
      <c r="J211" s="4">
        <v>3962</v>
      </c>
      <c r="L211" s="7">
        <f t="shared" si="104"/>
        <v>12205</v>
      </c>
      <c r="M211" s="6" t="s">
        <v>1</v>
      </c>
      <c r="N211" s="7">
        <f t="shared" si="102"/>
        <v>12535</v>
      </c>
      <c r="O211" s="6" t="s">
        <v>14</v>
      </c>
      <c r="Q211" s="7">
        <f t="shared" si="105"/>
        <v>12205</v>
      </c>
      <c r="R211" s="6" t="s">
        <v>1</v>
      </c>
      <c r="S211" s="7">
        <f t="shared" si="103"/>
        <v>12535</v>
      </c>
      <c r="T211" s="6" t="s">
        <v>39</v>
      </c>
      <c r="V211" s="2">
        <v>4</v>
      </c>
      <c r="W211" s="2" t="s">
        <v>28</v>
      </c>
      <c r="X211" s="2">
        <v>12202</v>
      </c>
      <c r="Y211" s="2" t="s">
        <v>34</v>
      </c>
      <c r="AA211" s="2">
        <v>4</v>
      </c>
      <c r="AB211" s="2" t="s">
        <v>28</v>
      </c>
      <c r="AC211" s="2">
        <v>12202</v>
      </c>
      <c r="AD211" s="2" t="s">
        <v>34</v>
      </c>
      <c r="AE211" s="2" t="s">
        <v>34</v>
      </c>
      <c r="AF211" s="2" t="s">
        <v>38</v>
      </c>
      <c r="AG211" s="2" t="s">
        <v>34</v>
      </c>
      <c r="AI211" s="2" t="s">
        <v>34</v>
      </c>
      <c r="AJ211" s="2">
        <v>0</v>
      </c>
      <c r="AK211" s="2">
        <v>4</v>
      </c>
      <c r="AL211" s="2">
        <v>120</v>
      </c>
      <c r="AM211" s="2">
        <v>2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>
        <f t="shared" si="106"/>
        <v>126</v>
      </c>
      <c r="AX211" s="2" t="s">
        <v>39</v>
      </c>
      <c r="AY211" s="12">
        <v>12405.106</v>
      </c>
      <c r="BA211" s="2">
        <v>4</v>
      </c>
      <c r="BB211" s="2" t="s">
        <v>28</v>
      </c>
      <c r="BC211" s="2">
        <v>12202</v>
      </c>
      <c r="BD211" s="2" t="s">
        <v>34</v>
      </c>
      <c r="BE211" s="12">
        <v>12034.761</v>
      </c>
      <c r="BG211" s="2">
        <v>4</v>
      </c>
      <c r="BH211" s="2" t="s">
        <v>28</v>
      </c>
      <c r="BI211" s="2">
        <v>12202</v>
      </c>
      <c r="BJ211" s="13">
        <v>12034.761</v>
      </c>
      <c r="BK211" s="17">
        <v>1.370579374185342</v>
      </c>
    </row>
    <row r="212" spans="6:63" x14ac:dyDescent="0.3">
      <c r="I212" s="3" t="s">
        <v>7</v>
      </c>
      <c r="J212" s="3">
        <v>330</v>
      </c>
      <c r="L212" s="7">
        <f t="shared" si="104"/>
        <v>12535</v>
      </c>
      <c r="M212" s="6" t="s">
        <v>1</v>
      </c>
      <c r="N212" s="7">
        <f t="shared" si="102"/>
        <v>12865</v>
      </c>
      <c r="O212" s="6" t="s">
        <v>15</v>
      </c>
      <c r="Q212" s="7">
        <f t="shared" si="105"/>
        <v>12535</v>
      </c>
      <c r="R212" s="6" t="s">
        <v>1</v>
      </c>
      <c r="S212" s="7">
        <f t="shared" si="103"/>
        <v>12865</v>
      </c>
      <c r="T212" s="6" t="s">
        <v>40</v>
      </c>
      <c r="V212" s="2">
        <v>5</v>
      </c>
      <c r="W212" s="2" t="s">
        <v>29</v>
      </c>
      <c r="X212" s="2">
        <v>12136</v>
      </c>
      <c r="Y212" s="2" t="s">
        <v>34</v>
      </c>
      <c r="AA212" s="2">
        <v>5</v>
      </c>
      <c r="AB212" s="2" t="s">
        <v>29</v>
      </c>
      <c r="AC212" s="2">
        <v>12136</v>
      </c>
      <c r="AD212" s="2" t="s">
        <v>34</v>
      </c>
      <c r="AE212" s="2" t="s">
        <v>34</v>
      </c>
      <c r="AF212" s="2" t="s">
        <v>38</v>
      </c>
      <c r="AG212" s="2" t="s">
        <v>34</v>
      </c>
      <c r="AI212" s="2" t="s">
        <v>39</v>
      </c>
      <c r="AJ212" s="2">
        <v>0</v>
      </c>
      <c r="AK212" s="2">
        <v>0</v>
      </c>
      <c r="AL212" s="2">
        <v>1</v>
      </c>
      <c r="AM212" s="2">
        <v>40</v>
      </c>
      <c r="AN212" s="2">
        <v>6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>
        <f t="shared" si="106"/>
        <v>47</v>
      </c>
      <c r="AX212" s="2" t="s">
        <v>40</v>
      </c>
      <c r="AY212" s="12">
        <v>12700</v>
      </c>
      <c r="BA212" s="2">
        <v>5</v>
      </c>
      <c r="BB212" s="2" t="s">
        <v>29</v>
      </c>
      <c r="BC212" s="2">
        <v>12136</v>
      </c>
      <c r="BD212" s="2" t="s">
        <v>34</v>
      </c>
      <c r="BE212" s="12">
        <v>12034.761</v>
      </c>
      <c r="BG212" s="2">
        <v>5</v>
      </c>
      <c r="BH212" s="2" t="s">
        <v>29</v>
      </c>
      <c r="BI212" s="2">
        <v>12136</v>
      </c>
      <c r="BJ212" s="13">
        <v>12034.761</v>
      </c>
      <c r="BK212" s="17">
        <v>0.83419656590388436</v>
      </c>
    </row>
    <row r="213" spans="6:63" x14ac:dyDescent="0.3">
      <c r="L213" s="7">
        <f t="shared" si="104"/>
        <v>12865</v>
      </c>
      <c r="M213" s="6" t="s">
        <v>1</v>
      </c>
      <c r="N213" s="7">
        <f t="shared" si="102"/>
        <v>13195</v>
      </c>
      <c r="O213" s="6" t="s">
        <v>16</v>
      </c>
      <c r="Q213" s="7">
        <f t="shared" si="105"/>
        <v>12865</v>
      </c>
      <c r="R213" s="6" t="s">
        <v>1</v>
      </c>
      <c r="S213" s="7">
        <f t="shared" si="103"/>
        <v>13195</v>
      </c>
      <c r="T213" s="6" t="s">
        <v>41</v>
      </c>
      <c r="V213" s="2">
        <v>6</v>
      </c>
      <c r="W213" s="9">
        <v>41944</v>
      </c>
      <c r="X213" s="2">
        <v>12136</v>
      </c>
      <c r="Y213" s="2" t="s">
        <v>34</v>
      </c>
      <c r="AA213" s="2">
        <v>6</v>
      </c>
      <c r="AB213" s="9">
        <v>41944</v>
      </c>
      <c r="AC213" s="2">
        <v>12136</v>
      </c>
      <c r="AD213" s="2" t="s">
        <v>34</v>
      </c>
      <c r="AE213" s="2" t="s">
        <v>34</v>
      </c>
      <c r="AF213" s="2" t="s">
        <v>38</v>
      </c>
      <c r="AG213" s="2" t="s">
        <v>34</v>
      </c>
      <c r="AI213" s="2" t="s">
        <v>40</v>
      </c>
      <c r="AJ213" s="2">
        <v>0</v>
      </c>
      <c r="AK213" s="2">
        <v>0</v>
      </c>
      <c r="AL213" s="2">
        <v>0</v>
      </c>
      <c r="AM213" s="2">
        <v>5</v>
      </c>
      <c r="AN213" s="2">
        <v>44</v>
      </c>
      <c r="AO213" s="2">
        <v>5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>
        <f t="shared" si="106"/>
        <v>54</v>
      </c>
      <c r="AX213" s="2" t="s">
        <v>41</v>
      </c>
      <c r="AY213" s="12">
        <v>13037.883</v>
      </c>
      <c r="BA213" s="2">
        <v>6</v>
      </c>
      <c r="BB213" s="9">
        <v>41944</v>
      </c>
      <c r="BC213" s="2">
        <v>12136</v>
      </c>
      <c r="BD213" s="2" t="s">
        <v>34</v>
      </c>
      <c r="BE213" s="12">
        <v>12034.761</v>
      </c>
      <c r="BG213" s="2">
        <v>6</v>
      </c>
      <c r="BH213" s="9">
        <v>41944</v>
      </c>
      <c r="BI213" s="2">
        <v>12136</v>
      </c>
      <c r="BJ213" s="13">
        <v>12034.761</v>
      </c>
      <c r="BK213" s="17">
        <v>0.83419656590388436</v>
      </c>
    </row>
    <row r="214" spans="6:63" x14ac:dyDescent="0.3">
      <c r="L214" s="7">
        <f t="shared" si="104"/>
        <v>13195</v>
      </c>
      <c r="M214" s="6" t="s">
        <v>1</v>
      </c>
      <c r="N214" s="7">
        <f t="shared" si="102"/>
        <v>13525</v>
      </c>
      <c r="O214" s="6" t="s">
        <v>17</v>
      </c>
      <c r="Q214" s="7">
        <f t="shared" si="105"/>
        <v>13195</v>
      </c>
      <c r="R214" s="6" t="s">
        <v>1</v>
      </c>
      <c r="S214" s="7">
        <f t="shared" si="103"/>
        <v>13525</v>
      </c>
      <c r="T214" s="6" t="s">
        <v>42</v>
      </c>
      <c r="V214" s="2">
        <v>7</v>
      </c>
      <c r="W214" s="9">
        <v>41974</v>
      </c>
      <c r="X214" s="2">
        <v>12136</v>
      </c>
      <c r="Y214" s="2" t="s">
        <v>34</v>
      </c>
      <c r="AA214" s="2">
        <v>7</v>
      </c>
      <c r="AB214" s="9">
        <v>41974</v>
      </c>
      <c r="AC214" s="2">
        <v>12136</v>
      </c>
      <c r="AD214" s="2" t="s">
        <v>34</v>
      </c>
      <c r="AE214" s="2" t="s">
        <v>34</v>
      </c>
      <c r="AF214" s="2" t="s">
        <v>38</v>
      </c>
      <c r="AG214" s="2" t="s">
        <v>34</v>
      </c>
      <c r="AI214" s="2" t="s">
        <v>41</v>
      </c>
      <c r="AJ214" s="2">
        <v>0</v>
      </c>
      <c r="AK214" s="2">
        <v>0</v>
      </c>
      <c r="AL214" s="2">
        <v>0</v>
      </c>
      <c r="AM214" s="2">
        <v>0</v>
      </c>
      <c r="AN214" s="2">
        <v>4</v>
      </c>
      <c r="AO214" s="2">
        <v>278</v>
      </c>
      <c r="AP214" s="2">
        <v>11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>
        <f t="shared" si="106"/>
        <v>293</v>
      </c>
      <c r="AX214" s="2" t="s">
        <v>42</v>
      </c>
      <c r="AY214" s="12">
        <v>13361.093999999999</v>
      </c>
      <c r="BA214" s="2">
        <v>7</v>
      </c>
      <c r="BB214" s="9">
        <v>41974</v>
      </c>
      <c r="BC214" s="2">
        <v>12136</v>
      </c>
      <c r="BD214" s="2" t="s">
        <v>34</v>
      </c>
      <c r="BE214" s="12">
        <v>12034.761</v>
      </c>
      <c r="BG214" s="2">
        <v>7</v>
      </c>
      <c r="BH214" s="9">
        <v>41974</v>
      </c>
      <c r="BI214" s="2">
        <v>12136</v>
      </c>
      <c r="BJ214" s="13">
        <v>12034.761</v>
      </c>
      <c r="BK214" s="17">
        <v>0.83419656590388436</v>
      </c>
    </row>
    <row r="215" spans="6:63" x14ac:dyDescent="0.3">
      <c r="L215" s="7">
        <f t="shared" si="104"/>
        <v>13525</v>
      </c>
      <c r="M215" s="6" t="s">
        <v>1</v>
      </c>
      <c r="N215" s="7">
        <f t="shared" si="102"/>
        <v>13855</v>
      </c>
      <c r="O215" s="6" t="s">
        <v>18</v>
      </c>
      <c r="Q215" s="7">
        <f t="shared" si="105"/>
        <v>13525</v>
      </c>
      <c r="R215" s="6" t="s">
        <v>1</v>
      </c>
      <c r="S215" s="7">
        <f t="shared" si="103"/>
        <v>13855</v>
      </c>
      <c r="T215" s="6" t="s">
        <v>35</v>
      </c>
      <c r="V215" s="2">
        <v>8</v>
      </c>
      <c r="W215" s="2" t="s">
        <v>30</v>
      </c>
      <c r="X215" s="2">
        <v>11987</v>
      </c>
      <c r="Y215" s="2" t="s">
        <v>34</v>
      </c>
      <c r="AA215" s="2">
        <v>8</v>
      </c>
      <c r="AB215" s="2" t="s">
        <v>30</v>
      </c>
      <c r="AC215" s="2">
        <v>11987</v>
      </c>
      <c r="AD215" s="2" t="s">
        <v>34</v>
      </c>
      <c r="AE215" s="2" t="s">
        <v>34</v>
      </c>
      <c r="AF215" s="2" t="s">
        <v>38</v>
      </c>
      <c r="AG215" s="2" t="s">
        <v>34</v>
      </c>
      <c r="AI215" s="2" t="s">
        <v>42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10</v>
      </c>
      <c r="AP215" s="2">
        <v>581</v>
      </c>
      <c r="AQ215" s="2">
        <v>12</v>
      </c>
      <c r="AR215" s="2">
        <v>0</v>
      </c>
      <c r="AS215" s="2">
        <v>0</v>
      </c>
      <c r="AT215" s="2">
        <v>0</v>
      </c>
      <c r="AU215" s="2">
        <v>0</v>
      </c>
      <c r="AV215">
        <f t="shared" si="106"/>
        <v>603</v>
      </c>
      <c r="AX215" s="2" t="s">
        <v>35</v>
      </c>
      <c r="AY215" s="12">
        <v>13693.093999999999</v>
      </c>
      <c r="BA215" s="2">
        <v>8</v>
      </c>
      <c r="BB215" s="2" t="s">
        <v>30</v>
      </c>
      <c r="BC215" s="2">
        <v>11987</v>
      </c>
      <c r="BD215" s="2" t="s">
        <v>34</v>
      </c>
      <c r="BE215" s="12">
        <v>12034.761</v>
      </c>
      <c r="BG215" s="2">
        <v>8</v>
      </c>
      <c r="BH215" s="2" t="s">
        <v>30</v>
      </c>
      <c r="BI215" s="2">
        <v>11987</v>
      </c>
      <c r="BJ215" s="13">
        <v>12034.761</v>
      </c>
      <c r="BK215" s="17">
        <v>0.39844752450074739</v>
      </c>
    </row>
    <row r="216" spans="6:63" x14ac:dyDescent="0.3">
      <c r="L216" s="7">
        <f t="shared" si="104"/>
        <v>13855</v>
      </c>
      <c r="M216" s="6" t="s">
        <v>1</v>
      </c>
      <c r="N216" s="7">
        <f t="shared" si="102"/>
        <v>14185</v>
      </c>
      <c r="O216" s="6" t="s">
        <v>19</v>
      </c>
      <c r="Q216" s="7">
        <f t="shared" si="105"/>
        <v>13855</v>
      </c>
      <c r="R216" s="6" t="s">
        <v>1</v>
      </c>
      <c r="S216" s="7">
        <f t="shared" si="103"/>
        <v>14185</v>
      </c>
      <c r="T216" s="6" t="s">
        <v>43</v>
      </c>
      <c r="V216" s="2">
        <v>9</v>
      </c>
      <c r="W216" s="2" t="s">
        <v>31</v>
      </c>
      <c r="X216" s="2">
        <v>11987</v>
      </c>
      <c r="Y216" s="2" t="s">
        <v>34</v>
      </c>
      <c r="AA216" s="2">
        <v>9</v>
      </c>
      <c r="AB216" s="2" t="s">
        <v>31</v>
      </c>
      <c r="AC216" s="2">
        <v>11987</v>
      </c>
      <c r="AD216" s="2" t="s">
        <v>34</v>
      </c>
      <c r="AE216" s="2" t="s">
        <v>34</v>
      </c>
      <c r="AF216" s="2" t="s">
        <v>38</v>
      </c>
      <c r="AG216" s="2" t="s">
        <v>34</v>
      </c>
      <c r="AI216" s="2" t="s">
        <v>35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11</v>
      </c>
      <c r="AQ216" s="2">
        <v>241</v>
      </c>
      <c r="AR216" s="2">
        <v>14</v>
      </c>
      <c r="AS216" s="2">
        <v>0</v>
      </c>
      <c r="AT216" s="2">
        <v>0</v>
      </c>
      <c r="AU216" s="2">
        <v>0</v>
      </c>
      <c r="AV216">
        <f t="shared" si="106"/>
        <v>266</v>
      </c>
      <c r="AX216" s="2" t="s">
        <v>43</v>
      </c>
      <c r="AY216" s="12">
        <v>14022.668</v>
      </c>
      <c r="BA216" s="2">
        <v>9</v>
      </c>
      <c r="BB216" s="2" t="s">
        <v>31</v>
      </c>
      <c r="BC216" s="2">
        <v>11987</v>
      </c>
      <c r="BD216" s="2" t="s">
        <v>34</v>
      </c>
      <c r="BE216" s="12">
        <v>12034.761</v>
      </c>
      <c r="BG216" s="2">
        <v>9</v>
      </c>
      <c r="BH216" s="2" t="s">
        <v>31</v>
      </c>
      <c r="BI216" s="2">
        <v>11987</v>
      </c>
      <c r="BJ216" s="13">
        <v>12034.761</v>
      </c>
      <c r="BK216" s="17">
        <v>0.39844752450074739</v>
      </c>
    </row>
    <row r="217" spans="6:63" x14ac:dyDescent="0.3">
      <c r="L217" s="7">
        <f t="shared" si="104"/>
        <v>14185</v>
      </c>
      <c r="M217" s="6" t="s">
        <v>1</v>
      </c>
      <c r="N217" s="7">
        <f t="shared" si="102"/>
        <v>14515</v>
      </c>
      <c r="O217" s="6" t="s">
        <v>20</v>
      </c>
      <c r="Q217" s="7">
        <f t="shared" si="105"/>
        <v>14185</v>
      </c>
      <c r="R217" s="6" t="s">
        <v>1</v>
      </c>
      <c r="S217" s="7">
        <f t="shared" si="103"/>
        <v>14515</v>
      </c>
      <c r="T217" s="6" t="s">
        <v>44</v>
      </c>
      <c r="V217" s="2">
        <v>10</v>
      </c>
      <c r="W217" s="2" t="s">
        <v>32</v>
      </c>
      <c r="X217" s="2">
        <v>12017</v>
      </c>
      <c r="Y217" s="2" t="s">
        <v>34</v>
      </c>
      <c r="AA217" s="2">
        <v>10</v>
      </c>
      <c r="AB217" s="2" t="s">
        <v>32</v>
      </c>
      <c r="AC217" s="2">
        <v>12017</v>
      </c>
      <c r="AD217" s="2" t="s">
        <v>34</v>
      </c>
      <c r="AE217" s="2" t="s">
        <v>34</v>
      </c>
      <c r="AF217" s="2" t="s">
        <v>38</v>
      </c>
      <c r="AG217" s="2" t="s">
        <v>34</v>
      </c>
      <c r="AI217" s="2" t="s">
        <v>43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13</v>
      </c>
      <c r="AR217" s="2">
        <v>342</v>
      </c>
      <c r="AS217" s="2">
        <v>16</v>
      </c>
      <c r="AT217" s="2">
        <v>0</v>
      </c>
      <c r="AU217" s="2">
        <v>0</v>
      </c>
      <c r="AV217">
        <f t="shared" si="106"/>
        <v>371</v>
      </c>
      <c r="AX217" s="2" t="s">
        <v>44</v>
      </c>
      <c r="AY217" s="22">
        <v>14332.425999999999</v>
      </c>
      <c r="BA217" s="2">
        <v>10</v>
      </c>
      <c r="BB217" s="2" t="s">
        <v>32</v>
      </c>
      <c r="BC217" s="2">
        <v>12017</v>
      </c>
      <c r="BD217" s="2" t="s">
        <v>34</v>
      </c>
      <c r="BE217" s="12">
        <v>12034.761</v>
      </c>
      <c r="BG217" s="2">
        <v>10</v>
      </c>
      <c r="BH217" s="2" t="s">
        <v>32</v>
      </c>
      <c r="BI217" s="2">
        <v>12017</v>
      </c>
      <c r="BJ217" s="13">
        <v>12034.761</v>
      </c>
      <c r="BK217" s="17">
        <v>0.14780648050182729</v>
      </c>
    </row>
    <row r="218" spans="6:63" x14ac:dyDescent="0.3">
      <c r="L218" s="7">
        <f t="shared" si="104"/>
        <v>14515</v>
      </c>
      <c r="M218" s="6" t="s">
        <v>1</v>
      </c>
      <c r="N218" s="7">
        <f t="shared" si="102"/>
        <v>14845</v>
      </c>
      <c r="O218" s="6" t="s">
        <v>21</v>
      </c>
      <c r="Q218" s="7">
        <f t="shared" si="105"/>
        <v>14515</v>
      </c>
      <c r="R218" s="6" t="s">
        <v>1</v>
      </c>
      <c r="S218" s="7">
        <f t="shared" si="103"/>
        <v>14845</v>
      </c>
      <c r="T218" s="6" t="s">
        <v>45</v>
      </c>
      <c r="V218" s="2" t="s">
        <v>24</v>
      </c>
      <c r="W218" s="2" t="s">
        <v>24</v>
      </c>
      <c r="X218" s="2" t="s">
        <v>24</v>
      </c>
      <c r="Y218" s="2" t="s">
        <v>24</v>
      </c>
      <c r="AA218" s="2" t="s">
        <v>24</v>
      </c>
      <c r="AB218" s="2" t="s">
        <v>24</v>
      </c>
      <c r="AC218" s="2" t="s">
        <v>24</v>
      </c>
      <c r="AD218" s="2" t="s">
        <v>24</v>
      </c>
      <c r="AE218" s="2" t="s">
        <v>24</v>
      </c>
      <c r="AF218" s="2" t="s">
        <v>24</v>
      </c>
      <c r="AG218" s="2" t="s">
        <v>24</v>
      </c>
      <c r="AI218" s="2" t="s">
        <v>44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16</v>
      </c>
      <c r="AS218" s="2">
        <v>146</v>
      </c>
      <c r="AT218" s="2">
        <v>7</v>
      </c>
      <c r="AU218" s="2">
        <v>0</v>
      </c>
      <c r="AV218">
        <f t="shared" si="106"/>
        <v>169</v>
      </c>
      <c r="AX218" s="2" t="s">
        <v>45</v>
      </c>
      <c r="AY218" s="12">
        <v>14666.438</v>
      </c>
      <c r="BA218" s="2" t="s">
        <v>24</v>
      </c>
      <c r="BB218" s="2" t="s">
        <v>24</v>
      </c>
      <c r="BC218" s="2" t="s">
        <v>24</v>
      </c>
      <c r="BD218" s="2" t="s">
        <v>24</v>
      </c>
      <c r="BE218" s="2" t="s">
        <v>24</v>
      </c>
      <c r="BG218" s="2" t="s">
        <v>24</v>
      </c>
      <c r="BH218" s="2" t="s">
        <v>24</v>
      </c>
      <c r="BI218" s="2" t="s">
        <v>24</v>
      </c>
      <c r="BJ218" s="2" t="s">
        <v>24</v>
      </c>
      <c r="BK218" s="2" t="s">
        <v>24</v>
      </c>
    </row>
    <row r="219" spans="6:63" x14ac:dyDescent="0.3">
      <c r="L219" s="7">
        <f t="shared" si="104"/>
        <v>14845</v>
      </c>
      <c r="M219" s="6" t="s">
        <v>1</v>
      </c>
      <c r="N219" s="7">
        <f t="shared" si="102"/>
        <v>15175</v>
      </c>
      <c r="O219" s="6" t="s">
        <v>22</v>
      </c>
      <c r="Q219" s="7">
        <f t="shared" si="105"/>
        <v>14845</v>
      </c>
      <c r="R219" s="6" t="s">
        <v>1</v>
      </c>
      <c r="S219" s="7">
        <f t="shared" si="103"/>
        <v>15175</v>
      </c>
      <c r="T219" s="6" t="s">
        <v>53</v>
      </c>
      <c r="V219" s="2" t="s">
        <v>24</v>
      </c>
      <c r="W219" s="2" t="s">
        <v>24</v>
      </c>
      <c r="X219" s="2" t="s">
        <v>24</v>
      </c>
      <c r="Y219" s="2" t="s">
        <v>24</v>
      </c>
      <c r="AA219" s="2" t="s">
        <v>24</v>
      </c>
      <c r="AB219" s="2" t="s">
        <v>24</v>
      </c>
      <c r="AC219" s="2" t="s">
        <v>24</v>
      </c>
      <c r="AD219" s="2" t="s">
        <v>24</v>
      </c>
      <c r="AE219" s="2" t="s">
        <v>24</v>
      </c>
      <c r="AF219" s="2" t="s">
        <v>24</v>
      </c>
      <c r="AG219" s="2" t="s">
        <v>24</v>
      </c>
      <c r="AI219" s="2" t="s">
        <v>45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7</v>
      </c>
      <c r="AT219" s="2">
        <v>62</v>
      </c>
      <c r="AU219" s="2">
        <v>4</v>
      </c>
      <c r="AV219">
        <f t="shared" si="106"/>
        <v>73</v>
      </c>
      <c r="AX219" s="2" t="s">
        <v>53</v>
      </c>
      <c r="AY219" s="12">
        <v>14976.721</v>
      </c>
      <c r="BA219" s="2" t="s">
        <v>24</v>
      </c>
      <c r="BB219" s="2" t="s">
        <v>24</v>
      </c>
      <c r="BC219" s="2" t="s">
        <v>24</v>
      </c>
      <c r="BD219" s="2" t="s">
        <v>24</v>
      </c>
      <c r="BE219" s="2" t="s">
        <v>24</v>
      </c>
      <c r="BG219" s="2" t="s">
        <v>24</v>
      </c>
      <c r="BH219" s="2" t="s">
        <v>24</v>
      </c>
      <c r="BI219" s="2" t="s">
        <v>24</v>
      </c>
      <c r="BJ219" s="2" t="s">
        <v>24</v>
      </c>
      <c r="BK219" s="2" t="s">
        <v>24</v>
      </c>
    </row>
    <row r="220" spans="6:63" x14ac:dyDescent="0.3">
      <c r="V220" s="2" t="s">
        <v>24</v>
      </c>
      <c r="W220" s="2" t="s">
        <v>24</v>
      </c>
      <c r="X220" s="2" t="s">
        <v>24</v>
      </c>
      <c r="Y220" s="2" t="s">
        <v>24</v>
      </c>
      <c r="AA220" s="2" t="s">
        <v>24</v>
      </c>
      <c r="AB220" s="2" t="s">
        <v>24</v>
      </c>
      <c r="AC220" s="2" t="s">
        <v>24</v>
      </c>
      <c r="AD220" s="2" t="s">
        <v>24</v>
      </c>
      <c r="AE220" s="2" t="s">
        <v>24</v>
      </c>
      <c r="AF220" s="2" t="s">
        <v>24</v>
      </c>
      <c r="AG220" s="2" t="s">
        <v>24</v>
      </c>
      <c r="AI220" s="2" t="s">
        <v>53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4</v>
      </c>
      <c r="AU220" s="2">
        <v>35</v>
      </c>
      <c r="AV220">
        <f t="shared" si="106"/>
        <v>39</v>
      </c>
      <c r="BA220" s="2" t="s">
        <v>24</v>
      </c>
      <c r="BB220" s="2" t="s">
        <v>24</v>
      </c>
      <c r="BC220" s="2" t="s">
        <v>24</v>
      </c>
      <c r="BD220" s="2" t="s">
        <v>24</v>
      </c>
      <c r="BE220" s="2" t="s">
        <v>24</v>
      </c>
      <c r="BG220" s="2" t="s">
        <v>24</v>
      </c>
      <c r="BH220" s="2" t="s">
        <v>24</v>
      </c>
      <c r="BI220" s="2" t="s">
        <v>24</v>
      </c>
      <c r="BJ220" s="2" t="s">
        <v>24</v>
      </c>
      <c r="BK220" s="2" t="s">
        <v>24</v>
      </c>
    </row>
    <row r="221" spans="6:63" x14ac:dyDescent="0.3">
      <c r="V221" s="2" t="s">
        <v>24</v>
      </c>
      <c r="W221" s="2" t="s">
        <v>24</v>
      </c>
      <c r="X221" s="2" t="s">
        <v>24</v>
      </c>
      <c r="Y221" s="2" t="s">
        <v>24</v>
      </c>
      <c r="AA221" s="2" t="s">
        <v>24</v>
      </c>
      <c r="AB221" s="2" t="s">
        <v>24</v>
      </c>
      <c r="AC221" s="2" t="s">
        <v>24</v>
      </c>
      <c r="AD221" s="2" t="s">
        <v>24</v>
      </c>
      <c r="AE221" s="2" t="s">
        <v>24</v>
      </c>
      <c r="AF221" s="2" t="s">
        <v>24</v>
      </c>
      <c r="AG221" s="2" t="s">
        <v>24</v>
      </c>
      <c r="AV221">
        <f>SUM(AV209:AV220)</f>
        <v>2244</v>
      </c>
      <c r="BA221" s="2" t="s">
        <v>24</v>
      </c>
      <c r="BB221" s="2" t="s">
        <v>24</v>
      </c>
      <c r="BC221" s="2" t="s">
        <v>24</v>
      </c>
      <c r="BD221" s="2" t="s">
        <v>24</v>
      </c>
      <c r="BE221" s="2" t="s">
        <v>24</v>
      </c>
      <c r="BG221" s="2" t="s">
        <v>24</v>
      </c>
      <c r="BH221" s="2" t="s">
        <v>24</v>
      </c>
      <c r="BI221" s="2" t="s">
        <v>24</v>
      </c>
      <c r="BJ221" s="2" t="s">
        <v>24</v>
      </c>
      <c r="BK221" s="2" t="s">
        <v>24</v>
      </c>
    </row>
    <row r="222" spans="6:63" x14ac:dyDescent="0.3">
      <c r="V222" s="2" t="s">
        <v>24</v>
      </c>
      <c r="W222" s="2" t="s">
        <v>24</v>
      </c>
      <c r="X222" s="2" t="s">
        <v>24</v>
      </c>
      <c r="Y222" s="2" t="s">
        <v>24</v>
      </c>
      <c r="AA222" s="2" t="s">
        <v>24</v>
      </c>
      <c r="AB222" s="2" t="s">
        <v>24</v>
      </c>
      <c r="AC222" s="2" t="s">
        <v>24</v>
      </c>
      <c r="AD222" s="2" t="s">
        <v>24</v>
      </c>
      <c r="AE222" s="2" t="s">
        <v>24</v>
      </c>
      <c r="AF222" s="2" t="s">
        <v>24</v>
      </c>
      <c r="AG222" s="2" t="s">
        <v>24</v>
      </c>
      <c r="BA222" s="2" t="s">
        <v>24</v>
      </c>
      <c r="BB222" s="2" t="s">
        <v>24</v>
      </c>
      <c r="BC222" s="2" t="s">
        <v>24</v>
      </c>
      <c r="BD222" s="2" t="s">
        <v>24</v>
      </c>
      <c r="BE222" s="2" t="s">
        <v>24</v>
      </c>
      <c r="BG222" s="2" t="s">
        <v>24</v>
      </c>
      <c r="BH222" s="2" t="s">
        <v>24</v>
      </c>
      <c r="BI222" s="2" t="s">
        <v>24</v>
      </c>
      <c r="BJ222" s="2" t="s">
        <v>24</v>
      </c>
      <c r="BK222" s="2" t="s">
        <v>24</v>
      </c>
    </row>
    <row r="223" spans="6:63" x14ac:dyDescent="0.3">
      <c r="V223" s="2">
        <v>1880</v>
      </c>
      <c r="W223" s="2" t="s">
        <v>146</v>
      </c>
      <c r="X223" s="2">
        <v>13992</v>
      </c>
      <c r="Y223" s="2" t="s">
        <v>43</v>
      </c>
      <c r="AA223" s="2">
        <v>1879</v>
      </c>
      <c r="AB223" s="2" t="s">
        <v>145</v>
      </c>
      <c r="AC223" s="2">
        <v>13934</v>
      </c>
      <c r="AD223" s="2" t="s">
        <v>43</v>
      </c>
      <c r="AE223" s="2" t="s">
        <v>43</v>
      </c>
      <c r="AF223" s="2" t="s">
        <v>38</v>
      </c>
      <c r="AG223" s="2" t="s">
        <v>43</v>
      </c>
      <c r="AI223" s="67" t="s">
        <v>51</v>
      </c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BA223" s="2">
        <v>1879</v>
      </c>
      <c r="BB223" s="2" t="s">
        <v>145</v>
      </c>
      <c r="BC223" s="2">
        <v>13934</v>
      </c>
      <c r="BD223" s="2" t="s">
        <v>43</v>
      </c>
      <c r="BE223" s="12">
        <v>14022.668</v>
      </c>
      <c r="BG223" s="2">
        <v>1879</v>
      </c>
      <c r="BH223" s="2" t="s">
        <v>145</v>
      </c>
      <c r="BI223" s="2">
        <v>13934</v>
      </c>
      <c r="BJ223" s="13">
        <v>14022.668</v>
      </c>
      <c r="BK223" s="17">
        <v>0.21918570334377299</v>
      </c>
    </row>
    <row r="224" spans="6:63" x14ac:dyDescent="0.3">
      <c r="AA224" s="2">
        <v>1880</v>
      </c>
      <c r="AB224" s="2" t="s">
        <v>146</v>
      </c>
      <c r="AC224" s="2">
        <v>13992</v>
      </c>
      <c r="AD224" s="2" t="s">
        <v>43</v>
      </c>
      <c r="AE224" s="2" t="s">
        <v>43</v>
      </c>
      <c r="AF224" s="2" t="s">
        <v>38</v>
      </c>
      <c r="AG224" s="2"/>
      <c r="AI224" s="2" t="s">
        <v>52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T224" s="2" t="s">
        <v>45</v>
      </c>
      <c r="AU224" s="2" t="s">
        <v>53</v>
      </c>
      <c r="BA224" s="2">
        <v>1880</v>
      </c>
      <c r="BB224" s="2" t="s">
        <v>146</v>
      </c>
      <c r="BC224" s="2">
        <v>13992</v>
      </c>
      <c r="BD224" s="2" t="s">
        <v>43</v>
      </c>
      <c r="BE224" s="12">
        <v>14022.668</v>
      </c>
      <c r="BG224" s="2">
        <v>1880</v>
      </c>
      <c r="BH224" s="2" t="s">
        <v>146</v>
      </c>
      <c r="BI224" s="2">
        <v>13992</v>
      </c>
      <c r="BJ224" s="13">
        <v>14022.668</v>
      </c>
      <c r="BK224" s="17">
        <v>0.1234439913685134</v>
      </c>
    </row>
    <row r="225" spans="1:63" x14ac:dyDescent="0.3">
      <c r="AI225" s="2" t="s">
        <v>50</v>
      </c>
      <c r="AJ225" s="3">
        <f>AJ209/$AV$209</f>
        <v>0.9375</v>
      </c>
      <c r="AK225" s="3">
        <f t="shared" ref="AK225:AU225" si="107">AK209/$AV$209</f>
        <v>6.25E-2</v>
      </c>
      <c r="AL225" s="3">
        <f t="shared" si="107"/>
        <v>0</v>
      </c>
      <c r="AM225" s="3">
        <f t="shared" si="107"/>
        <v>0</v>
      </c>
      <c r="AN225" s="3">
        <f t="shared" si="107"/>
        <v>0</v>
      </c>
      <c r="AO225" s="3">
        <f t="shared" si="107"/>
        <v>0</v>
      </c>
      <c r="AP225" s="3">
        <f t="shared" si="107"/>
        <v>0</v>
      </c>
      <c r="AQ225" s="3">
        <f t="shared" si="107"/>
        <v>0</v>
      </c>
      <c r="AR225" s="3">
        <f t="shared" si="107"/>
        <v>0</v>
      </c>
      <c r="AS225" s="3">
        <f t="shared" si="107"/>
        <v>0</v>
      </c>
      <c r="AT225" s="3">
        <f t="shared" si="107"/>
        <v>0</v>
      </c>
      <c r="AU225" s="3">
        <f t="shared" si="107"/>
        <v>0</v>
      </c>
      <c r="AV225" s="20">
        <f>(AJ225*P208)+(AK225*P209)</f>
        <v>11400.625</v>
      </c>
    </row>
    <row r="226" spans="1:63" x14ac:dyDescent="0.3">
      <c r="AI226" s="2" t="s">
        <v>49</v>
      </c>
      <c r="AJ226" s="3">
        <f>AJ210/$AV$210</f>
        <v>5.6074766355140186E-2</v>
      </c>
      <c r="AK226" s="3">
        <f t="shared" ref="AK226:AU226" si="108">AK210/$AV$210</f>
        <v>0.90654205607476634</v>
      </c>
      <c r="AL226" s="3">
        <f t="shared" si="108"/>
        <v>3.7383177570093455E-2</v>
      </c>
      <c r="AM226" s="3">
        <f t="shared" si="108"/>
        <v>0</v>
      </c>
      <c r="AN226" s="3">
        <f t="shared" si="108"/>
        <v>0</v>
      </c>
      <c r="AO226" s="3">
        <f t="shared" si="108"/>
        <v>0</v>
      </c>
      <c r="AP226" s="3">
        <f t="shared" si="108"/>
        <v>0</v>
      </c>
      <c r="AQ226" s="3">
        <f t="shared" si="108"/>
        <v>0</v>
      </c>
      <c r="AR226" s="3">
        <f t="shared" si="108"/>
        <v>0</v>
      </c>
      <c r="AS226" s="3">
        <f t="shared" si="108"/>
        <v>0</v>
      </c>
      <c r="AT226" s="3">
        <f t="shared" si="108"/>
        <v>0</v>
      </c>
      <c r="AU226" s="3">
        <f t="shared" si="108"/>
        <v>0</v>
      </c>
    </row>
    <row r="227" spans="1:63" x14ac:dyDescent="0.3">
      <c r="AI227" s="2" t="s">
        <v>34</v>
      </c>
      <c r="AJ227" s="3">
        <f>AJ211/$AV$211</f>
        <v>0</v>
      </c>
      <c r="AK227" s="3">
        <f t="shared" ref="AK227:AU227" si="109">AK211/$AV$211</f>
        <v>3.1746031746031744E-2</v>
      </c>
      <c r="AL227" s="3">
        <f t="shared" si="109"/>
        <v>0.95238095238095233</v>
      </c>
      <c r="AM227" s="3">
        <f t="shared" si="109"/>
        <v>1.5873015873015872E-2</v>
      </c>
      <c r="AN227" s="3">
        <f t="shared" si="109"/>
        <v>0</v>
      </c>
      <c r="AO227" s="3">
        <f t="shared" si="109"/>
        <v>0</v>
      </c>
      <c r="AP227" s="3">
        <f t="shared" si="109"/>
        <v>0</v>
      </c>
      <c r="AQ227" s="3">
        <f t="shared" si="109"/>
        <v>0</v>
      </c>
      <c r="AR227" s="3">
        <f t="shared" si="109"/>
        <v>0</v>
      </c>
      <c r="AS227" s="3">
        <f t="shared" si="109"/>
        <v>0</v>
      </c>
      <c r="AT227" s="3">
        <f t="shared" si="109"/>
        <v>0</v>
      </c>
      <c r="AU227" s="3">
        <f t="shared" si="109"/>
        <v>0</v>
      </c>
    </row>
    <row r="228" spans="1:63" x14ac:dyDescent="0.3">
      <c r="AI228" s="2" t="s">
        <v>39</v>
      </c>
      <c r="AJ228" s="3">
        <f>AJ212/$AV$212</f>
        <v>0</v>
      </c>
      <c r="AK228" s="3">
        <f t="shared" ref="AK228:AU228" si="110">AK212/$AV$212</f>
        <v>0</v>
      </c>
      <c r="AL228" s="3">
        <f t="shared" si="110"/>
        <v>2.1276595744680851E-2</v>
      </c>
      <c r="AM228" s="3">
        <f t="shared" si="110"/>
        <v>0.85106382978723405</v>
      </c>
      <c r="AN228" s="3">
        <f t="shared" si="110"/>
        <v>0.1276595744680851</v>
      </c>
      <c r="AO228" s="3">
        <f t="shared" si="110"/>
        <v>0</v>
      </c>
      <c r="AP228" s="3">
        <f t="shared" si="110"/>
        <v>0</v>
      </c>
      <c r="AQ228" s="3">
        <f t="shared" si="110"/>
        <v>0</v>
      </c>
      <c r="AR228" s="3">
        <f t="shared" si="110"/>
        <v>0</v>
      </c>
      <c r="AS228" s="3">
        <f t="shared" si="110"/>
        <v>0</v>
      </c>
      <c r="AT228" s="3">
        <f t="shared" si="110"/>
        <v>0</v>
      </c>
      <c r="AU228" s="3">
        <f t="shared" si="110"/>
        <v>0</v>
      </c>
    </row>
    <row r="229" spans="1:63" x14ac:dyDescent="0.3">
      <c r="AI229" s="2" t="s">
        <v>40</v>
      </c>
      <c r="AJ229" s="3">
        <f>AJ213/$AV$213</f>
        <v>0</v>
      </c>
      <c r="AK229" s="3">
        <f t="shared" ref="AK229:AU229" si="111">AK213/$AV$213</f>
        <v>0</v>
      </c>
      <c r="AL229" s="3">
        <f t="shared" si="111"/>
        <v>0</v>
      </c>
      <c r="AM229" s="3">
        <f t="shared" si="111"/>
        <v>9.2592592592592587E-2</v>
      </c>
      <c r="AN229" s="3">
        <f t="shared" si="111"/>
        <v>0.81481481481481477</v>
      </c>
      <c r="AO229" s="3">
        <f t="shared" si="111"/>
        <v>9.2592592592592587E-2</v>
      </c>
      <c r="AP229" s="3">
        <f t="shared" si="111"/>
        <v>0</v>
      </c>
      <c r="AQ229" s="3">
        <f t="shared" si="111"/>
        <v>0</v>
      </c>
      <c r="AR229" s="3">
        <f t="shared" si="111"/>
        <v>0</v>
      </c>
      <c r="AS229" s="3">
        <f t="shared" si="111"/>
        <v>0</v>
      </c>
      <c r="AT229" s="3">
        <f t="shared" si="111"/>
        <v>0</v>
      </c>
      <c r="AU229" s="3">
        <f t="shared" si="111"/>
        <v>0</v>
      </c>
    </row>
    <row r="230" spans="1:63" x14ac:dyDescent="0.3">
      <c r="AI230" s="2" t="s">
        <v>41</v>
      </c>
      <c r="AJ230" s="3">
        <f>AJ214/$AV$214</f>
        <v>0</v>
      </c>
      <c r="AK230" s="3">
        <f t="shared" ref="AK230:AU230" si="112">AK214/$AV$214</f>
        <v>0</v>
      </c>
      <c r="AL230" s="3">
        <f t="shared" si="112"/>
        <v>0</v>
      </c>
      <c r="AM230" s="3">
        <f t="shared" si="112"/>
        <v>0</v>
      </c>
      <c r="AN230" s="3">
        <f t="shared" si="112"/>
        <v>1.3651877133105802E-2</v>
      </c>
      <c r="AO230" s="3">
        <f t="shared" si="112"/>
        <v>0.94880546075085326</v>
      </c>
      <c r="AP230" s="3">
        <f t="shared" si="112"/>
        <v>3.7542662116040959E-2</v>
      </c>
      <c r="AQ230" s="3">
        <f t="shared" si="112"/>
        <v>0</v>
      </c>
      <c r="AR230" s="3">
        <f t="shared" si="112"/>
        <v>0</v>
      </c>
      <c r="AS230" s="3">
        <f t="shared" si="112"/>
        <v>0</v>
      </c>
      <c r="AT230" s="3">
        <f t="shared" si="112"/>
        <v>0</v>
      </c>
      <c r="AU230" s="3">
        <f t="shared" si="112"/>
        <v>0</v>
      </c>
    </row>
    <row r="231" spans="1:63" x14ac:dyDescent="0.3">
      <c r="AI231" s="2" t="s">
        <v>42</v>
      </c>
      <c r="AJ231" s="3">
        <f>AJ215/$AV$215</f>
        <v>0</v>
      </c>
      <c r="AK231" s="3">
        <f t="shared" ref="AK231:AU231" si="113">AK215/$AV$215</f>
        <v>0</v>
      </c>
      <c r="AL231" s="3">
        <f t="shared" si="113"/>
        <v>0</v>
      </c>
      <c r="AM231" s="3">
        <f t="shared" si="113"/>
        <v>0</v>
      </c>
      <c r="AN231" s="3">
        <f t="shared" si="113"/>
        <v>0</v>
      </c>
      <c r="AO231" s="3">
        <f t="shared" si="113"/>
        <v>1.658374792703151E-2</v>
      </c>
      <c r="AP231" s="3">
        <f t="shared" si="113"/>
        <v>0.96351575456053073</v>
      </c>
      <c r="AQ231" s="3">
        <f t="shared" si="113"/>
        <v>1.9900497512437811E-2</v>
      </c>
      <c r="AR231" s="3">
        <f t="shared" si="113"/>
        <v>0</v>
      </c>
      <c r="AS231" s="3">
        <f t="shared" si="113"/>
        <v>0</v>
      </c>
      <c r="AT231" s="3">
        <f t="shared" si="113"/>
        <v>0</v>
      </c>
      <c r="AU231" s="3">
        <f t="shared" si="113"/>
        <v>0</v>
      </c>
    </row>
    <row r="232" spans="1:63" x14ac:dyDescent="0.3">
      <c r="AI232" s="2" t="s">
        <v>35</v>
      </c>
      <c r="AJ232" s="3">
        <f>AJ216/$AV$216</f>
        <v>0</v>
      </c>
      <c r="AK232" s="3">
        <f t="shared" ref="AK232:AU232" si="114">AK216/$AV$216</f>
        <v>0</v>
      </c>
      <c r="AL232" s="3">
        <f t="shared" si="114"/>
        <v>0</v>
      </c>
      <c r="AM232" s="3">
        <f t="shared" si="114"/>
        <v>0</v>
      </c>
      <c r="AN232" s="3">
        <f t="shared" si="114"/>
        <v>0</v>
      </c>
      <c r="AO232" s="3">
        <f t="shared" si="114"/>
        <v>0</v>
      </c>
      <c r="AP232" s="3">
        <f t="shared" si="114"/>
        <v>4.1353383458646614E-2</v>
      </c>
      <c r="AQ232" s="3">
        <f t="shared" si="114"/>
        <v>0.90601503759398494</v>
      </c>
      <c r="AR232" s="3">
        <f t="shared" si="114"/>
        <v>5.2631578947368418E-2</v>
      </c>
      <c r="AS232" s="3">
        <f t="shared" si="114"/>
        <v>0</v>
      </c>
      <c r="AT232" s="3">
        <f t="shared" si="114"/>
        <v>0</v>
      </c>
      <c r="AU232" s="3">
        <f t="shared" si="114"/>
        <v>0</v>
      </c>
    </row>
    <row r="233" spans="1:63" x14ac:dyDescent="0.3">
      <c r="AI233" s="2" t="s">
        <v>43</v>
      </c>
      <c r="AJ233" s="3">
        <f>AJ217/$AV$217</f>
        <v>0</v>
      </c>
      <c r="AK233" s="3">
        <f t="shared" ref="AK233:AU233" si="115">AK217/$AV$217</f>
        <v>0</v>
      </c>
      <c r="AL233" s="3">
        <f t="shared" si="115"/>
        <v>0</v>
      </c>
      <c r="AM233" s="3">
        <f t="shared" si="115"/>
        <v>0</v>
      </c>
      <c r="AN233" s="3">
        <f t="shared" si="115"/>
        <v>0</v>
      </c>
      <c r="AO233" s="3">
        <f t="shared" si="115"/>
        <v>0</v>
      </c>
      <c r="AP233" s="3">
        <f t="shared" si="115"/>
        <v>0</v>
      </c>
      <c r="AQ233" s="3">
        <f t="shared" si="115"/>
        <v>3.5040431266846361E-2</v>
      </c>
      <c r="AR233" s="3">
        <f t="shared" si="115"/>
        <v>0.92183288409703501</v>
      </c>
      <c r="AS233" s="3">
        <f t="shared" si="115"/>
        <v>4.3126684636118601E-2</v>
      </c>
      <c r="AT233" s="3">
        <f t="shared" si="115"/>
        <v>0</v>
      </c>
      <c r="AU233" s="3">
        <f t="shared" si="115"/>
        <v>0</v>
      </c>
    </row>
    <row r="234" spans="1:63" x14ac:dyDescent="0.3">
      <c r="AI234" s="2" t="s">
        <v>44</v>
      </c>
      <c r="AJ234" s="3">
        <f>AJ218/$AV$218</f>
        <v>0</v>
      </c>
      <c r="AK234" s="3">
        <f t="shared" ref="AK234:AU234" si="116">AK218/$AV$218</f>
        <v>0</v>
      </c>
      <c r="AL234" s="3">
        <f t="shared" si="116"/>
        <v>0</v>
      </c>
      <c r="AM234" s="3">
        <f t="shared" si="116"/>
        <v>0</v>
      </c>
      <c r="AN234" s="3">
        <f t="shared" si="116"/>
        <v>0</v>
      </c>
      <c r="AO234" s="3">
        <f t="shared" si="116"/>
        <v>0</v>
      </c>
      <c r="AP234" s="3">
        <f t="shared" si="116"/>
        <v>0</v>
      </c>
      <c r="AQ234" s="3">
        <f t="shared" si="116"/>
        <v>0</v>
      </c>
      <c r="AR234" s="3">
        <f t="shared" si="116"/>
        <v>9.4674556213017749E-2</v>
      </c>
      <c r="AS234" s="3">
        <f t="shared" si="116"/>
        <v>0.86390532544378695</v>
      </c>
      <c r="AT234" s="3">
        <f t="shared" si="116"/>
        <v>4.142011834319527E-2</v>
      </c>
      <c r="AU234" s="3">
        <f t="shared" si="116"/>
        <v>0</v>
      </c>
    </row>
    <row r="235" spans="1:63" x14ac:dyDescent="0.3">
      <c r="AI235" s="2" t="s">
        <v>45</v>
      </c>
      <c r="AJ235" s="3">
        <f>AJ219/$AV$219</f>
        <v>0</v>
      </c>
      <c r="AK235" s="3">
        <f t="shared" ref="AK235:AU235" si="117">AK219/$AV$219</f>
        <v>0</v>
      </c>
      <c r="AL235" s="3">
        <f t="shared" si="117"/>
        <v>0</v>
      </c>
      <c r="AM235" s="3">
        <f t="shared" si="117"/>
        <v>0</v>
      </c>
      <c r="AN235" s="3">
        <f t="shared" si="117"/>
        <v>0</v>
      </c>
      <c r="AO235" s="3">
        <f t="shared" si="117"/>
        <v>0</v>
      </c>
      <c r="AP235" s="3">
        <f t="shared" si="117"/>
        <v>0</v>
      </c>
      <c r="AQ235" s="3">
        <f t="shared" si="117"/>
        <v>0</v>
      </c>
      <c r="AR235" s="3">
        <f t="shared" si="117"/>
        <v>0</v>
      </c>
      <c r="AS235" s="3">
        <f t="shared" si="117"/>
        <v>9.5890410958904104E-2</v>
      </c>
      <c r="AT235" s="3">
        <f t="shared" si="117"/>
        <v>0.84931506849315064</v>
      </c>
      <c r="AU235" s="3">
        <f t="shared" si="117"/>
        <v>5.4794520547945202E-2</v>
      </c>
    </row>
    <row r="236" spans="1:63" x14ac:dyDescent="0.3">
      <c r="AI236" s="2" t="s">
        <v>53</v>
      </c>
      <c r="AJ236" s="3">
        <f>AJ220/$AV$220</f>
        <v>0</v>
      </c>
      <c r="AK236" s="3">
        <f t="shared" ref="AK236:AU236" si="118">AK220/$AV$220</f>
        <v>0</v>
      </c>
      <c r="AL236" s="3">
        <f t="shared" si="118"/>
        <v>0</v>
      </c>
      <c r="AM236" s="3">
        <f t="shared" si="118"/>
        <v>0</v>
      </c>
      <c r="AN236" s="3">
        <f t="shared" si="118"/>
        <v>0</v>
      </c>
      <c r="AO236" s="3">
        <f t="shared" si="118"/>
        <v>0</v>
      </c>
      <c r="AP236" s="3">
        <f t="shared" si="118"/>
        <v>0</v>
      </c>
      <c r="AQ236" s="3">
        <f t="shared" si="118"/>
        <v>0</v>
      </c>
      <c r="AR236" s="3">
        <f t="shared" si="118"/>
        <v>0</v>
      </c>
      <c r="AS236" s="3">
        <f t="shared" si="118"/>
        <v>0</v>
      </c>
      <c r="AT236" s="3">
        <f t="shared" si="118"/>
        <v>0.10256410256410256</v>
      </c>
      <c r="AU236" s="3">
        <f t="shared" si="118"/>
        <v>0.89743589743589747</v>
      </c>
    </row>
    <row r="238" spans="1:63" x14ac:dyDescent="0.3">
      <c r="A238" t="s">
        <v>196</v>
      </c>
    </row>
    <row r="240" spans="1:63" x14ac:dyDescent="0.3">
      <c r="F240" s="67" t="s">
        <v>2</v>
      </c>
      <c r="G240" s="67"/>
      <c r="I240" s="67" t="s">
        <v>7</v>
      </c>
      <c r="J240" s="67"/>
      <c r="L240" s="68" t="s">
        <v>0</v>
      </c>
      <c r="M240" s="68"/>
      <c r="N240" s="68"/>
      <c r="O240" s="6" t="s">
        <v>10</v>
      </c>
      <c r="Q240" s="68" t="s">
        <v>0</v>
      </c>
      <c r="R240" s="68"/>
      <c r="S240" s="68"/>
      <c r="T240" s="6" t="s">
        <v>52</v>
      </c>
      <c r="V240" s="67" t="s">
        <v>57</v>
      </c>
      <c r="W240" s="67"/>
      <c r="X240" s="67"/>
      <c r="Y240" s="2" t="s">
        <v>33</v>
      </c>
      <c r="AA240" s="67" t="s">
        <v>57</v>
      </c>
      <c r="AB240" s="67"/>
      <c r="AC240" s="67"/>
      <c r="AD240" s="2" t="s">
        <v>33</v>
      </c>
      <c r="AE240" s="67" t="s">
        <v>36</v>
      </c>
      <c r="AF240" s="67"/>
      <c r="AG240" s="67"/>
      <c r="AI240" s="67" t="s">
        <v>51</v>
      </c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X240" s="67" t="s">
        <v>54</v>
      </c>
      <c r="AY240" s="67"/>
      <c r="BA240" s="67" t="s">
        <v>57</v>
      </c>
      <c r="BB240" s="67"/>
      <c r="BC240" s="67"/>
      <c r="BD240" s="2" t="s">
        <v>33</v>
      </c>
      <c r="BE240" s="2" t="s">
        <v>55</v>
      </c>
      <c r="BG240" s="67" t="s">
        <v>57</v>
      </c>
      <c r="BH240" s="67"/>
      <c r="BI240" s="67"/>
      <c r="BJ240" s="2" t="s">
        <v>55</v>
      </c>
      <c r="BK240" s="2" t="s">
        <v>157</v>
      </c>
    </row>
    <row r="241" spans="6:63" x14ac:dyDescent="0.3">
      <c r="F241" s="3" t="s">
        <v>3</v>
      </c>
      <c r="G241" s="4">
        <v>10900</v>
      </c>
      <c r="I241" s="3" t="s">
        <v>3</v>
      </c>
      <c r="J241" s="4">
        <v>10900</v>
      </c>
      <c r="L241" s="7">
        <v>10900</v>
      </c>
      <c r="M241" s="6" t="s">
        <v>1</v>
      </c>
      <c r="N241" s="7">
        <f>L241+$J$245</f>
        <v>11282</v>
      </c>
      <c r="O241" s="6" t="s">
        <v>11</v>
      </c>
      <c r="P241">
        <f>(Q241+S241)/2</f>
        <v>11091</v>
      </c>
      <c r="Q241" s="7">
        <v>10900</v>
      </c>
      <c r="R241" s="6" t="s">
        <v>1</v>
      </c>
      <c r="S241" s="7">
        <f>Q241+$J$245</f>
        <v>11282</v>
      </c>
      <c r="T241" s="6" t="s">
        <v>50</v>
      </c>
      <c r="V241" s="2">
        <v>1</v>
      </c>
      <c r="W241" s="2" t="s">
        <v>25</v>
      </c>
      <c r="X241" s="2">
        <v>12169</v>
      </c>
      <c r="Y241" s="2" t="s">
        <v>39</v>
      </c>
      <c r="AA241" s="2">
        <v>1</v>
      </c>
      <c r="AB241" s="2" t="s">
        <v>25</v>
      </c>
      <c r="AC241" s="2">
        <v>12169</v>
      </c>
      <c r="AD241" s="2" t="s">
        <v>39</v>
      </c>
      <c r="AE241" s="2" t="s">
        <v>39</v>
      </c>
      <c r="AF241" s="2" t="s">
        <v>38</v>
      </c>
      <c r="AG241" s="2" t="s">
        <v>39</v>
      </c>
      <c r="AI241" s="2" t="s">
        <v>52</v>
      </c>
      <c r="AJ241" s="2" t="s">
        <v>50</v>
      </c>
      <c r="AK241" s="2" t="s">
        <v>49</v>
      </c>
      <c r="AL241" s="2" t="s">
        <v>34</v>
      </c>
      <c r="AM241" s="2" t="s">
        <v>39</v>
      </c>
      <c r="AN241" s="2" t="s">
        <v>40</v>
      </c>
      <c r="AO241" s="2" t="s">
        <v>41</v>
      </c>
      <c r="AP241" s="2" t="s">
        <v>42</v>
      </c>
      <c r="AQ241" s="2" t="s">
        <v>35</v>
      </c>
      <c r="AR241" s="2" t="s">
        <v>43</v>
      </c>
      <c r="AS241" s="2" t="s">
        <v>44</v>
      </c>
      <c r="AT241" s="2" t="s">
        <v>45</v>
      </c>
      <c r="AU241" s="2" t="s">
        <v>53</v>
      </c>
      <c r="AX241" s="2" t="s">
        <v>50</v>
      </c>
      <c r="AY241" s="12">
        <v>11154.665999999999</v>
      </c>
      <c r="BA241" s="2">
        <v>1</v>
      </c>
      <c r="BB241" s="2" t="s">
        <v>25</v>
      </c>
      <c r="BC241" s="2">
        <v>12169</v>
      </c>
      <c r="BD241" s="2" t="s">
        <v>39</v>
      </c>
      <c r="BE241" s="13" t="s">
        <v>1</v>
      </c>
      <c r="BG241" s="2">
        <v>1</v>
      </c>
      <c r="BH241" s="2" t="s">
        <v>25</v>
      </c>
      <c r="BI241" s="2">
        <v>12169</v>
      </c>
      <c r="BJ241" s="13" t="s">
        <v>1</v>
      </c>
      <c r="BK241" s="2" t="s">
        <v>1</v>
      </c>
    </row>
    <row r="242" spans="6:63" x14ac:dyDescent="0.3">
      <c r="F242" s="3" t="s">
        <v>4</v>
      </c>
      <c r="G242" s="4">
        <v>15492</v>
      </c>
      <c r="I242" s="5" t="s">
        <v>4</v>
      </c>
      <c r="J242" s="4">
        <v>15492</v>
      </c>
      <c r="L242" s="7">
        <f>N241</f>
        <v>11282</v>
      </c>
      <c r="M242" s="6" t="s">
        <v>1</v>
      </c>
      <c r="N242" s="7">
        <f t="shared" ref="N242:N252" si="119">L242+$J$245</f>
        <v>11664</v>
      </c>
      <c r="O242" s="6" t="s">
        <v>12</v>
      </c>
      <c r="P242">
        <f>(Q242+S242)/2</f>
        <v>11473</v>
      </c>
      <c r="Q242" s="7">
        <f>S241</f>
        <v>11282</v>
      </c>
      <c r="R242" s="6" t="s">
        <v>1</v>
      </c>
      <c r="S242" s="7">
        <f t="shared" ref="S242:S252" si="120">Q242+$J$245</f>
        <v>11664</v>
      </c>
      <c r="T242" s="6" t="s">
        <v>49</v>
      </c>
      <c r="V242" s="2">
        <v>2</v>
      </c>
      <c r="W242" s="2" t="s">
        <v>26</v>
      </c>
      <c r="X242" s="2">
        <v>12201</v>
      </c>
      <c r="Y242" s="2" t="s">
        <v>39</v>
      </c>
      <c r="AA242" s="2">
        <v>2</v>
      </c>
      <c r="AB242" s="2" t="s">
        <v>26</v>
      </c>
      <c r="AC242" s="2">
        <v>12201</v>
      </c>
      <c r="AD242" s="2" t="s">
        <v>39</v>
      </c>
      <c r="AE242" s="2" t="s">
        <v>39</v>
      </c>
      <c r="AF242" s="2" t="s">
        <v>38</v>
      </c>
      <c r="AG242" s="2" t="s">
        <v>39</v>
      </c>
      <c r="AI242" s="2" t="s">
        <v>50</v>
      </c>
      <c r="AJ242" s="2">
        <v>10</v>
      </c>
      <c r="AK242" s="2">
        <v>2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>
        <f>SUM(AJ242:AU242)</f>
        <v>12</v>
      </c>
      <c r="AX242" s="2" t="s">
        <v>49</v>
      </c>
      <c r="AY242" s="12">
        <v>11484.402</v>
      </c>
      <c r="BA242" s="2">
        <v>2</v>
      </c>
      <c r="BB242" s="2" t="s">
        <v>26</v>
      </c>
      <c r="BC242" s="2">
        <v>12201</v>
      </c>
      <c r="BD242" s="2" t="s">
        <v>39</v>
      </c>
      <c r="BE242" s="13">
        <v>12230.47008547009</v>
      </c>
      <c r="BG242" s="2">
        <v>2</v>
      </c>
      <c r="BH242" s="2" t="s">
        <v>26</v>
      </c>
      <c r="BI242" s="2">
        <v>12201</v>
      </c>
      <c r="BJ242" s="13">
        <v>12105.11202185792</v>
      </c>
      <c r="BK242" s="17">
        <v>0.24153827940403169</v>
      </c>
    </row>
    <row r="243" spans="6:63" x14ac:dyDescent="0.3">
      <c r="F243" s="3" t="s">
        <v>5</v>
      </c>
      <c r="G243" s="3" t="s">
        <v>204</v>
      </c>
      <c r="I243" s="5" t="s">
        <v>8</v>
      </c>
      <c r="J243" s="3">
        <v>12</v>
      </c>
      <c r="L243" s="7">
        <f t="shared" ref="L243:L252" si="121">N242</f>
        <v>11664</v>
      </c>
      <c r="M243" s="6" t="s">
        <v>1</v>
      </c>
      <c r="N243" s="7">
        <f t="shared" si="119"/>
        <v>12046</v>
      </c>
      <c r="O243" s="6" t="s">
        <v>13</v>
      </c>
      <c r="Q243" s="7">
        <f t="shared" ref="Q243:Q252" si="122">S242</f>
        <v>11664</v>
      </c>
      <c r="R243" s="6" t="s">
        <v>1</v>
      </c>
      <c r="S243" s="7">
        <f t="shared" si="120"/>
        <v>12046</v>
      </c>
      <c r="T243" s="6" t="s">
        <v>34</v>
      </c>
      <c r="V243" s="2">
        <v>3</v>
      </c>
      <c r="W243" s="2" t="s">
        <v>27</v>
      </c>
      <c r="X243" s="2">
        <v>12168</v>
      </c>
      <c r="Y243" s="2" t="s">
        <v>39</v>
      </c>
      <c r="AA243" s="2">
        <v>3</v>
      </c>
      <c r="AB243" s="2" t="s">
        <v>27</v>
      </c>
      <c r="AC243" s="2">
        <v>12168</v>
      </c>
      <c r="AD243" s="2" t="s">
        <v>39</v>
      </c>
      <c r="AE243" s="2" t="s">
        <v>39</v>
      </c>
      <c r="AF243" s="2" t="s">
        <v>38</v>
      </c>
      <c r="AG243" s="2" t="s">
        <v>39</v>
      </c>
      <c r="AI243" s="2" t="s">
        <v>49</v>
      </c>
      <c r="AJ243" s="2">
        <v>2</v>
      </c>
      <c r="AK243" s="2">
        <v>126</v>
      </c>
      <c r="AL243" s="2">
        <v>6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>
        <f t="shared" ref="AV243:AV253" si="123">SUM(AJ243:AU243)</f>
        <v>134</v>
      </c>
      <c r="AX243" s="2" t="s">
        <v>34</v>
      </c>
      <c r="AY243" s="12">
        <v>11851.102000000001</v>
      </c>
      <c r="BA243" s="2">
        <v>3</v>
      </c>
      <c r="BB243" s="2" t="s">
        <v>27</v>
      </c>
      <c r="BC243" s="2">
        <v>12168</v>
      </c>
      <c r="BD243" s="2" t="s">
        <v>39</v>
      </c>
      <c r="BE243" s="13">
        <v>12230.47008547009</v>
      </c>
      <c r="BG243" s="2">
        <v>3</v>
      </c>
      <c r="BH243" s="2" t="s">
        <v>27</v>
      </c>
      <c r="BI243" s="2">
        <v>12168</v>
      </c>
      <c r="BJ243" s="13">
        <v>12105.11202185792</v>
      </c>
      <c r="BK243" s="17">
        <v>0.51339649465882564</v>
      </c>
    </row>
    <row r="244" spans="6:63" x14ac:dyDescent="0.3">
      <c r="I244" s="3" t="s">
        <v>9</v>
      </c>
      <c r="J244" s="4">
        <v>4592</v>
      </c>
      <c r="L244" s="7">
        <f t="shared" si="121"/>
        <v>12046</v>
      </c>
      <c r="M244" s="6" t="s">
        <v>1</v>
      </c>
      <c r="N244" s="7">
        <f t="shared" si="119"/>
        <v>12428</v>
      </c>
      <c r="O244" s="6" t="s">
        <v>14</v>
      </c>
      <c r="Q244" s="7">
        <f t="shared" si="122"/>
        <v>12046</v>
      </c>
      <c r="R244" s="6" t="s">
        <v>1</v>
      </c>
      <c r="S244" s="7">
        <f t="shared" si="120"/>
        <v>12428</v>
      </c>
      <c r="T244" s="6" t="s">
        <v>39</v>
      </c>
      <c r="V244" s="2">
        <v>4</v>
      </c>
      <c r="W244" s="2" t="s">
        <v>28</v>
      </c>
      <c r="X244" s="2">
        <v>12202</v>
      </c>
      <c r="Y244" s="2" t="s">
        <v>39</v>
      </c>
      <c r="AA244" s="2">
        <v>4</v>
      </c>
      <c r="AB244" s="2" t="s">
        <v>28</v>
      </c>
      <c r="AC244" s="2">
        <v>12202</v>
      </c>
      <c r="AD244" s="2" t="s">
        <v>39</v>
      </c>
      <c r="AE244" s="2" t="s">
        <v>39</v>
      </c>
      <c r="AF244" s="2" t="s">
        <v>38</v>
      </c>
      <c r="AG244" s="2" t="s">
        <v>39</v>
      </c>
      <c r="AI244" s="2" t="s">
        <v>34</v>
      </c>
      <c r="AJ244" s="2">
        <v>0</v>
      </c>
      <c r="AK244" s="2">
        <v>6</v>
      </c>
      <c r="AL244" s="2">
        <v>87</v>
      </c>
      <c r="AM244" s="2">
        <v>5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>
        <f t="shared" si="123"/>
        <v>98</v>
      </c>
      <c r="AX244" s="2" t="s">
        <v>39</v>
      </c>
      <c r="AY244" s="12">
        <v>12230.47</v>
      </c>
      <c r="BA244" s="2">
        <v>4</v>
      </c>
      <c r="BB244" s="2" t="s">
        <v>28</v>
      </c>
      <c r="BC244" s="2">
        <v>12202</v>
      </c>
      <c r="BD244" s="2" t="s">
        <v>39</v>
      </c>
      <c r="BE244" s="13">
        <v>12230.47008547009</v>
      </c>
      <c r="BG244" s="2">
        <v>4</v>
      </c>
      <c r="BH244" s="2" t="s">
        <v>28</v>
      </c>
      <c r="BI244" s="2">
        <v>12202</v>
      </c>
      <c r="BJ244" s="13">
        <v>12105.11202185792</v>
      </c>
      <c r="BK244" s="17">
        <v>0.2333231066225693</v>
      </c>
    </row>
    <row r="245" spans="6:63" x14ac:dyDescent="0.3">
      <c r="I245" s="3" t="s">
        <v>7</v>
      </c>
      <c r="J245" s="3">
        <v>382</v>
      </c>
      <c r="L245" s="7">
        <f t="shared" si="121"/>
        <v>12428</v>
      </c>
      <c r="M245" s="6" t="s">
        <v>1</v>
      </c>
      <c r="N245" s="7">
        <f t="shared" si="119"/>
        <v>12810</v>
      </c>
      <c r="O245" s="6" t="s">
        <v>15</v>
      </c>
      <c r="Q245" s="7">
        <f t="shared" si="122"/>
        <v>12428</v>
      </c>
      <c r="R245" s="6" t="s">
        <v>1</v>
      </c>
      <c r="S245" s="7">
        <f t="shared" si="120"/>
        <v>12810</v>
      </c>
      <c r="T245" s="6" t="s">
        <v>40</v>
      </c>
      <c r="V245" s="2">
        <v>5</v>
      </c>
      <c r="W245" s="2" t="s">
        <v>29</v>
      </c>
      <c r="X245" s="2">
        <v>12136</v>
      </c>
      <c r="Y245" s="2" t="s">
        <v>39</v>
      </c>
      <c r="AA245" s="2">
        <v>5</v>
      </c>
      <c r="AB245" s="2" t="s">
        <v>29</v>
      </c>
      <c r="AC245" s="2">
        <v>12136</v>
      </c>
      <c r="AD245" s="2" t="s">
        <v>39</v>
      </c>
      <c r="AE245" s="2" t="s">
        <v>39</v>
      </c>
      <c r="AF245" s="2" t="s">
        <v>38</v>
      </c>
      <c r="AG245" s="2" t="s">
        <v>39</v>
      </c>
      <c r="AI245" s="2" t="s">
        <v>39</v>
      </c>
      <c r="AJ245" s="2">
        <v>0</v>
      </c>
      <c r="AK245" s="2">
        <v>0</v>
      </c>
      <c r="AL245" s="2">
        <v>5</v>
      </c>
      <c r="AM245" s="2">
        <v>109</v>
      </c>
      <c r="AN245" s="2">
        <v>3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>
        <f t="shared" si="123"/>
        <v>117</v>
      </c>
      <c r="AX245" s="2" t="s">
        <v>40</v>
      </c>
      <c r="AY245" s="12">
        <v>12631.523999999999</v>
      </c>
      <c r="BA245" s="2">
        <v>5</v>
      </c>
      <c r="BB245" s="2" t="s">
        <v>29</v>
      </c>
      <c r="BC245" s="2">
        <v>12136</v>
      </c>
      <c r="BD245" s="2" t="s">
        <v>39</v>
      </c>
      <c r="BE245" s="13">
        <v>12230.47008547009</v>
      </c>
      <c r="BG245" s="2">
        <v>5</v>
      </c>
      <c r="BH245" s="2" t="s">
        <v>29</v>
      </c>
      <c r="BI245" s="2">
        <v>12136</v>
      </c>
      <c r="BJ245" s="13">
        <v>12105.11202185792</v>
      </c>
      <c r="BK245" s="17">
        <v>0.77842852233096493</v>
      </c>
    </row>
    <row r="246" spans="6:63" x14ac:dyDescent="0.3">
      <c r="L246" s="7">
        <f t="shared" si="121"/>
        <v>12810</v>
      </c>
      <c r="M246" s="6" t="s">
        <v>1</v>
      </c>
      <c r="N246" s="7">
        <f t="shared" si="119"/>
        <v>13192</v>
      </c>
      <c r="O246" s="6" t="s">
        <v>16</v>
      </c>
      <c r="Q246" s="7">
        <f t="shared" si="122"/>
        <v>12810</v>
      </c>
      <c r="R246" s="6" t="s">
        <v>1</v>
      </c>
      <c r="S246" s="7">
        <f t="shared" si="120"/>
        <v>13192</v>
      </c>
      <c r="T246" s="6" t="s">
        <v>41</v>
      </c>
      <c r="V246" s="2">
        <v>6</v>
      </c>
      <c r="W246" s="9">
        <v>41944</v>
      </c>
      <c r="X246" s="2">
        <v>12136</v>
      </c>
      <c r="Y246" s="2" t="s">
        <v>39</v>
      </c>
      <c r="AA246" s="2">
        <v>6</v>
      </c>
      <c r="AB246" s="9">
        <v>41944</v>
      </c>
      <c r="AC246" s="2">
        <v>12136</v>
      </c>
      <c r="AD246" s="2" t="s">
        <v>39</v>
      </c>
      <c r="AE246" s="2" t="s">
        <v>39</v>
      </c>
      <c r="AF246" s="2" t="s">
        <v>38</v>
      </c>
      <c r="AG246" s="2" t="s">
        <v>39</v>
      </c>
      <c r="AI246" s="2" t="s">
        <v>40</v>
      </c>
      <c r="AJ246" s="2">
        <v>0</v>
      </c>
      <c r="AK246" s="2">
        <v>0</v>
      </c>
      <c r="AL246" s="2">
        <v>0</v>
      </c>
      <c r="AM246" s="2">
        <v>2</v>
      </c>
      <c r="AN246" s="2">
        <v>55</v>
      </c>
      <c r="AO246" s="2">
        <v>4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>
        <f t="shared" si="123"/>
        <v>61</v>
      </c>
      <c r="AX246" s="2" t="s">
        <v>41</v>
      </c>
      <c r="AY246" s="12">
        <v>13010.156999999999</v>
      </c>
      <c r="BA246" s="2">
        <v>6</v>
      </c>
      <c r="BB246" s="9">
        <v>41944</v>
      </c>
      <c r="BC246" s="2">
        <v>12136</v>
      </c>
      <c r="BD246" s="2" t="s">
        <v>39</v>
      </c>
      <c r="BE246" s="13">
        <v>12230.47008547009</v>
      </c>
      <c r="BG246" s="2">
        <v>6</v>
      </c>
      <c r="BH246" s="9">
        <v>41944</v>
      </c>
      <c r="BI246" s="2">
        <v>12136</v>
      </c>
      <c r="BJ246" s="13">
        <v>12105.11202185792</v>
      </c>
      <c r="BK246" s="17">
        <v>0.77842852233096493</v>
      </c>
    </row>
    <row r="247" spans="6:63" x14ac:dyDescent="0.3">
      <c r="L247" s="7">
        <f t="shared" si="121"/>
        <v>13192</v>
      </c>
      <c r="M247" s="6" t="s">
        <v>1</v>
      </c>
      <c r="N247" s="7">
        <f t="shared" si="119"/>
        <v>13574</v>
      </c>
      <c r="O247" s="6" t="s">
        <v>17</v>
      </c>
      <c r="Q247" s="7">
        <f t="shared" si="122"/>
        <v>13192</v>
      </c>
      <c r="R247" s="6" t="s">
        <v>1</v>
      </c>
      <c r="S247" s="7">
        <f t="shared" si="120"/>
        <v>13574</v>
      </c>
      <c r="T247" s="6" t="s">
        <v>42</v>
      </c>
      <c r="V247" s="2">
        <v>7</v>
      </c>
      <c r="W247" s="9">
        <v>41974</v>
      </c>
      <c r="X247" s="2">
        <v>12136</v>
      </c>
      <c r="Y247" s="2" t="s">
        <v>39</v>
      </c>
      <c r="AA247" s="2">
        <v>7</v>
      </c>
      <c r="AB247" s="9">
        <v>41974</v>
      </c>
      <c r="AC247" s="2">
        <v>12136</v>
      </c>
      <c r="AD247" s="2" t="s">
        <v>39</v>
      </c>
      <c r="AE247" s="2" t="s">
        <v>39</v>
      </c>
      <c r="AF247" s="2" t="s">
        <v>38</v>
      </c>
      <c r="AG247" s="2" t="s">
        <v>34</v>
      </c>
      <c r="AI247" s="2" t="s">
        <v>41</v>
      </c>
      <c r="AJ247" s="2">
        <v>0</v>
      </c>
      <c r="AK247" s="2">
        <v>0</v>
      </c>
      <c r="AL247" s="2">
        <v>0</v>
      </c>
      <c r="AM247" s="2">
        <v>0</v>
      </c>
      <c r="AN247" s="2">
        <v>3</v>
      </c>
      <c r="AO247" s="2">
        <v>279</v>
      </c>
      <c r="AP247" s="2">
        <v>10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>
        <f t="shared" si="123"/>
        <v>292</v>
      </c>
      <c r="AX247" s="2" t="s">
        <v>42</v>
      </c>
      <c r="AY247" s="12">
        <v>13387.132</v>
      </c>
      <c r="BA247" s="2">
        <v>7</v>
      </c>
      <c r="BB247" s="9">
        <v>41974</v>
      </c>
      <c r="BC247" s="2">
        <v>12136</v>
      </c>
      <c r="BD247" s="2" t="s">
        <v>39</v>
      </c>
      <c r="BE247" s="13">
        <v>12230.47008547009</v>
      </c>
      <c r="BG247" s="2">
        <v>7</v>
      </c>
      <c r="BH247" s="9">
        <v>41974</v>
      </c>
      <c r="BI247" s="2">
        <v>12136</v>
      </c>
      <c r="BJ247" s="13">
        <v>12105.11202185792</v>
      </c>
      <c r="BK247" s="17">
        <v>0.77842852233096493</v>
      </c>
    </row>
    <row r="248" spans="6:63" x14ac:dyDescent="0.3">
      <c r="L248" s="7">
        <f t="shared" si="121"/>
        <v>13574</v>
      </c>
      <c r="M248" s="6" t="s">
        <v>1</v>
      </c>
      <c r="N248" s="7">
        <f t="shared" si="119"/>
        <v>13956</v>
      </c>
      <c r="O248" s="6" t="s">
        <v>18</v>
      </c>
      <c r="Q248" s="7">
        <f t="shared" si="122"/>
        <v>13574</v>
      </c>
      <c r="R248" s="6" t="s">
        <v>1</v>
      </c>
      <c r="S248" s="7">
        <f t="shared" si="120"/>
        <v>13956</v>
      </c>
      <c r="T248" s="6" t="s">
        <v>35</v>
      </c>
      <c r="V248" s="2">
        <v>8</v>
      </c>
      <c r="W248" s="2" t="s">
        <v>30</v>
      </c>
      <c r="X248" s="2">
        <v>11987</v>
      </c>
      <c r="Y248" s="2" t="s">
        <v>34</v>
      </c>
      <c r="AA248" s="2">
        <v>8</v>
      </c>
      <c r="AB248" s="2" t="s">
        <v>30</v>
      </c>
      <c r="AC248" s="2">
        <v>11987</v>
      </c>
      <c r="AD248" s="2" t="s">
        <v>34</v>
      </c>
      <c r="AE248" s="2" t="s">
        <v>34</v>
      </c>
      <c r="AF248" s="2" t="s">
        <v>38</v>
      </c>
      <c r="AG248" s="2" t="s">
        <v>34</v>
      </c>
      <c r="AI248" s="2" t="s">
        <v>42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9</v>
      </c>
      <c r="AP248" s="2">
        <v>622</v>
      </c>
      <c r="AQ248" s="2">
        <v>16</v>
      </c>
      <c r="AR248" s="2">
        <v>0</v>
      </c>
      <c r="AS248" s="2">
        <v>0</v>
      </c>
      <c r="AT248" s="2">
        <v>0</v>
      </c>
      <c r="AU248" s="2">
        <v>0</v>
      </c>
      <c r="AV248">
        <f t="shared" si="123"/>
        <v>647</v>
      </c>
      <c r="AX248" s="2" t="s">
        <v>35</v>
      </c>
      <c r="AY248" s="12">
        <v>13770.913</v>
      </c>
      <c r="BA248" s="2">
        <v>8</v>
      </c>
      <c r="BB248" s="2" t="s">
        <v>30</v>
      </c>
      <c r="BC248" s="2">
        <v>11987</v>
      </c>
      <c r="BD248" s="2" t="s">
        <v>34</v>
      </c>
      <c r="BE248" s="13">
        <v>12230.47008547009</v>
      </c>
      <c r="BG248" s="2">
        <v>8</v>
      </c>
      <c r="BH248" s="2" t="s">
        <v>30</v>
      </c>
      <c r="BI248" s="2">
        <v>11987</v>
      </c>
      <c r="BJ248" s="13">
        <v>12105.11202185792</v>
      </c>
      <c r="BK248" s="17">
        <v>2.0311177564869101</v>
      </c>
    </row>
    <row r="249" spans="6:63" x14ac:dyDescent="0.3">
      <c r="L249" s="7">
        <f t="shared" si="121"/>
        <v>13956</v>
      </c>
      <c r="M249" s="6" t="s">
        <v>1</v>
      </c>
      <c r="N249" s="7">
        <f t="shared" si="119"/>
        <v>14338</v>
      </c>
      <c r="O249" s="6" t="s">
        <v>19</v>
      </c>
      <c r="Q249" s="7">
        <f t="shared" si="122"/>
        <v>13956</v>
      </c>
      <c r="R249" s="6" t="s">
        <v>1</v>
      </c>
      <c r="S249" s="7">
        <f t="shared" si="120"/>
        <v>14338</v>
      </c>
      <c r="T249" s="6" t="s">
        <v>43</v>
      </c>
      <c r="V249" s="2">
        <v>9</v>
      </c>
      <c r="W249" s="2" t="s">
        <v>31</v>
      </c>
      <c r="X249" s="2">
        <v>11987</v>
      </c>
      <c r="Y249" s="2" t="s">
        <v>34</v>
      </c>
      <c r="AA249" s="2">
        <v>9</v>
      </c>
      <c r="AB249" s="2" t="s">
        <v>31</v>
      </c>
      <c r="AC249" s="2">
        <v>11987</v>
      </c>
      <c r="AD249" s="2" t="s">
        <v>34</v>
      </c>
      <c r="AE249" s="2" t="s">
        <v>34</v>
      </c>
      <c r="AF249" s="2" t="s">
        <v>38</v>
      </c>
      <c r="AG249" s="2" t="s">
        <v>34</v>
      </c>
      <c r="AI249" s="2" t="s">
        <v>35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15</v>
      </c>
      <c r="AQ249" s="2">
        <v>288</v>
      </c>
      <c r="AR249" s="2">
        <v>20</v>
      </c>
      <c r="AS249" s="2">
        <v>0</v>
      </c>
      <c r="AT249" s="2">
        <v>0</v>
      </c>
      <c r="AU249" s="2">
        <v>0</v>
      </c>
      <c r="AV249">
        <f t="shared" si="123"/>
        <v>323</v>
      </c>
      <c r="AX249" s="2" t="s">
        <v>43</v>
      </c>
      <c r="AY249" s="12">
        <v>14136.504999999999</v>
      </c>
      <c r="BA249" s="2">
        <v>9</v>
      </c>
      <c r="BB249" s="2" t="s">
        <v>31</v>
      </c>
      <c r="BC249" s="2">
        <v>11987</v>
      </c>
      <c r="BD249" s="2" t="s">
        <v>34</v>
      </c>
      <c r="BE249" s="13">
        <v>11851.102040816329</v>
      </c>
      <c r="BG249" s="2">
        <v>9</v>
      </c>
      <c r="BH249" s="2" t="s">
        <v>31</v>
      </c>
      <c r="BI249" s="2">
        <v>11987</v>
      </c>
      <c r="BJ249" s="13">
        <v>12105.11202185792</v>
      </c>
      <c r="BK249" s="17">
        <v>1.133711180309287</v>
      </c>
    </row>
    <row r="250" spans="6:63" x14ac:dyDescent="0.3">
      <c r="L250" s="7">
        <f t="shared" si="121"/>
        <v>14338</v>
      </c>
      <c r="M250" s="6" t="s">
        <v>1</v>
      </c>
      <c r="N250" s="7">
        <f t="shared" si="119"/>
        <v>14720</v>
      </c>
      <c r="O250" s="6" t="s">
        <v>20</v>
      </c>
      <c r="Q250" s="7">
        <f t="shared" si="122"/>
        <v>14338</v>
      </c>
      <c r="R250" s="6" t="s">
        <v>1</v>
      </c>
      <c r="S250" s="7">
        <f t="shared" si="120"/>
        <v>14720</v>
      </c>
      <c r="T250" s="6" t="s">
        <v>44</v>
      </c>
      <c r="V250" s="2">
        <v>10</v>
      </c>
      <c r="W250" s="2" t="s">
        <v>32</v>
      </c>
      <c r="X250" s="2">
        <v>12017</v>
      </c>
      <c r="Y250" s="2" t="s">
        <v>34</v>
      </c>
      <c r="AA250" s="2">
        <v>10</v>
      </c>
      <c r="AB250" s="2" t="s">
        <v>32</v>
      </c>
      <c r="AC250" s="2">
        <v>12017</v>
      </c>
      <c r="AD250" s="2" t="s">
        <v>34</v>
      </c>
      <c r="AE250" s="2" t="s">
        <v>34</v>
      </c>
      <c r="AF250" s="2" t="s">
        <v>38</v>
      </c>
      <c r="AG250" s="2" t="s">
        <v>34</v>
      </c>
      <c r="AI250" s="2" t="s">
        <v>43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19</v>
      </c>
      <c r="AR250" s="2">
        <v>336</v>
      </c>
      <c r="AS250" s="2">
        <v>9</v>
      </c>
      <c r="AT250" s="2">
        <v>0</v>
      </c>
      <c r="AU250" s="2">
        <v>0</v>
      </c>
      <c r="AV250">
        <f t="shared" si="123"/>
        <v>364</v>
      </c>
      <c r="AX250" s="2" t="s">
        <v>44</v>
      </c>
      <c r="AY250" s="22">
        <v>14511.766</v>
      </c>
      <c r="BA250" s="2">
        <v>10</v>
      </c>
      <c r="BB250" s="2" t="s">
        <v>32</v>
      </c>
      <c r="BC250" s="2">
        <v>12017</v>
      </c>
      <c r="BD250" s="2" t="s">
        <v>34</v>
      </c>
      <c r="BE250" s="13">
        <v>11851.102040816329</v>
      </c>
      <c r="BG250" s="2">
        <v>10</v>
      </c>
      <c r="BH250" s="2" t="s">
        <v>32</v>
      </c>
      <c r="BI250" s="2">
        <v>12017</v>
      </c>
      <c r="BJ250" s="13">
        <v>12105.11202185792</v>
      </c>
      <c r="BK250" s="17">
        <v>1.3805272462650759</v>
      </c>
    </row>
    <row r="251" spans="6:63" x14ac:dyDescent="0.3">
      <c r="L251" s="7">
        <f t="shared" si="121"/>
        <v>14720</v>
      </c>
      <c r="M251" s="6" t="s">
        <v>1</v>
      </c>
      <c r="N251" s="7">
        <f t="shared" si="119"/>
        <v>15102</v>
      </c>
      <c r="O251" s="6" t="s">
        <v>21</v>
      </c>
      <c r="Q251" s="7">
        <f t="shared" si="122"/>
        <v>14720</v>
      </c>
      <c r="R251" s="6" t="s">
        <v>1</v>
      </c>
      <c r="S251" s="7">
        <f t="shared" si="120"/>
        <v>15102</v>
      </c>
      <c r="T251" s="6" t="s">
        <v>45</v>
      </c>
      <c r="V251" s="2" t="s">
        <v>24</v>
      </c>
      <c r="W251" s="2" t="s">
        <v>24</v>
      </c>
      <c r="X251" s="2" t="s">
        <v>24</v>
      </c>
      <c r="Y251" s="2" t="s">
        <v>24</v>
      </c>
      <c r="AA251" s="2" t="s">
        <v>24</v>
      </c>
      <c r="AB251" s="2" t="s">
        <v>24</v>
      </c>
      <c r="AC251" s="2" t="s">
        <v>24</v>
      </c>
      <c r="AD251" s="2" t="s">
        <v>24</v>
      </c>
      <c r="AE251" s="2" t="s">
        <v>24</v>
      </c>
      <c r="AF251" s="2" t="s">
        <v>24</v>
      </c>
      <c r="AG251" s="2" t="s">
        <v>24</v>
      </c>
      <c r="AI251" s="2" t="s">
        <v>44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9</v>
      </c>
      <c r="AS251" s="2">
        <v>121</v>
      </c>
      <c r="AT251" s="2">
        <v>3</v>
      </c>
      <c r="AU251" s="2">
        <v>0</v>
      </c>
      <c r="AV251">
        <f t="shared" si="123"/>
        <v>133</v>
      </c>
      <c r="AX251" s="2" t="s">
        <v>45</v>
      </c>
      <c r="AY251" s="12">
        <v>14900.674999999999</v>
      </c>
      <c r="BA251" s="2" t="s">
        <v>24</v>
      </c>
      <c r="BB251" s="2" t="s">
        <v>24</v>
      </c>
      <c r="BC251" s="2" t="s">
        <v>24</v>
      </c>
      <c r="BD251" s="2" t="s">
        <v>24</v>
      </c>
      <c r="BE251" s="2" t="s">
        <v>24</v>
      </c>
      <c r="BG251" s="2" t="s">
        <v>24</v>
      </c>
      <c r="BH251" s="2" t="s">
        <v>24</v>
      </c>
      <c r="BI251" s="2" t="s">
        <v>24</v>
      </c>
      <c r="BJ251" s="2" t="s">
        <v>24</v>
      </c>
      <c r="BK251" s="2" t="s">
        <v>24</v>
      </c>
    </row>
    <row r="252" spans="6:63" x14ac:dyDescent="0.3">
      <c r="L252" s="7">
        <f t="shared" si="121"/>
        <v>15102</v>
      </c>
      <c r="M252" s="6" t="s">
        <v>1</v>
      </c>
      <c r="N252" s="7">
        <f t="shared" si="119"/>
        <v>15484</v>
      </c>
      <c r="O252" s="6" t="s">
        <v>22</v>
      </c>
      <c r="Q252" s="7">
        <f t="shared" si="122"/>
        <v>15102</v>
      </c>
      <c r="R252" s="6" t="s">
        <v>1</v>
      </c>
      <c r="S252" s="7">
        <f t="shared" si="120"/>
        <v>15484</v>
      </c>
      <c r="T252" s="6" t="s">
        <v>53</v>
      </c>
      <c r="V252" s="2" t="s">
        <v>24</v>
      </c>
      <c r="W252" s="2" t="s">
        <v>24</v>
      </c>
      <c r="X252" s="2" t="s">
        <v>24</v>
      </c>
      <c r="Y252" s="2" t="s">
        <v>24</v>
      </c>
      <c r="AA252" s="2" t="s">
        <v>24</v>
      </c>
      <c r="AB252" s="2" t="s">
        <v>24</v>
      </c>
      <c r="AC252" s="2" t="s">
        <v>24</v>
      </c>
      <c r="AD252" s="2" t="s">
        <v>24</v>
      </c>
      <c r="AE252" s="2" t="s">
        <v>24</v>
      </c>
      <c r="AF252" s="2" t="s">
        <v>24</v>
      </c>
      <c r="AG252" s="2" t="s">
        <v>24</v>
      </c>
      <c r="AI252" s="2" t="s">
        <v>45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3</v>
      </c>
      <c r="AT252" s="2">
        <v>32</v>
      </c>
      <c r="AU252" s="2">
        <v>2</v>
      </c>
      <c r="AV252">
        <f t="shared" si="123"/>
        <v>37</v>
      </c>
      <c r="AX252" s="2" t="s">
        <v>53</v>
      </c>
      <c r="AY252" s="12">
        <v>15264.703</v>
      </c>
      <c r="BA252" s="2" t="s">
        <v>24</v>
      </c>
      <c r="BB252" s="2" t="s">
        <v>24</v>
      </c>
      <c r="BC252" s="2" t="s">
        <v>24</v>
      </c>
      <c r="BD252" s="2" t="s">
        <v>24</v>
      </c>
      <c r="BE252" s="2" t="s">
        <v>24</v>
      </c>
      <c r="BG252" s="2" t="s">
        <v>24</v>
      </c>
      <c r="BH252" s="2" t="s">
        <v>24</v>
      </c>
      <c r="BI252" s="2" t="s">
        <v>24</v>
      </c>
      <c r="BJ252" s="2" t="s">
        <v>24</v>
      </c>
      <c r="BK252" s="2" t="s">
        <v>24</v>
      </c>
    </row>
    <row r="253" spans="6:63" x14ac:dyDescent="0.3">
      <c r="V253" s="2" t="s">
        <v>24</v>
      </c>
      <c r="W253" s="2" t="s">
        <v>24</v>
      </c>
      <c r="X253" s="2" t="s">
        <v>24</v>
      </c>
      <c r="Y253" s="2" t="s">
        <v>24</v>
      </c>
      <c r="AA253" s="2" t="s">
        <v>24</v>
      </c>
      <c r="AB253" s="2" t="s">
        <v>24</v>
      </c>
      <c r="AC253" s="2" t="s">
        <v>24</v>
      </c>
      <c r="AD253" s="2" t="s">
        <v>24</v>
      </c>
      <c r="AE253" s="2" t="s">
        <v>24</v>
      </c>
      <c r="AF253" s="2" t="s">
        <v>24</v>
      </c>
      <c r="AG253" s="2" t="s">
        <v>24</v>
      </c>
      <c r="AI253" s="2" t="s">
        <v>53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2</v>
      </c>
      <c r="AU253" s="2">
        <v>25</v>
      </c>
      <c r="AV253">
        <f t="shared" si="123"/>
        <v>27</v>
      </c>
      <c r="BA253" s="2" t="s">
        <v>24</v>
      </c>
      <c r="BB253" s="2" t="s">
        <v>24</v>
      </c>
      <c r="BC253" s="2" t="s">
        <v>24</v>
      </c>
      <c r="BD253" s="2" t="s">
        <v>24</v>
      </c>
      <c r="BE253" s="2" t="s">
        <v>24</v>
      </c>
      <c r="BG253" s="2" t="s">
        <v>24</v>
      </c>
      <c r="BH253" s="2" t="s">
        <v>24</v>
      </c>
      <c r="BI253" s="2" t="s">
        <v>24</v>
      </c>
      <c r="BJ253" s="2" t="s">
        <v>24</v>
      </c>
      <c r="BK253" s="2" t="s">
        <v>24</v>
      </c>
    </row>
    <row r="254" spans="6:63" x14ac:dyDescent="0.3">
      <c r="V254" s="2" t="s">
        <v>24</v>
      </c>
      <c r="W254" s="2" t="s">
        <v>24</v>
      </c>
      <c r="X254" s="2" t="s">
        <v>24</v>
      </c>
      <c r="Y254" s="2" t="s">
        <v>24</v>
      </c>
      <c r="AA254" s="2" t="s">
        <v>24</v>
      </c>
      <c r="AB254" s="2" t="s">
        <v>24</v>
      </c>
      <c r="AC254" s="2" t="s">
        <v>24</v>
      </c>
      <c r="AD254" s="2" t="s">
        <v>24</v>
      </c>
      <c r="AE254" s="2" t="s">
        <v>24</v>
      </c>
      <c r="AF254" s="2" t="s">
        <v>24</v>
      </c>
      <c r="AG254" s="2" t="s">
        <v>24</v>
      </c>
      <c r="AV254">
        <f>SUM(AV242:AV253)</f>
        <v>2245</v>
      </c>
      <c r="BA254" s="2" t="s">
        <v>24</v>
      </c>
      <c r="BB254" s="2" t="s">
        <v>24</v>
      </c>
      <c r="BC254" s="2" t="s">
        <v>24</v>
      </c>
      <c r="BD254" s="2" t="s">
        <v>24</v>
      </c>
      <c r="BE254" s="2" t="s">
        <v>24</v>
      </c>
      <c r="BG254" s="2" t="s">
        <v>24</v>
      </c>
      <c r="BH254" s="2" t="s">
        <v>24</v>
      </c>
      <c r="BI254" s="2" t="s">
        <v>24</v>
      </c>
      <c r="BJ254" s="2" t="s">
        <v>24</v>
      </c>
      <c r="BK254" s="2" t="s">
        <v>24</v>
      </c>
    </row>
    <row r="255" spans="6:63" x14ac:dyDescent="0.3">
      <c r="V255" s="2" t="s">
        <v>24</v>
      </c>
      <c r="W255" s="2" t="s">
        <v>24</v>
      </c>
      <c r="X255" s="2" t="s">
        <v>24</v>
      </c>
      <c r="Y255" s="2" t="s">
        <v>24</v>
      </c>
      <c r="AA255" s="2" t="s">
        <v>24</v>
      </c>
      <c r="AB255" s="2" t="s">
        <v>24</v>
      </c>
      <c r="AC255" s="2" t="s">
        <v>24</v>
      </c>
      <c r="AD255" s="2" t="s">
        <v>24</v>
      </c>
      <c r="AE255" s="2" t="s">
        <v>24</v>
      </c>
      <c r="AF255" s="2" t="s">
        <v>24</v>
      </c>
      <c r="AG255" s="2" t="s">
        <v>24</v>
      </c>
      <c r="BA255" s="2" t="s">
        <v>24</v>
      </c>
      <c r="BB255" s="2" t="s">
        <v>24</v>
      </c>
      <c r="BC255" s="2" t="s">
        <v>24</v>
      </c>
      <c r="BD255" s="2" t="s">
        <v>24</v>
      </c>
      <c r="BE255" s="2" t="s">
        <v>24</v>
      </c>
      <c r="BG255" s="2" t="s">
        <v>24</v>
      </c>
      <c r="BH255" s="2" t="s">
        <v>24</v>
      </c>
      <c r="BI255" s="2" t="s">
        <v>24</v>
      </c>
      <c r="BJ255" s="2" t="s">
        <v>24</v>
      </c>
      <c r="BK255" s="2" t="s">
        <v>24</v>
      </c>
    </row>
    <row r="256" spans="6:63" x14ac:dyDescent="0.3">
      <c r="V256" s="2">
        <v>1880</v>
      </c>
      <c r="W256" s="2" t="s">
        <v>146</v>
      </c>
      <c r="X256" s="2">
        <v>13992</v>
      </c>
      <c r="Y256" s="2" t="s">
        <v>43</v>
      </c>
      <c r="AA256" s="2">
        <v>1879</v>
      </c>
      <c r="AB256" s="2" t="s">
        <v>145</v>
      </c>
      <c r="AC256" s="2">
        <v>13934</v>
      </c>
      <c r="AD256" s="2" t="s">
        <v>35</v>
      </c>
      <c r="AE256" s="2" t="s">
        <v>35</v>
      </c>
      <c r="AF256" s="2" t="s">
        <v>38</v>
      </c>
      <c r="AG256" s="2" t="s">
        <v>43</v>
      </c>
      <c r="AI256" s="67" t="s">
        <v>51</v>
      </c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BA256" s="2">
        <v>1879</v>
      </c>
      <c r="BB256" s="2" t="s">
        <v>145</v>
      </c>
      <c r="BC256" s="2">
        <v>13934</v>
      </c>
      <c r="BD256" s="2" t="s">
        <v>35</v>
      </c>
      <c r="BE256" s="13">
        <v>13770.913</v>
      </c>
      <c r="BG256" s="2">
        <v>1879</v>
      </c>
      <c r="BH256" s="2" t="s">
        <v>145</v>
      </c>
      <c r="BI256" s="2">
        <v>13934</v>
      </c>
      <c r="BJ256" s="13">
        <v>13877.149560117299</v>
      </c>
      <c r="BK256" s="17">
        <v>1.170422615950198</v>
      </c>
    </row>
    <row r="257" spans="1:63" x14ac:dyDescent="0.3">
      <c r="AA257" s="2">
        <v>1880</v>
      </c>
      <c r="AB257" s="2" t="s">
        <v>146</v>
      </c>
      <c r="AC257" s="2">
        <v>13992</v>
      </c>
      <c r="AD257" s="2" t="s">
        <v>43</v>
      </c>
      <c r="AE257" s="2" t="s">
        <v>43</v>
      </c>
      <c r="AF257" s="2" t="s">
        <v>38</v>
      </c>
      <c r="AG257" s="2"/>
      <c r="AI257" s="2" t="s">
        <v>52</v>
      </c>
      <c r="AJ257" s="2" t="s">
        <v>50</v>
      </c>
      <c r="AK257" s="2" t="s">
        <v>49</v>
      </c>
      <c r="AL257" s="2" t="s">
        <v>34</v>
      </c>
      <c r="AM257" s="2" t="s">
        <v>39</v>
      </c>
      <c r="AN257" s="2" t="s">
        <v>40</v>
      </c>
      <c r="AO257" s="2" t="s">
        <v>41</v>
      </c>
      <c r="AP257" s="2" t="s">
        <v>42</v>
      </c>
      <c r="AQ257" s="2" t="s">
        <v>35</v>
      </c>
      <c r="AR257" s="2" t="s">
        <v>43</v>
      </c>
      <c r="AS257" s="2" t="s">
        <v>44</v>
      </c>
      <c r="AT257" s="2" t="s">
        <v>45</v>
      </c>
      <c r="AU257" s="2" t="s">
        <v>53</v>
      </c>
      <c r="BA257" s="2">
        <v>1880</v>
      </c>
      <c r="BB257" s="2" t="s">
        <v>146</v>
      </c>
      <c r="BC257" s="2">
        <v>13992</v>
      </c>
      <c r="BD257" s="2" t="s">
        <v>43</v>
      </c>
      <c r="BE257" s="13">
        <v>13770.913</v>
      </c>
      <c r="BG257" s="2">
        <v>1880</v>
      </c>
      <c r="BH257" s="2" t="s">
        <v>146</v>
      </c>
      <c r="BI257" s="2">
        <v>13992</v>
      </c>
      <c r="BJ257" s="13">
        <v>13877.149560117299</v>
      </c>
      <c r="BK257" s="17">
        <v>1.580093534208838</v>
      </c>
    </row>
    <row r="258" spans="1:63" x14ac:dyDescent="0.3">
      <c r="AI258" s="2" t="s">
        <v>50</v>
      </c>
      <c r="AJ258" s="3">
        <f>AJ242/$AV$242</f>
        <v>0.83333333333333337</v>
      </c>
      <c r="AK258" s="3">
        <f t="shared" ref="AK258:AU258" si="124">AK242/$AV$242</f>
        <v>0.16666666666666666</v>
      </c>
      <c r="AL258" s="3">
        <f t="shared" si="124"/>
        <v>0</v>
      </c>
      <c r="AM258" s="3">
        <f t="shared" si="124"/>
        <v>0</v>
      </c>
      <c r="AN258" s="3">
        <f t="shared" si="124"/>
        <v>0</v>
      </c>
      <c r="AO258" s="3">
        <f t="shared" si="124"/>
        <v>0</v>
      </c>
      <c r="AP258" s="3">
        <f t="shared" si="124"/>
        <v>0</v>
      </c>
      <c r="AQ258" s="3">
        <f t="shared" si="124"/>
        <v>0</v>
      </c>
      <c r="AR258" s="3">
        <f t="shared" si="124"/>
        <v>0</v>
      </c>
      <c r="AS258" s="3">
        <f t="shared" si="124"/>
        <v>0</v>
      </c>
      <c r="AT258" s="3">
        <f t="shared" si="124"/>
        <v>0</v>
      </c>
      <c r="AU258" s="3">
        <f t="shared" si="124"/>
        <v>0</v>
      </c>
      <c r="AV258" s="20">
        <f>(AJ258*P241)+(AK258*P242)</f>
        <v>11154.666666666666</v>
      </c>
    </row>
    <row r="259" spans="1:63" x14ac:dyDescent="0.3">
      <c r="AI259" s="2" t="s">
        <v>49</v>
      </c>
      <c r="AJ259" s="3">
        <f>AJ243/$AV$243</f>
        <v>1.4925373134328358E-2</v>
      </c>
      <c r="AK259" s="3">
        <f t="shared" ref="AK259:AU259" si="125">AK243/$AV$243</f>
        <v>0.94029850746268662</v>
      </c>
      <c r="AL259" s="3">
        <f t="shared" si="125"/>
        <v>4.4776119402985072E-2</v>
      </c>
      <c r="AM259" s="3">
        <f t="shared" si="125"/>
        <v>0</v>
      </c>
      <c r="AN259" s="3">
        <f t="shared" si="125"/>
        <v>0</v>
      </c>
      <c r="AO259" s="3">
        <f t="shared" si="125"/>
        <v>0</v>
      </c>
      <c r="AP259" s="3">
        <f t="shared" si="125"/>
        <v>0</v>
      </c>
      <c r="AQ259" s="3">
        <f t="shared" si="125"/>
        <v>0</v>
      </c>
      <c r="AR259" s="3">
        <f t="shared" si="125"/>
        <v>0</v>
      </c>
      <c r="AS259" s="3">
        <f t="shared" si="125"/>
        <v>0</v>
      </c>
      <c r="AT259" s="3">
        <f t="shared" si="125"/>
        <v>0</v>
      </c>
      <c r="AU259" s="3">
        <f t="shared" si="125"/>
        <v>0</v>
      </c>
    </row>
    <row r="260" spans="1:63" x14ac:dyDescent="0.3">
      <c r="AI260" s="2" t="s">
        <v>34</v>
      </c>
      <c r="AJ260" s="3">
        <f>AJ244/$AV$244</f>
        <v>0</v>
      </c>
      <c r="AK260" s="3">
        <f t="shared" ref="AK260:AU260" si="126">AK244/$AV$244</f>
        <v>6.1224489795918366E-2</v>
      </c>
      <c r="AL260" s="3">
        <f t="shared" si="126"/>
        <v>0.88775510204081631</v>
      </c>
      <c r="AM260" s="3">
        <f t="shared" si="126"/>
        <v>5.1020408163265307E-2</v>
      </c>
      <c r="AN260" s="3">
        <f t="shared" si="126"/>
        <v>0</v>
      </c>
      <c r="AO260" s="3">
        <f t="shared" si="126"/>
        <v>0</v>
      </c>
      <c r="AP260" s="3">
        <f t="shared" si="126"/>
        <v>0</v>
      </c>
      <c r="AQ260" s="3">
        <f t="shared" si="126"/>
        <v>0</v>
      </c>
      <c r="AR260" s="3">
        <f t="shared" si="126"/>
        <v>0</v>
      </c>
      <c r="AS260" s="3">
        <f t="shared" si="126"/>
        <v>0</v>
      </c>
      <c r="AT260" s="3">
        <f t="shared" si="126"/>
        <v>0</v>
      </c>
      <c r="AU260" s="3">
        <f t="shared" si="126"/>
        <v>0</v>
      </c>
    </row>
    <row r="261" spans="1:63" x14ac:dyDescent="0.3">
      <c r="AI261" s="2" t="s">
        <v>39</v>
      </c>
      <c r="AJ261" s="3">
        <f>AJ245/$AV$245</f>
        <v>0</v>
      </c>
      <c r="AK261" s="3">
        <f t="shared" ref="AK261:AU261" si="127">AK245/$AV$245</f>
        <v>0</v>
      </c>
      <c r="AL261" s="3">
        <f t="shared" si="127"/>
        <v>4.2735042735042736E-2</v>
      </c>
      <c r="AM261" s="3">
        <f t="shared" si="127"/>
        <v>0.93162393162393164</v>
      </c>
      <c r="AN261" s="3">
        <f t="shared" si="127"/>
        <v>2.564102564102564E-2</v>
      </c>
      <c r="AO261" s="3">
        <f t="shared" si="127"/>
        <v>0</v>
      </c>
      <c r="AP261" s="3">
        <f t="shared" si="127"/>
        <v>0</v>
      </c>
      <c r="AQ261" s="3">
        <f t="shared" si="127"/>
        <v>0</v>
      </c>
      <c r="AR261" s="3">
        <f t="shared" si="127"/>
        <v>0</v>
      </c>
      <c r="AS261" s="3">
        <f t="shared" si="127"/>
        <v>0</v>
      </c>
      <c r="AT261" s="3">
        <f t="shared" si="127"/>
        <v>0</v>
      </c>
      <c r="AU261" s="3">
        <f t="shared" si="127"/>
        <v>0</v>
      </c>
    </row>
    <row r="262" spans="1:63" x14ac:dyDescent="0.3">
      <c r="AI262" s="2" t="s">
        <v>40</v>
      </c>
      <c r="AJ262" s="3">
        <f>AJ246/$AV$246</f>
        <v>0</v>
      </c>
      <c r="AK262" s="3">
        <f t="shared" ref="AK262:AU262" si="128">AK246/$AV$246</f>
        <v>0</v>
      </c>
      <c r="AL262" s="3">
        <f t="shared" si="128"/>
        <v>0</v>
      </c>
      <c r="AM262" s="3">
        <f t="shared" si="128"/>
        <v>3.2786885245901641E-2</v>
      </c>
      <c r="AN262" s="3">
        <f t="shared" si="128"/>
        <v>0.90163934426229508</v>
      </c>
      <c r="AO262" s="3">
        <f t="shared" si="128"/>
        <v>6.5573770491803282E-2</v>
      </c>
      <c r="AP262" s="3">
        <f t="shared" si="128"/>
        <v>0</v>
      </c>
      <c r="AQ262" s="3">
        <f t="shared" si="128"/>
        <v>0</v>
      </c>
      <c r="AR262" s="3">
        <f t="shared" si="128"/>
        <v>0</v>
      </c>
      <c r="AS262" s="3">
        <f t="shared" si="128"/>
        <v>0</v>
      </c>
      <c r="AT262" s="3">
        <f t="shared" si="128"/>
        <v>0</v>
      </c>
      <c r="AU262" s="3">
        <f t="shared" si="128"/>
        <v>0</v>
      </c>
    </row>
    <row r="263" spans="1:63" x14ac:dyDescent="0.3">
      <c r="AI263" s="2" t="s">
        <v>41</v>
      </c>
      <c r="AJ263" s="3">
        <f>AJ247/$AV$247</f>
        <v>0</v>
      </c>
      <c r="AK263" s="3">
        <f t="shared" ref="AK263:AU263" si="129">AK247/$AV$247</f>
        <v>0</v>
      </c>
      <c r="AL263" s="3">
        <f t="shared" si="129"/>
        <v>0</v>
      </c>
      <c r="AM263" s="3">
        <f t="shared" si="129"/>
        <v>0</v>
      </c>
      <c r="AN263" s="3">
        <f t="shared" si="129"/>
        <v>1.0273972602739725E-2</v>
      </c>
      <c r="AO263" s="3">
        <f t="shared" si="129"/>
        <v>0.95547945205479456</v>
      </c>
      <c r="AP263" s="3">
        <f t="shared" si="129"/>
        <v>3.4246575342465752E-2</v>
      </c>
      <c r="AQ263" s="3">
        <f t="shared" si="129"/>
        <v>0</v>
      </c>
      <c r="AR263" s="3">
        <f t="shared" si="129"/>
        <v>0</v>
      </c>
      <c r="AS263" s="3">
        <f t="shared" si="129"/>
        <v>0</v>
      </c>
      <c r="AT263" s="3">
        <f t="shared" si="129"/>
        <v>0</v>
      </c>
      <c r="AU263" s="3">
        <f t="shared" si="129"/>
        <v>0</v>
      </c>
    </row>
    <row r="264" spans="1:63" x14ac:dyDescent="0.3">
      <c r="AI264" s="2" t="s">
        <v>42</v>
      </c>
      <c r="AJ264" s="3">
        <f>AJ248/$AV$248</f>
        <v>0</v>
      </c>
      <c r="AK264" s="3">
        <f t="shared" ref="AK264:AU264" si="130">AK248/$AV$248</f>
        <v>0</v>
      </c>
      <c r="AL264" s="3">
        <f t="shared" si="130"/>
        <v>0</v>
      </c>
      <c r="AM264" s="3">
        <f t="shared" si="130"/>
        <v>0</v>
      </c>
      <c r="AN264" s="3">
        <f t="shared" si="130"/>
        <v>0</v>
      </c>
      <c r="AO264" s="3">
        <f t="shared" si="130"/>
        <v>1.3910355486862442E-2</v>
      </c>
      <c r="AP264" s="3">
        <f t="shared" si="130"/>
        <v>0.96136012364760437</v>
      </c>
      <c r="AQ264" s="3">
        <f t="shared" si="130"/>
        <v>2.472952086553323E-2</v>
      </c>
      <c r="AR264" s="3">
        <f t="shared" si="130"/>
        <v>0</v>
      </c>
      <c r="AS264" s="3">
        <f t="shared" si="130"/>
        <v>0</v>
      </c>
      <c r="AT264" s="3">
        <f t="shared" si="130"/>
        <v>0</v>
      </c>
      <c r="AU264" s="3">
        <f t="shared" si="130"/>
        <v>0</v>
      </c>
    </row>
    <row r="265" spans="1:63" x14ac:dyDescent="0.3">
      <c r="AI265" s="2" t="s">
        <v>35</v>
      </c>
      <c r="AJ265" s="3">
        <f>AJ249/$AV$249</f>
        <v>0</v>
      </c>
      <c r="AK265" s="3">
        <f t="shared" ref="AK265:AU265" si="131">AK249/$AV$249</f>
        <v>0</v>
      </c>
      <c r="AL265" s="3">
        <f t="shared" si="131"/>
        <v>0</v>
      </c>
      <c r="AM265" s="3">
        <f t="shared" si="131"/>
        <v>0</v>
      </c>
      <c r="AN265" s="3">
        <f t="shared" si="131"/>
        <v>0</v>
      </c>
      <c r="AO265" s="3">
        <f t="shared" si="131"/>
        <v>0</v>
      </c>
      <c r="AP265" s="3">
        <f t="shared" si="131"/>
        <v>4.6439628482972138E-2</v>
      </c>
      <c r="AQ265" s="3">
        <f t="shared" si="131"/>
        <v>0.89164086687306499</v>
      </c>
      <c r="AR265" s="3">
        <f t="shared" si="131"/>
        <v>6.1919504643962849E-2</v>
      </c>
      <c r="AS265" s="3">
        <f t="shared" si="131"/>
        <v>0</v>
      </c>
      <c r="AT265" s="3">
        <f t="shared" si="131"/>
        <v>0</v>
      </c>
      <c r="AU265" s="3">
        <f t="shared" si="131"/>
        <v>0</v>
      </c>
    </row>
    <row r="266" spans="1:63" x14ac:dyDescent="0.3">
      <c r="AI266" s="2" t="s">
        <v>43</v>
      </c>
      <c r="AJ266" s="3">
        <f>AJ250/$AV$250</f>
        <v>0</v>
      </c>
      <c r="AK266" s="3">
        <f t="shared" ref="AK266:AU266" si="132">AK250/$AV$250</f>
        <v>0</v>
      </c>
      <c r="AL266" s="3">
        <f t="shared" si="132"/>
        <v>0</v>
      </c>
      <c r="AM266" s="3">
        <f t="shared" si="132"/>
        <v>0</v>
      </c>
      <c r="AN266" s="3">
        <f t="shared" si="132"/>
        <v>0</v>
      </c>
      <c r="AO266" s="3">
        <f t="shared" si="132"/>
        <v>0</v>
      </c>
      <c r="AP266" s="3">
        <f t="shared" si="132"/>
        <v>0</v>
      </c>
      <c r="AQ266" s="3">
        <f t="shared" si="132"/>
        <v>5.21978021978022E-2</v>
      </c>
      <c r="AR266" s="3">
        <f t="shared" si="132"/>
        <v>0.92307692307692313</v>
      </c>
      <c r="AS266" s="3">
        <f t="shared" si="132"/>
        <v>2.4725274725274724E-2</v>
      </c>
      <c r="AT266" s="3">
        <f t="shared" si="132"/>
        <v>0</v>
      </c>
      <c r="AU266" s="3">
        <f t="shared" si="132"/>
        <v>0</v>
      </c>
    </row>
    <row r="267" spans="1:63" x14ac:dyDescent="0.3">
      <c r="AI267" s="2" t="s">
        <v>44</v>
      </c>
      <c r="AJ267" s="3">
        <f>AJ251/$AV$251</f>
        <v>0</v>
      </c>
      <c r="AK267" s="3">
        <f t="shared" ref="AK267:AU267" si="133">AK251/$AV$251</f>
        <v>0</v>
      </c>
      <c r="AL267" s="3">
        <f t="shared" si="133"/>
        <v>0</v>
      </c>
      <c r="AM267" s="3">
        <f t="shared" si="133"/>
        <v>0</v>
      </c>
      <c r="AN267" s="3">
        <f t="shared" si="133"/>
        <v>0</v>
      </c>
      <c r="AO267" s="3">
        <f t="shared" si="133"/>
        <v>0</v>
      </c>
      <c r="AP267" s="3">
        <f t="shared" si="133"/>
        <v>0</v>
      </c>
      <c r="AQ267" s="3">
        <f t="shared" si="133"/>
        <v>0</v>
      </c>
      <c r="AR267" s="3">
        <f t="shared" si="133"/>
        <v>6.7669172932330823E-2</v>
      </c>
      <c r="AS267" s="3">
        <f t="shared" si="133"/>
        <v>0.90977443609022557</v>
      </c>
      <c r="AT267" s="3">
        <f t="shared" si="133"/>
        <v>2.2556390977443608E-2</v>
      </c>
      <c r="AU267" s="3">
        <f t="shared" si="133"/>
        <v>0</v>
      </c>
    </row>
    <row r="268" spans="1:63" x14ac:dyDescent="0.3">
      <c r="AI268" s="2" t="s">
        <v>45</v>
      </c>
      <c r="AJ268" s="3">
        <f>AJ252/$AV$252</f>
        <v>0</v>
      </c>
      <c r="AK268" s="3">
        <f t="shared" ref="AK268:AU268" si="134">AK252/$AV$252</f>
        <v>0</v>
      </c>
      <c r="AL268" s="3">
        <f t="shared" si="134"/>
        <v>0</v>
      </c>
      <c r="AM268" s="3">
        <f t="shared" si="134"/>
        <v>0</v>
      </c>
      <c r="AN268" s="3">
        <f t="shared" si="134"/>
        <v>0</v>
      </c>
      <c r="AO268" s="3">
        <f t="shared" si="134"/>
        <v>0</v>
      </c>
      <c r="AP268" s="3">
        <f t="shared" si="134"/>
        <v>0</v>
      </c>
      <c r="AQ268" s="3">
        <f t="shared" si="134"/>
        <v>0</v>
      </c>
      <c r="AR268" s="3">
        <f t="shared" si="134"/>
        <v>0</v>
      </c>
      <c r="AS268" s="3">
        <f t="shared" si="134"/>
        <v>8.1081081081081086E-2</v>
      </c>
      <c r="AT268" s="3">
        <f t="shared" si="134"/>
        <v>0.86486486486486491</v>
      </c>
      <c r="AU268" s="3">
        <f t="shared" si="134"/>
        <v>5.4054054054054057E-2</v>
      </c>
    </row>
    <row r="269" spans="1:63" x14ac:dyDescent="0.3">
      <c r="AI269" s="2" t="s">
        <v>53</v>
      </c>
      <c r="AJ269" s="3">
        <f>AJ253/$AV$253</f>
        <v>0</v>
      </c>
      <c r="AK269" s="3">
        <f t="shared" ref="AK269:AU269" si="135">AK253/$AV$253</f>
        <v>0</v>
      </c>
      <c r="AL269" s="3">
        <f t="shared" si="135"/>
        <v>0</v>
      </c>
      <c r="AM269" s="3">
        <f t="shared" si="135"/>
        <v>0</v>
      </c>
      <c r="AN269" s="3">
        <f t="shared" si="135"/>
        <v>0</v>
      </c>
      <c r="AO269" s="3">
        <f t="shared" si="135"/>
        <v>0</v>
      </c>
      <c r="AP269" s="3">
        <f t="shared" si="135"/>
        <v>0</v>
      </c>
      <c r="AQ269" s="3">
        <f t="shared" si="135"/>
        <v>0</v>
      </c>
      <c r="AR269" s="3">
        <f t="shared" si="135"/>
        <v>0</v>
      </c>
      <c r="AS269" s="3">
        <f t="shared" si="135"/>
        <v>0</v>
      </c>
      <c r="AT269" s="3">
        <f t="shared" si="135"/>
        <v>7.407407407407407E-2</v>
      </c>
      <c r="AU269" s="3">
        <f t="shared" si="135"/>
        <v>0.92592592592592593</v>
      </c>
    </row>
    <row r="272" spans="1:63" x14ac:dyDescent="0.3">
      <c r="A272" t="s">
        <v>202</v>
      </c>
    </row>
    <row r="274" spans="6:63" x14ac:dyDescent="0.3">
      <c r="F274" s="67" t="s">
        <v>2</v>
      </c>
      <c r="G274" s="67"/>
      <c r="I274" s="67" t="s">
        <v>7</v>
      </c>
      <c r="J274" s="67"/>
      <c r="L274" s="68" t="s">
        <v>0</v>
      </c>
      <c r="M274" s="68"/>
      <c r="N274" s="68"/>
      <c r="O274" s="6" t="s">
        <v>10</v>
      </c>
      <c r="Q274" s="68" t="s">
        <v>0</v>
      </c>
      <c r="R274" s="68"/>
      <c r="S274" s="68"/>
      <c r="T274" s="6" t="s">
        <v>52</v>
      </c>
      <c r="V274" s="67" t="s">
        <v>57</v>
      </c>
      <c r="W274" s="67"/>
      <c r="X274" s="67"/>
      <c r="Y274" s="2" t="s">
        <v>33</v>
      </c>
      <c r="AA274" s="67" t="s">
        <v>57</v>
      </c>
      <c r="AB274" s="67"/>
      <c r="AC274" s="67"/>
      <c r="AD274" s="2" t="s">
        <v>33</v>
      </c>
      <c r="AE274" s="67" t="s">
        <v>36</v>
      </c>
      <c r="AF274" s="67"/>
      <c r="AG274" s="67"/>
      <c r="AI274" s="67" t="s">
        <v>51</v>
      </c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X274" s="67" t="s">
        <v>54</v>
      </c>
      <c r="AY274" s="67"/>
      <c r="BA274" s="67" t="s">
        <v>57</v>
      </c>
      <c r="BB274" s="67"/>
      <c r="BC274" s="67"/>
      <c r="BD274" s="2" t="s">
        <v>33</v>
      </c>
      <c r="BE274" s="3" t="s">
        <v>55</v>
      </c>
      <c r="BG274" s="67" t="s">
        <v>57</v>
      </c>
      <c r="BH274" s="67"/>
      <c r="BI274" s="67"/>
      <c r="BJ274" s="2" t="s">
        <v>55</v>
      </c>
      <c r="BK274" s="2" t="s">
        <v>157</v>
      </c>
    </row>
    <row r="275" spans="6:63" x14ac:dyDescent="0.3">
      <c r="F275" s="3" t="s">
        <v>3</v>
      </c>
      <c r="G275" s="4">
        <v>11189</v>
      </c>
      <c r="I275" s="3" t="s">
        <v>3</v>
      </c>
      <c r="J275" s="4">
        <v>11189</v>
      </c>
      <c r="L275" s="7">
        <v>11189</v>
      </c>
      <c r="M275" s="6" t="s">
        <v>1</v>
      </c>
      <c r="N275" s="7">
        <f>L275+$J$279</f>
        <v>11523</v>
      </c>
      <c r="O275" s="6" t="s">
        <v>11</v>
      </c>
      <c r="P275">
        <f>(Q275+S275)/2</f>
        <v>11356</v>
      </c>
      <c r="Q275" s="7">
        <v>11189</v>
      </c>
      <c r="R275" s="6" t="s">
        <v>1</v>
      </c>
      <c r="S275" s="7">
        <f>Q275+$J$279</f>
        <v>11523</v>
      </c>
      <c r="T275" s="6" t="s">
        <v>50</v>
      </c>
      <c r="V275" s="2">
        <v>1</v>
      </c>
      <c r="W275" s="2" t="s">
        <v>25</v>
      </c>
      <c r="X275" s="2">
        <v>12169</v>
      </c>
      <c r="Y275" s="2" t="s">
        <v>34</v>
      </c>
      <c r="AA275" s="2">
        <v>1</v>
      </c>
      <c r="AB275" s="2" t="s">
        <v>25</v>
      </c>
      <c r="AC275" s="2">
        <v>12169</v>
      </c>
      <c r="AD275" s="2" t="s">
        <v>34</v>
      </c>
      <c r="AE275" s="2" t="s">
        <v>34</v>
      </c>
      <c r="AF275" s="2" t="s">
        <v>38</v>
      </c>
      <c r="AG275" s="2" t="s">
        <v>39</v>
      </c>
      <c r="AI275" s="2" t="s">
        <v>52</v>
      </c>
      <c r="AJ275" s="2" t="s">
        <v>50</v>
      </c>
      <c r="AK275" s="2" t="s">
        <v>49</v>
      </c>
      <c r="AL275" s="2" t="s">
        <v>34</v>
      </c>
      <c r="AM275" s="2" t="s">
        <v>39</v>
      </c>
      <c r="AN275" s="2" t="s">
        <v>40</v>
      </c>
      <c r="AO275" s="2" t="s">
        <v>41</v>
      </c>
      <c r="AP275" s="2" t="s">
        <v>42</v>
      </c>
      <c r="AQ275" s="2" t="s">
        <v>35</v>
      </c>
      <c r="AR275" s="2" t="s">
        <v>43</v>
      </c>
      <c r="AS275" s="2" t="s">
        <v>44</v>
      </c>
      <c r="AT275" s="2" t="s">
        <v>45</v>
      </c>
      <c r="AU275" s="2" t="s">
        <v>53</v>
      </c>
      <c r="AX275" s="2" t="s">
        <v>50</v>
      </c>
      <c r="AY275" s="12">
        <v>11381.05</v>
      </c>
      <c r="BA275" s="2">
        <v>1</v>
      </c>
      <c r="BB275" s="2" t="s">
        <v>25</v>
      </c>
      <c r="BC275" s="2">
        <v>12169</v>
      </c>
      <c r="BD275" s="2" t="s">
        <v>34</v>
      </c>
      <c r="BE275" s="12"/>
      <c r="BG275" s="2">
        <v>1</v>
      </c>
      <c r="BH275" s="2" t="s">
        <v>25</v>
      </c>
      <c r="BI275" s="2">
        <v>12169</v>
      </c>
      <c r="BJ275" s="13" t="s">
        <v>1</v>
      </c>
      <c r="BK275" s="2" t="s">
        <v>1</v>
      </c>
    </row>
    <row r="276" spans="6:63" x14ac:dyDescent="0.3">
      <c r="F276" s="3" t="s">
        <v>4</v>
      </c>
      <c r="G276" s="4">
        <v>15203</v>
      </c>
      <c r="I276" s="5" t="s">
        <v>4</v>
      </c>
      <c r="J276" s="4">
        <v>15203</v>
      </c>
      <c r="L276" s="7">
        <f>N275</f>
        <v>11523</v>
      </c>
      <c r="M276" s="6" t="s">
        <v>1</v>
      </c>
      <c r="N276" s="7">
        <f t="shared" ref="N276:N286" si="136">L276+$J$279</f>
        <v>11857</v>
      </c>
      <c r="O276" s="6" t="s">
        <v>12</v>
      </c>
      <c r="P276">
        <f>(Q276+S276)/2</f>
        <v>11690</v>
      </c>
      <c r="Q276" s="7">
        <f>S275</f>
        <v>11523</v>
      </c>
      <c r="R276" s="6" t="s">
        <v>1</v>
      </c>
      <c r="S276" s="7">
        <f t="shared" ref="S276:S286" si="137">Q276+$J$279</f>
        <v>11857</v>
      </c>
      <c r="T276" s="6" t="s">
        <v>49</v>
      </c>
      <c r="V276" s="2">
        <v>2</v>
      </c>
      <c r="W276" s="2" t="s">
        <v>26</v>
      </c>
      <c r="X276" s="2">
        <v>12201</v>
      </c>
      <c r="Y276" s="2" t="s">
        <v>39</v>
      </c>
      <c r="AA276" s="2">
        <v>2</v>
      </c>
      <c r="AB276" s="2" t="s">
        <v>26</v>
      </c>
      <c r="AC276" s="2">
        <v>12201</v>
      </c>
      <c r="AD276" s="2" t="s">
        <v>39</v>
      </c>
      <c r="AE276" s="2" t="s">
        <v>39</v>
      </c>
      <c r="AF276" s="2" t="s">
        <v>38</v>
      </c>
      <c r="AG276" s="2" t="s">
        <v>34</v>
      </c>
      <c r="AI276" s="2" t="s">
        <v>50</v>
      </c>
      <c r="AJ276" s="2">
        <v>74</v>
      </c>
      <c r="AK276" s="2">
        <v>6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>
        <f>SUM(AJ276:AU276)</f>
        <v>80</v>
      </c>
      <c r="AX276" s="2" t="s">
        <v>49</v>
      </c>
      <c r="AY276" s="12">
        <v>11684.569</v>
      </c>
      <c r="BA276" s="2">
        <v>2</v>
      </c>
      <c r="BB276" s="2" t="s">
        <v>26</v>
      </c>
      <c r="BC276" s="2">
        <v>12201</v>
      </c>
      <c r="BD276" s="2" t="s">
        <v>39</v>
      </c>
      <c r="BE276" s="12">
        <v>12024</v>
      </c>
      <c r="BG276" s="2">
        <v>2</v>
      </c>
      <c r="BH276" s="2" t="s">
        <v>26</v>
      </c>
      <c r="BI276" s="2">
        <v>12201</v>
      </c>
      <c r="BJ276" s="13">
        <v>12024</v>
      </c>
      <c r="BK276" s="17">
        <v>1.450700762232604</v>
      </c>
    </row>
    <row r="277" spans="6:63" x14ac:dyDescent="0.3">
      <c r="F277" s="3" t="s">
        <v>5</v>
      </c>
      <c r="G277" s="3" t="s">
        <v>205</v>
      </c>
      <c r="I277" s="5" t="s">
        <v>8</v>
      </c>
      <c r="J277" s="3">
        <v>12</v>
      </c>
      <c r="L277" s="7">
        <f t="shared" ref="L277:L286" si="138">N276</f>
        <v>11857</v>
      </c>
      <c r="M277" s="6" t="s">
        <v>1</v>
      </c>
      <c r="N277" s="7">
        <f t="shared" si="136"/>
        <v>12191</v>
      </c>
      <c r="O277" s="6" t="s">
        <v>13</v>
      </c>
      <c r="Q277" s="7">
        <f t="shared" ref="Q277:Q286" si="139">S276</f>
        <v>11857</v>
      </c>
      <c r="R277" s="6" t="s">
        <v>1</v>
      </c>
      <c r="S277" s="7">
        <f t="shared" si="137"/>
        <v>12191</v>
      </c>
      <c r="T277" s="6" t="s">
        <v>34</v>
      </c>
      <c r="V277" s="2">
        <v>3</v>
      </c>
      <c r="W277" s="2" t="s">
        <v>27</v>
      </c>
      <c r="X277" s="2">
        <v>12168</v>
      </c>
      <c r="Y277" s="2" t="s">
        <v>34</v>
      </c>
      <c r="AA277" s="2">
        <v>3</v>
      </c>
      <c r="AB277" s="2" t="s">
        <v>27</v>
      </c>
      <c r="AC277" s="2">
        <v>12168</v>
      </c>
      <c r="AD277" s="2" t="s">
        <v>34</v>
      </c>
      <c r="AE277" s="2" t="s">
        <v>34</v>
      </c>
      <c r="AF277" s="2" t="s">
        <v>38</v>
      </c>
      <c r="AG277" s="2" t="s">
        <v>39</v>
      </c>
      <c r="AI277" s="2" t="s">
        <v>49</v>
      </c>
      <c r="AJ277" s="2">
        <v>6</v>
      </c>
      <c r="AK277" s="2">
        <v>113</v>
      </c>
      <c r="AL277" s="2">
        <v>4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>
        <f t="shared" ref="AV277:AV287" si="140">SUM(AJ277:AU277)</f>
        <v>123</v>
      </c>
      <c r="AX277" s="2" t="s">
        <v>34</v>
      </c>
      <c r="AY277" s="12">
        <v>12024</v>
      </c>
      <c r="BA277" s="2">
        <v>3</v>
      </c>
      <c r="BB277" s="2" t="s">
        <v>27</v>
      </c>
      <c r="BC277" s="2">
        <v>12168</v>
      </c>
      <c r="BD277" s="2" t="s">
        <v>34</v>
      </c>
      <c r="BE277" s="12">
        <v>12372.521000000001</v>
      </c>
      <c r="BG277" s="2">
        <v>3</v>
      </c>
      <c r="BH277" s="2" t="s">
        <v>27</v>
      </c>
      <c r="BI277" s="2">
        <v>12168</v>
      </c>
      <c r="BJ277" s="13">
        <v>12372.521000000001</v>
      </c>
      <c r="BK277" s="17">
        <v>1.6808163965354539</v>
      </c>
    </row>
    <row r="278" spans="6:63" x14ac:dyDescent="0.3">
      <c r="I278" s="3" t="s">
        <v>9</v>
      </c>
      <c r="J278" s="4">
        <v>4014</v>
      </c>
      <c r="L278" s="7">
        <f t="shared" si="138"/>
        <v>12191</v>
      </c>
      <c r="M278" s="6" t="s">
        <v>1</v>
      </c>
      <c r="N278" s="7">
        <f t="shared" si="136"/>
        <v>12525</v>
      </c>
      <c r="O278" s="6" t="s">
        <v>14</v>
      </c>
      <c r="Q278" s="7">
        <f t="shared" si="139"/>
        <v>12191</v>
      </c>
      <c r="R278" s="6" t="s">
        <v>1</v>
      </c>
      <c r="S278" s="7">
        <f t="shared" si="137"/>
        <v>12525</v>
      </c>
      <c r="T278" s="6" t="s">
        <v>39</v>
      </c>
      <c r="V278" s="2">
        <v>4</v>
      </c>
      <c r="W278" s="2" t="s">
        <v>28</v>
      </c>
      <c r="X278" s="2">
        <v>12202</v>
      </c>
      <c r="Y278" s="2" t="s">
        <v>39</v>
      </c>
      <c r="AA278" s="2">
        <v>4</v>
      </c>
      <c r="AB278" s="2" t="s">
        <v>28</v>
      </c>
      <c r="AC278" s="2">
        <v>12202</v>
      </c>
      <c r="AD278" s="2" t="s">
        <v>39</v>
      </c>
      <c r="AE278" s="2" t="s">
        <v>39</v>
      </c>
      <c r="AF278" s="2" t="s">
        <v>38</v>
      </c>
      <c r="AG278" s="2" t="s">
        <v>34</v>
      </c>
      <c r="AI278" s="2" t="s">
        <v>34</v>
      </c>
      <c r="AJ278" s="2">
        <v>0</v>
      </c>
      <c r="AK278" s="2">
        <v>4</v>
      </c>
      <c r="AL278" s="2">
        <v>115</v>
      </c>
      <c r="AM278" s="2">
        <v>4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>
        <f t="shared" si="140"/>
        <v>123</v>
      </c>
      <c r="AX278" s="2" t="s">
        <v>39</v>
      </c>
      <c r="AY278" s="12">
        <v>12372.521000000001</v>
      </c>
      <c r="BA278" s="2">
        <v>4</v>
      </c>
      <c r="BB278" s="2" t="s">
        <v>28</v>
      </c>
      <c r="BC278" s="2">
        <v>12202</v>
      </c>
      <c r="BD278" s="2" t="s">
        <v>39</v>
      </c>
      <c r="BE278" s="12">
        <v>12024</v>
      </c>
      <c r="BG278" s="2">
        <v>4</v>
      </c>
      <c r="BH278" s="2" t="s">
        <v>28</v>
      </c>
      <c r="BI278" s="2">
        <v>12202</v>
      </c>
      <c r="BJ278" s="13">
        <v>12024</v>
      </c>
      <c r="BK278" s="17">
        <v>1.4587772496312079</v>
      </c>
    </row>
    <row r="279" spans="6:63" x14ac:dyDescent="0.3">
      <c r="I279" s="3" t="s">
        <v>7</v>
      </c>
      <c r="J279" s="3">
        <v>334</v>
      </c>
      <c r="L279" s="7">
        <f t="shared" si="138"/>
        <v>12525</v>
      </c>
      <c r="M279" s="6" t="s">
        <v>1</v>
      </c>
      <c r="N279" s="7">
        <f t="shared" si="136"/>
        <v>12859</v>
      </c>
      <c r="O279" s="6" t="s">
        <v>15</v>
      </c>
      <c r="Q279" s="7">
        <f t="shared" si="139"/>
        <v>12525</v>
      </c>
      <c r="R279" s="6" t="s">
        <v>1</v>
      </c>
      <c r="S279" s="7">
        <f t="shared" si="137"/>
        <v>12859</v>
      </c>
      <c r="T279" s="6" t="s">
        <v>40</v>
      </c>
      <c r="V279" s="2">
        <v>5</v>
      </c>
      <c r="W279" s="2" t="s">
        <v>29</v>
      </c>
      <c r="X279" s="2">
        <v>12136</v>
      </c>
      <c r="Y279" s="2" t="s">
        <v>34</v>
      </c>
      <c r="AA279" s="2">
        <v>5</v>
      </c>
      <c r="AB279" s="2" t="s">
        <v>29</v>
      </c>
      <c r="AC279" s="2">
        <v>12136</v>
      </c>
      <c r="AD279" s="2" t="s">
        <v>34</v>
      </c>
      <c r="AE279" s="2" t="s">
        <v>34</v>
      </c>
      <c r="AF279" s="2" t="s">
        <v>38</v>
      </c>
      <c r="AG279" s="2" t="s">
        <v>34</v>
      </c>
      <c r="AI279" s="2" t="s">
        <v>39</v>
      </c>
      <c r="AJ279" s="2">
        <v>0</v>
      </c>
      <c r="AK279" s="2">
        <v>0</v>
      </c>
      <c r="AL279" s="2">
        <v>3</v>
      </c>
      <c r="AM279" s="2">
        <v>38</v>
      </c>
      <c r="AN279" s="2">
        <v>5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>
        <f t="shared" si="140"/>
        <v>46</v>
      </c>
      <c r="AX279" s="2" t="s">
        <v>40</v>
      </c>
      <c r="AY279" s="12">
        <v>12692</v>
      </c>
      <c r="BA279" s="2">
        <v>5</v>
      </c>
      <c r="BB279" s="2" t="s">
        <v>29</v>
      </c>
      <c r="BC279" s="2">
        <v>12136</v>
      </c>
      <c r="BD279" s="2" t="s">
        <v>34</v>
      </c>
      <c r="BE279" s="12">
        <v>12372.521000000001</v>
      </c>
      <c r="BG279" s="2">
        <v>5</v>
      </c>
      <c r="BH279" s="2" t="s">
        <v>29</v>
      </c>
      <c r="BI279" s="2">
        <v>12136</v>
      </c>
      <c r="BJ279" s="13">
        <v>12372.521000000001</v>
      </c>
      <c r="BK279" s="17">
        <v>1.9489266573041699</v>
      </c>
    </row>
    <row r="280" spans="6:63" x14ac:dyDescent="0.3">
      <c r="L280" s="7">
        <f t="shared" si="138"/>
        <v>12859</v>
      </c>
      <c r="M280" s="6" t="s">
        <v>1</v>
      </c>
      <c r="N280" s="7">
        <f t="shared" si="136"/>
        <v>13193</v>
      </c>
      <c r="O280" s="6" t="s">
        <v>16</v>
      </c>
      <c r="Q280" s="7">
        <f t="shared" si="139"/>
        <v>12859</v>
      </c>
      <c r="R280" s="6" t="s">
        <v>1</v>
      </c>
      <c r="S280" s="7">
        <f t="shared" si="137"/>
        <v>13193</v>
      </c>
      <c r="T280" s="6" t="s">
        <v>41</v>
      </c>
      <c r="V280" s="2">
        <v>6</v>
      </c>
      <c r="W280" s="9">
        <v>41944</v>
      </c>
      <c r="X280" s="2">
        <v>12136</v>
      </c>
      <c r="Y280" s="2" t="s">
        <v>34</v>
      </c>
      <c r="AA280" s="2">
        <v>6</v>
      </c>
      <c r="AB280" s="9">
        <v>41944</v>
      </c>
      <c r="AC280" s="2">
        <v>12136</v>
      </c>
      <c r="AD280" s="2" t="s">
        <v>34</v>
      </c>
      <c r="AE280" s="2" t="s">
        <v>34</v>
      </c>
      <c r="AF280" s="2" t="s">
        <v>38</v>
      </c>
      <c r="AG280" s="2" t="s">
        <v>34</v>
      </c>
      <c r="AI280" s="2" t="s">
        <v>40</v>
      </c>
      <c r="AJ280" s="2">
        <v>0</v>
      </c>
      <c r="AK280" s="2">
        <v>0</v>
      </c>
      <c r="AL280" s="2">
        <v>0</v>
      </c>
      <c r="AM280" s="2">
        <v>4</v>
      </c>
      <c r="AN280" s="2">
        <v>49</v>
      </c>
      <c r="AO280" s="2">
        <v>4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>
        <f t="shared" si="140"/>
        <v>57</v>
      </c>
      <c r="AX280" s="2" t="s">
        <v>41</v>
      </c>
      <c r="AY280" s="12">
        <v>13034.203</v>
      </c>
      <c r="BA280" s="2">
        <v>6</v>
      </c>
      <c r="BB280" s="9">
        <v>41944</v>
      </c>
      <c r="BC280" s="2">
        <v>12136</v>
      </c>
      <c r="BD280" s="2" t="s">
        <v>34</v>
      </c>
      <c r="BE280" s="12">
        <v>12024</v>
      </c>
      <c r="BG280" s="2">
        <v>6</v>
      </c>
      <c r="BH280" s="9">
        <v>41944</v>
      </c>
      <c r="BI280" s="2">
        <v>12136</v>
      </c>
      <c r="BJ280" s="13">
        <v>12024</v>
      </c>
      <c r="BK280" s="17">
        <v>0.92287409360580097</v>
      </c>
    </row>
    <row r="281" spans="6:63" x14ac:dyDescent="0.3">
      <c r="L281" s="7">
        <f t="shared" si="138"/>
        <v>13193</v>
      </c>
      <c r="M281" s="6" t="s">
        <v>1</v>
      </c>
      <c r="N281" s="7">
        <f t="shared" si="136"/>
        <v>13527</v>
      </c>
      <c r="O281" s="6" t="s">
        <v>17</v>
      </c>
      <c r="Q281" s="7">
        <f t="shared" si="139"/>
        <v>13193</v>
      </c>
      <c r="R281" s="6" t="s">
        <v>1</v>
      </c>
      <c r="S281" s="7">
        <f t="shared" si="137"/>
        <v>13527</v>
      </c>
      <c r="T281" s="6" t="s">
        <v>42</v>
      </c>
      <c r="V281" s="2">
        <v>7</v>
      </c>
      <c r="W281" s="9">
        <v>41974</v>
      </c>
      <c r="X281" s="2">
        <v>12136</v>
      </c>
      <c r="Y281" s="2" t="s">
        <v>34</v>
      </c>
      <c r="AA281" s="2">
        <v>7</v>
      </c>
      <c r="AB281" s="9">
        <v>41974</v>
      </c>
      <c r="AC281" s="2">
        <v>12136</v>
      </c>
      <c r="AD281" s="2" t="s">
        <v>34</v>
      </c>
      <c r="AE281" s="2" t="s">
        <v>34</v>
      </c>
      <c r="AF281" s="2" t="s">
        <v>38</v>
      </c>
      <c r="AG281" s="2" t="s">
        <v>34</v>
      </c>
      <c r="AI281" s="2" t="s">
        <v>41</v>
      </c>
      <c r="AJ281" s="2">
        <v>0</v>
      </c>
      <c r="AK281" s="2">
        <v>0</v>
      </c>
      <c r="AL281" s="2">
        <v>0</v>
      </c>
      <c r="AM281" s="2">
        <v>0</v>
      </c>
      <c r="AN281" s="2">
        <v>3</v>
      </c>
      <c r="AO281" s="2">
        <v>272</v>
      </c>
      <c r="AP281" s="2">
        <v>10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>
        <f t="shared" si="140"/>
        <v>285</v>
      </c>
      <c r="AX281" s="2" t="s">
        <v>42</v>
      </c>
      <c r="AY281" s="12">
        <v>13361.634</v>
      </c>
      <c r="BA281" s="2">
        <v>7</v>
      </c>
      <c r="BB281" s="9">
        <v>41974</v>
      </c>
      <c r="BC281" s="2">
        <v>12136</v>
      </c>
      <c r="BD281" s="2" t="s">
        <v>34</v>
      </c>
      <c r="BE281" s="12">
        <v>12024</v>
      </c>
      <c r="BG281" s="2">
        <v>7</v>
      </c>
      <c r="BH281" s="9">
        <v>41974</v>
      </c>
      <c r="BI281" s="2">
        <v>12136</v>
      </c>
      <c r="BJ281" s="13">
        <v>12024</v>
      </c>
      <c r="BK281" s="17">
        <v>0.92287409360580097</v>
      </c>
    </row>
    <row r="282" spans="6:63" x14ac:dyDescent="0.3">
      <c r="L282" s="7">
        <f t="shared" si="138"/>
        <v>13527</v>
      </c>
      <c r="M282" s="6" t="s">
        <v>1</v>
      </c>
      <c r="N282" s="7">
        <f t="shared" si="136"/>
        <v>13861</v>
      </c>
      <c r="O282" s="6" t="s">
        <v>18</v>
      </c>
      <c r="Q282" s="7">
        <f t="shared" si="139"/>
        <v>13527</v>
      </c>
      <c r="R282" s="6" t="s">
        <v>1</v>
      </c>
      <c r="S282" s="7">
        <f t="shared" si="137"/>
        <v>13861</v>
      </c>
      <c r="T282" s="6" t="s">
        <v>35</v>
      </c>
      <c r="V282" s="2">
        <v>8</v>
      </c>
      <c r="W282" s="2" t="s">
        <v>30</v>
      </c>
      <c r="X282" s="2">
        <v>11987</v>
      </c>
      <c r="Y282" s="2" t="s">
        <v>34</v>
      </c>
      <c r="AA282" s="2">
        <v>8</v>
      </c>
      <c r="AB282" s="2" t="s">
        <v>30</v>
      </c>
      <c r="AC282" s="2">
        <v>11987</v>
      </c>
      <c r="AD282" s="2" t="s">
        <v>34</v>
      </c>
      <c r="AE282" s="2" t="s">
        <v>34</v>
      </c>
      <c r="AF282" s="2" t="s">
        <v>38</v>
      </c>
      <c r="AG282" s="2" t="s">
        <v>34</v>
      </c>
      <c r="AI282" s="2" t="s">
        <v>42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9</v>
      </c>
      <c r="AP282" s="2">
        <v>592</v>
      </c>
      <c r="AQ282" s="2">
        <v>12</v>
      </c>
      <c r="AR282" s="2">
        <v>0</v>
      </c>
      <c r="AS282" s="2">
        <v>0</v>
      </c>
      <c r="AT282" s="2">
        <v>0</v>
      </c>
      <c r="AU282" s="2">
        <v>0</v>
      </c>
      <c r="AV282">
        <f t="shared" si="140"/>
        <v>613</v>
      </c>
      <c r="AX282" s="2" t="s">
        <v>35</v>
      </c>
      <c r="AY282" s="12">
        <v>13693.999</v>
      </c>
      <c r="BA282" s="2">
        <v>8</v>
      </c>
      <c r="BB282" s="2" t="s">
        <v>30</v>
      </c>
      <c r="BC282" s="2">
        <v>11987</v>
      </c>
      <c r="BD282" s="2" t="s">
        <v>34</v>
      </c>
      <c r="BE282" s="12">
        <v>12024</v>
      </c>
      <c r="BG282" s="2">
        <v>8</v>
      </c>
      <c r="BH282" s="2" t="s">
        <v>30</v>
      </c>
      <c r="BI282" s="2">
        <v>11987</v>
      </c>
      <c r="BJ282" s="13">
        <v>12024</v>
      </c>
      <c r="BK282" s="17">
        <v>0.3086677233669809</v>
      </c>
    </row>
    <row r="283" spans="6:63" x14ac:dyDescent="0.3">
      <c r="L283" s="7">
        <f t="shared" si="138"/>
        <v>13861</v>
      </c>
      <c r="M283" s="6" t="s">
        <v>1</v>
      </c>
      <c r="N283" s="7">
        <f t="shared" si="136"/>
        <v>14195</v>
      </c>
      <c r="O283" s="6" t="s">
        <v>19</v>
      </c>
      <c r="Q283" s="7">
        <f t="shared" si="139"/>
        <v>13861</v>
      </c>
      <c r="R283" s="6" t="s">
        <v>1</v>
      </c>
      <c r="S283" s="7">
        <f t="shared" si="137"/>
        <v>14195</v>
      </c>
      <c r="T283" s="6" t="s">
        <v>43</v>
      </c>
      <c r="V283" s="2">
        <v>9</v>
      </c>
      <c r="W283" s="2" t="s">
        <v>31</v>
      </c>
      <c r="X283" s="2">
        <v>11987</v>
      </c>
      <c r="Y283" s="2" t="s">
        <v>34</v>
      </c>
      <c r="AA283" s="2">
        <v>9</v>
      </c>
      <c r="AB283" s="2" t="s">
        <v>31</v>
      </c>
      <c r="AC283" s="2">
        <v>11987</v>
      </c>
      <c r="AD283" s="2" t="s">
        <v>34</v>
      </c>
      <c r="AE283" s="2" t="s">
        <v>34</v>
      </c>
      <c r="AF283" s="2" t="s">
        <v>38</v>
      </c>
      <c r="AG283" s="2" t="s">
        <v>34</v>
      </c>
      <c r="AI283" s="2" t="s">
        <v>35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11</v>
      </c>
      <c r="AQ283" s="2">
        <v>246</v>
      </c>
      <c r="AR283" s="2">
        <v>11</v>
      </c>
      <c r="AS283" s="2">
        <v>0</v>
      </c>
      <c r="AT283" s="2">
        <v>0</v>
      </c>
      <c r="AU283" s="2">
        <v>0</v>
      </c>
      <c r="AV283">
        <f t="shared" si="140"/>
        <v>268</v>
      </c>
      <c r="AX283" s="2" t="s">
        <v>43</v>
      </c>
      <c r="AY283" s="12">
        <v>14029.776</v>
      </c>
      <c r="BA283" s="2">
        <v>9</v>
      </c>
      <c r="BB283" s="2" t="s">
        <v>31</v>
      </c>
      <c r="BC283" s="2">
        <v>11987</v>
      </c>
      <c r="BD283" s="2" t="s">
        <v>34</v>
      </c>
      <c r="BE283" s="12">
        <v>12024</v>
      </c>
      <c r="BG283" s="2">
        <v>9</v>
      </c>
      <c r="BH283" s="2" t="s">
        <v>31</v>
      </c>
      <c r="BI283" s="2">
        <v>11987</v>
      </c>
      <c r="BJ283" s="13">
        <v>12024</v>
      </c>
      <c r="BK283" s="17">
        <v>0.3086677233669809</v>
      </c>
    </row>
    <row r="284" spans="6:63" x14ac:dyDescent="0.3">
      <c r="L284" s="7">
        <f t="shared" si="138"/>
        <v>14195</v>
      </c>
      <c r="M284" s="6" t="s">
        <v>1</v>
      </c>
      <c r="N284" s="7">
        <f t="shared" si="136"/>
        <v>14529</v>
      </c>
      <c r="O284" s="6" t="s">
        <v>20</v>
      </c>
      <c r="Q284" s="7">
        <f t="shared" si="139"/>
        <v>14195</v>
      </c>
      <c r="R284" s="6" t="s">
        <v>1</v>
      </c>
      <c r="S284" s="7">
        <f t="shared" si="137"/>
        <v>14529</v>
      </c>
      <c r="T284" s="6" t="s">
        <v>44</v>
      </c>
      <c r="V284" s="2">
        <v>10</v>
      </c>
      <c r="W284" s="2" t="s">
        <v>32</v>
      </c>
      <c r="X284" s="2">
        <v>12017</v>
      </c>
      <c r="Y284" s="2" t="s">
        <v>34</v>
      </c>
      <c r="AA284" s="2">
        <v>10</v>
      </c>
      <c r="AB284" s="2" t="s">
        <v>32</v>
      </c>
      <c r="AC284" s="2">
        <v>12017</v>
      </c>
      <c r="AD284" s="2" t="s">
        <v>34</v>
      </c>
      <c r="AE284" s="2" t="s">
        <v>34</v>
      </c>
      <c r="AF284" s="2" t="s">
        <v>38</v>
      </c>
      <c r="AG284" s="2" t="s">
        <v>34</v>
      </c>
      <c r="AI284" s="2" t="s">
        <v>43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10</v>
      </c>
      <c r="AR284" s="2">
        <v>354</v>
      </c>
      <c r="AS284" s="2">
        <v>12</v>
      </c>
      <c r="AT284" s="2">
        <v>0</v>
      </c>
      <c r="AU284" s="2">
        <v>0</v>
      </c>
      <c r="AV284">
        <f t="shared" si="140"/>
        <v>376</v>
      </c>
      <c r="AX284" s="2" t="s">
        <v>44</v>
      </c>
      <c r="AY284" s="22">
        <v>14349.927</v>
      </c>
      <c r="BA284" s="2">
        <v>10</v>
      </c>
      <c r="BB284" s="2" t="s">
        <v>32</v>
      </c>
      <c r="BC284" s="2">
        <v>12017</v>
      </c>
      <c r="BD284" s="2" t="s">
        <v>34</v>
      </c>
      <c r="BE284" s="12">
        <v>12024</v>
      </c>
      <c r="BG284" s="2">
        <v>10</v>
      </c>
      <c r="BH284" s="2" t="s">
        <v>32</v>
      </c>
      <c r="BI284" s="2">
        <v>12017</v>
      </c>
      <c r="BJ284" s="13">
        <v>12024</v>
      </c>
      <c r="BK284" s="17">
        <v>5.825081135058667E-2</v>
      </c>
    </row>
    <row r="285" spans="6:63" x14ac:dyDescent="0.3">
      <c r="L285" s="7">
        <f t="shared" si="138"/>
        <v>14529</v>
      </c>
      <c r="M285" s="6" t="s">
        <v>1</v>
      </c>
      <c r="N285" s="7">
        <f t="shared" si="136"/>
        <v>14863</v>
      </c>
      <c r="O285" s="6" t="s">
        <v>21</v>
      </c>
      <c r="Q285" s="7">
        <f t="shared" si="139"/>
        <v>14529</v>
      </c>
      <c r="R285" s="6" t="s">
        <v>1</v>
      </c>
      <c r="S285" s="7">
        <f t="shared" si="137"/>
        <v>14863</v>
      </c>
      <c r="T285" s="6" t="s">
        <v>45</v>
      </c>
      <c r="V285" s="2" t="s">
        <v>24</v>
      </c>
      <c r="W285" s="2" t="s">
        <v>24</v>
      </c>
      <c r="X285" s="2" t="s">
        <v>24</v>
      </c>
      <c r="Y285" s="2" t="s">
        <v>24</v>
      </c>
      <c r="AA285" s="2" t="s">
        <v>24</v>
      </c>
      <c r="AB285" s="2" t="s">
        <v>24</v>
      </c>
      <c r="AC285" s="2" t="s">
        <v>24</v>
      </c>
      <c r="AD285" s="2" t="s">
        <v>24</v>
      </c>
      <c r="AE285" s="2" t="s">
        <v>24</v>
      </c>
      <c r="AF285" s="2" t="s">
        <v>24</v>
      </c>
      <c r="AG285" s="2" t="s">
        <v>24</v>
      </c>
      <c r="AI285" s="2" t="s">
        <v>44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12</v>
      </c>
      <c r="AS285" s="2">
        <v>148</v>
      </c>
      <c r="AT285" s="2">
        <v>6</v>
      </c>
      <c r="AU285" s="2">
        <v>0</v>
      </c>
      <c r="AV285">
        <f t="shared" si="140"/>
        <v>166</v>
      </c>
      <c r="AX285" s="2" t="s">
        <v>45</v>
      </c>
      <c r="AY285" s="12">
        <v>14673.123</v>
      </c>
      <c r="BA285" s="2" t="s">
        <v>24</v>
      </c>
      <c r="BB285" s="2" t="s">
        <v>24</v>
      </c>
      <c r="BC285" s="2" t="s">
        <v>24</v>
      </c>
      <c r="BD285" s="2" t="s">
        <v>24</v>
      </c>
      <c r="BE285" s="2" t="s">
        <v>24</v>
      </c>
      <c r="BG285" s="2" t="s">
        <v>24</v>
      </c>
      <c r="BH285" s="2" t="s">
        <v>24</v>
      </c>
      <c r="BI285" s="2" t="s">
        <v>24</v>
      </c>
      <c r="BJ285" s="2" t="s">
        <v>24</v>
      </c>
      <c r="BK285" s="2" t="s">
        <v>24</v>
      </c>
    </row>
    <row r="286" spans="6:63" x14ac:dyDescent="0.3">
      <c r="L286" s="7">
        <f t="shared" si="138"/>
        <v>14863</v>
      </c>
      <c r="M286" s="6" t="s">
        <v>1</v>
      </c>
      <c r="N286" s="7">
        <f t="shared" si="136"/>
        <v>15197</v>
      </c>
      <c r="O286" s="6" t="s">
        <v>22</v>
      </c>
      <c r="Q286" s="7">
        <f t="shared" si="139"/>
        <v>14863</v>
      </c>
      <c r="R286" s="6" t="s">
        <v>1</v>
      </c>
      <c r="S286" s="7">
        <f t="shared" si="137"/>
        <v>15197</v>
      </c>
      <c r="T286" s="6" t="s">
        <v>53</v>
      </c>
      <c r="V286" s="2" t="s">
        <v>24</v>
      </c>
      <c r="W286" s="2" t="s">
        <v>24</v>
      </c>
      <c r="X286" s="2" t="s">
        <v>24</v>
      </c>
      <c r="Y286" s="2" t="s">
        <v>24</v>
      </c>
      <c r="AA286" s="2" t="s">
        <v>24</v>
      </c>
      <c r="AB286" s="2" t="s">
        <v>24</v>
      </c>
      <c r="AC286" s="2" t="s">
        <v>24</v>
      </c>
      <c r="AD286" s="2" t="s">
        <v>24</v>
      </c>
      <c r="AE286" s="2" t="s">
        <v>24</v>
      </c>
      <c r="AF286" s="2" t="s">
        <v>24</v>
      </c>
      <c r="AG286" s="2" t="s">
        <v>24</v>
      </c>
      <c r="AI286" s="2" t="s">
        <v>45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6</v>
      </c>
      <c r="AT286" s="2">
        <v>66</v>
      </c>
      <c r="AU286" s="2">
        <v>1</v>
      </c>
      <c r="AV286">
        <f t="shared" si="140"/>
        <v>73</v>
      </c>
      <c r="AX286" s="2" t="s">
        <v>53</v>
      </c>
      <c r="AY286" s="12">
        <v>15020.457</v>
      </c>
      <c r="BA286" s="2" t="s">
        <v>24</v>
      </c>
      <c r="BB286" s="2" t="s">
        <v>24</v>
      </c>
      <c r="BC286" s="2" t="s">
        <v>24</v>
      </c>
      <c r="BD286" s="2" t="s">
        <v>24</v>
      </c>
      <c r="BE286" s="2" t="s">
        <v>24</v>
      </c>
      <c r="BG286" s="2" t="s">
        <v>24</v>
      </c>
      <c r="BH286" s="2" t="s">
        <v>24</v>
      </c>
      <c r="BI286" s="2" t="s">
        <v>24</v>
      </c>
      <c r="BJ286" s="2" t="s">
        <v>24</v>
      </c>
      <c r="BK286" s="2" t="s">
        <v>24</v>
      </c>
    </row>
    <row r="287" spans="6:63" x14ac:dyDescent="0.3">
      <c r="V287" s="2" t="s">
        <v>24</v>
      </c>
      <c r="W287" s="2" t="s">
        <v>24</v>
      </c>
      <c r="X287" s="2" t="s">
        <v>24</v>
      </c>
      <c r="Y287" s="2" t="s">
        <v>24</v>
      </c>
      <c r="AA287" s="2" t="s">
        <v>24</v>
      </c>
      <c r="AB287" s="2" t="s">
        <v>24</v>
      </c>
      <c r="AC287" s="2" t="s">
        <v>24</v>
      </c>
      <c r="AD287" s="2" t="s">
        <v>24</v>
      </c>
      <c r="AE287" s="2" t="s">
        <v>24</v>
      </c>
      <c r="AF287" s="2" t="s">
        <v>24</v>
      </c>
      <c r="AG287" s="2" t="s">
        <v>24</v>
      </c>
      <c r="AI287" s="2" t="s">
        <v>53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1</v>
      </c>
      <c r="AU287" s="2">
        <v>34</v>
      </c>
      <c r="AV287">
        <f t="shared" si="140"/>
        <v>35</v>
      </c>
      <c r="BA287" s="2" t="s">
        <v>24</v>
      </c>
      <c r="BB287" s="2" t="s">
        <v>24</v>
      </c>
      <c r="BC287" s="2" t="s">
        <v>24</v>
      </c>
      <c r="BD287" s="2" t="s">
        <v>24</v>
      </c>
      <c r="BE287" s="2" t="s">
        <v>24</v>
      </c>
      <c r="BG287" s="2" t="s">
        <v>24</v>
      </c>
      <c r="BH287" s="2" t="s">
        <v>24</v>
      </c>
      <c r="BI287" s="2" t="s">
        <v>24</v>
      </c>
      <c r="BJ287" s="2" t="s">
        <v>24</v>
      </c>
      <c r="BK287" s="2" t="s">
        <v>24</v>
      </c>
    </row>
    <row r="288" spans="6:63" x14ac:dyDescent="0.3">
      <c r="V288" s="2" t="s">
        <v>24</v>
      </c>
      <c r="W288" s="2" t="s">
        <v>24</v>
      </c>
      <c r="X288" s="2" t="s">
        <v>24</v>
      </c>
      <c r="Y288" s="2" t="s">
        <v>24</v>
      </c>
      <c r="AA288" s="2" t="s">
        <v>24</v>
      </c>
      <c r="AB288" s="2" t="s">
        <v>24</v>
      </c>
      <c r="AC288" s="2" t="s">
        <v>24</v>
      </c>
      <c r="AD288" s="2" t="s">
        <v>24</v>
      </c>
      <c r="AE288" s="2" t="s">
        <v>24</v>
      </c>
      <c r="AF288" s="2" t="s">
        <v>24</v>
      </c>
      <c r="AG288" s="2" t="s">
        <v>24</v>
      </c>
      <c r="AV288">
        <f>SUM(AV276:AV287)</f>
        <v>2245</v>
      </c>
      <c r="BA288" s="2" t="s">
        <v>24</v>
      </c>
      <c r="BB288" s="2" t="s">
        <v>24</v>
      </c>
      <c r="BC288" s="2" t="s">
        <v>24</v>
      </c>
      <c r="BD288" s="2" t="s">
        <v>24</v>
      </c>
      <c r="BE288" s="2" t="s">
        <v>24</v>
      </c>
      <c r="BG288" s="2" t="s">
        <v>24</v>
      </c>
      <c r="BH288" s="2" t="s">
        <v>24</v>
      </c>
      <c r="BI288" s="2" t="s">
        <v>24</v>
      </c>
      <c r="BJ288" s="2" t="s">
        <v>24</v>
      </c>
      <c r="BK288" s="2" t="s">
        <v>24</v>
      </c>
    </row>
    <row r="289" spans="22:63" x14ac:dyDescent="0.3">
      <c r="V289" s="2" t="s">
        <v>24</v>
      </c>
      <c r="W289" s="2" t="s">
        <v>24</v>
      </c>
      <c r="X289" s="2" t="s">
        <v>24</v>
      </c>
      <c r="Y289" s="2" t="s">
        <v>24</v>
      </c>
      <c r="AA289" s="2" t="s">
        <v>24</v>
      </c>
      <c r="AB289" s="2" t="s">
        <v>24</v>
      </c>
      <c r="AC289" s="2" t="s">
        <v>24</v>
      </c>
      <c r="AD289" s="2" t="s">
        <v>24</v>
      </c>
      <c r="AE289" s="2" t="s">
        <v>24</v>
      </c>
      <c r="AF289" s="2" t="s">
        <v>24</v>
      </c>
      <c r="AG289" s="2" t="s">
        <v>24</v>
      </c>
      <c r="BA289" s="2" t="s">
        <v>24</v>
      </c>
      <c r="BB289" s="2" t="s">
        <v>24</v>
      </c>
      <c r="BC289" s="2" t="s">
        <v>24</v>
      </c>
      <c r="BD289" s="2" t="s">
        <v>24</v>
      </c>
      <c r="BE289" s="2" t="s">
        <v>24</v>
      </c>
      <c r="BG289" s="2" t="s">
        <v>24</v>
      </c>
      <c r="BH289" s="2" t="s">
        <v>24</v>
      </c>
      <c r="BI289" s="2" t="s">
        <v>24</v>
      </c>
      <c r="BJ289" s="2" t="s">
        <v>24</v>
      </c>
      <c r="BK289" s="2" t="s">
        <v>24</v>
      </c>
    </row>
    <row r="290" spans="22:63" x14ac:dyDescent="0.3">
      <c r="V290" s="2">
        <v>1880</v>
      </c>
      <c r="W290" s="2" t="s">
        <v>146</v>
      </c>
      <c r="X290" s="2">
        <v>13992</v>
      </c>
      <c r="Y290" s="2" t="s">
        <v>43</v>
      </c>
      <c r="AA290" s="2">
        <v>1879</v>
      </c>
      <c r="AB290" s="2" t="s">
        <v>145</v>
      </c>
      <c r="AC290" s="2">
        <v>13934</v>
      </c>
      <c r="AD290" s="2" t="s">
        <v>43</v>
      </c>
      <c r="AE290" s="2" t="s">
        <v>43</v>
      </c>
      <c r="AF290" s="2" t="s">
        <v>38</v>
      </c>
      <c r="AG290" s="2" t="s">
        <v>43</v>
      </c>
      <c r="AI290" s="67" t="s">
        <v>51</v>
      </c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BA290" s="2">
        <v>1879</v>
      </c>
      <c r="BB290" s="2" t="s">
        <v>145</v>
      </c>
      <c r="BC290" s="2">
        <v>13934</v>
      </c>
      <c r="BD290" s="2" t="s">
        <v>43</v>
      </c>
      <c r="BE290" s="12">
        <v>14029.776</v>
      </c>
      <c r="BG290" s="2">
        <v>1879</v>
      </c>
      <c r="BH290" s="2" t="s">
        <v>145</v>
      </c>
      <c r="BI290" s="2">
        <v>13934</v>
      </c>
      <c r="BJ290" s="13">
        <v>14029.776</v>
      </c>
      <c r="BK290" s="17">
        <v>0.68735894750023474</v>
      </c>
    </row>
    <row r="291" spans="22:63" x14ac:dyDescent="0.3">
      <c r="AA291" s="2">
        <v>1880</v>
      </c>
      <c r="AB291" s="2" t="s">
        <v>146</v>
      </c>
      <c r="AC291" s="2">
        <v>13992</v>
      </c>
      <c r="AD291" s="2" t="s">
        <v>43</v>
      </c>
      <c r="AE291" s="2" t="s">
        <v>43</v>
      </c>
      <c r="AF291" s="2" t="s">
        <v>38</v>
      </c>
      <c r="AG291" s="2"/>
      <c r="AI291" s="2" t="s">
        <v>52</v>
      </c>
      <c r="AJ291" s="2" t="s">
        <v>50</v>
      </c>
      <c r="AK291" s="2" t="s">
        <v>49</v>
      </c>
      <c r="AL291" s="2" t="s">
        <v>34</v>
      </c>
      <c r="AM291" s="2" t="s">
        <v>39</v>
      </c>
      <c r="AN291" s="2" t="s">
        <v>40</v>
      </c>
      <c r="AO291" s="2" t="s">
        <v>41</v>
      </c>
      <c r="AP291" s="2" t="s">
        <v>42</v>
      </c>
      <c r="AQ291" s="2" t="s">
        <v>35</v>
      </c>
      <c r="AR291" s="2" t="s">
        <v>43</v>
      </c>
      <c r="AS291" s="2" t="s">
        <v>44</v>
      </c>
      <c r="AT291" s="2" t="s">
        <v>45</v>
      </c>
      <c r="AU291" s="2" t="s">
        <v>53</v>
      </c>
      <c r="BA291" s="2">
        <v>1880</v>
      </c>
      <c r="BB291" s="2" t="s">
        <v>146</v>
      </c>
      <c r="BC291" s="2">
        <v>13992</v>
      </c>
      <c r="BD291" s="2" t="s">
        <v>43</v>
      </c>
      <c r="BE291" s="12">
        <v>14029.776</v>
      </c>
      <c r="BG291" s="2">
        <v>1880</v>
      </c>
      <c r="BH291" s="2" t="s">
        <v>146</v>
      </c>
      <c r="BI291" s="2">
        <v>13992</v>
      </c>
      <c r="BJ291" s="13">
        <v>14029.776</v>
      </c>
      <c r="BK291" s="17">
        <v>0.26998710509350138</v>
      </c>
    </row>
    <row r="292" spans="22:63" x14ac:dyDescent="0.3">
      <c r="AI292" s="2" t="s">
        <v>50</v>
      </c>
      <c r="AJ292" s="3">
        <f>AJ276/$AV$276</f>
        <v>0.92500000000000004</v>
      </c>
      <c r="AK292" s="3">
        <f t="shared" ref="AK292:AU292" si="141">AK276/$AV$276</f>
        <v>7.4999999999999997E-2</v>
      </c>
      <c r="AL292" s="3">
        <f t="shared" si="141"/>
        <v>0</v>
      </c>
      <c r="AM292" s="3">
        <f t="shared" si="141"/>
        <v>0</v>
      </c>
      <c r="AN292" s="3">
        <f t="shared" si="141"/>
        <v>0</v>
      </c>
      <c r="AO292" s="3">
        <f t="shared" si="141"/>
        <v>0</v>
      </c>
      <c r="AP292" s="3">
        <f t="shared" si="141"/>
        <v>0</v>
      </c>
      <c r="AQ292" s="3">
        <f t="shared" si="141"/>
        <v>0</v>
      </c>
      <c r="AR292" s="3">
        <f t="shared" si="141"/>
        <v>0</v>
      </c>
      <c r="AS292" s="3">
        <f t="shared" si="141"/>
        <v>0</v>
      </c>
      <c r="AT292" s="3">
        <f t="shared" si="141"/>
        <v>0</v>
      </c>
      <c r="AU292" s="3">
        <f t="shared" si="141"/>
        <v>0</v>
      </c>
      <c r="AV292" s="20">
        <f>(AJ292*P275)+(AK292*P276)</f>
        <v>11381.050000000001</v>
      </c>
    </row>
    <row r="293" spans="22:63" x14ac:dyDescent="0.3">
      <c r="AI293" s="2" t="s">
        <v>49</v>
      </c>
      <c r="AJ293" s="3">
        <f>AJ277/$AV$277</f>
        <v>4.878048780487805E-2</v>
      </c>
      <c r="AK293" s="3">
        <f t="shared" ref="AK293:AU293" si="142">AK277/$AV$277</f>
        <v>0.91869918699186992</v>
      </c>
      <c r="AL293" s="3">
        <f t="shared" si="142"/>
        <v>3.2520325203252036E-2</v>
      </c>
      <c r="AM293" s="3">
        <f t="shared" si="142"/>
        <v>0</v>
      </c>
      <c r="AN293" s="3">
        <f t="shared" si="142"/>
        <v>0</v>
      </c>
      <c r="AO293" s="3">
        <f t="shared" si="142"/>
        <v>0</v>
      </c>
      <c r="AP293" s="3">
        <f t="shared" si="142"/>
        <v>0</v>
      </c>
      <c r="AQ293" s="3">
        <f t="shared" si="142"/>
        <v>0</v>
      </c>
      <c r="AR293" s="3">
        <f t="shared" si="142"/>
        <v>0</v>
      </c>
      <c r="AS293" s="3">
        <f t="shared" si="142"/>
        <v>0</v>
      </c>
      <c r="AT293" s="3">
        <f t="shared" si="142"/>
        <v>0</v>
      </c>
      <c r="AU293" s="3">
        <f t="shared" si="142"/>
        <v>0</v>
      </c>
    </row>
    <row r="294" spans="22:63" x14ac:dyDescent="0.3">
      <c r="AI294" s="2" t="s">
        <v>34</v>
      </c>
      <c r="AJ294" s="3">
        <f>AJ278/$AV$278</f>
        <v>0</v>
      </c>
      <c r="AK294" s="3">
        <f t="shared" ref="AK294:AU294" si="143">AK278/$AV$278</f>
        <v>3.2520325203252036E-2</v>
      </c>
      <c r="AL294" s="3">
        <f t="shared" si="143"/>
        <v>0.93495934959349591</v>
      </c>
      <c r="AM294" s="3">
        <f t="shared" si="143"/>
        <v>3.2520325203252036E-2</v>
      </c>
      <c r="AN294" s="3">
        <f t="shared" si="143"/>
        <v>0</v>
      </c>
      <c r="AO294" s="3">
        <f t="shared" si="143"/>
        <v>0</v>
      </c>
      <c r="AP294" s="3">
        <f t="shared" si="143"/>
        <v>0</v>
      </c>
      <c r="AQ294" s="3">
        <f t="shared" si="143"/>
        <v>0</v>
      </c>
      <c r="AR294" s="3">
        <f t="shared" si="143"/>
        <v>0</v>
      </c>
      <c r="AS294" s="3">
        <f t="shared" si="143"/>
        <v>0</v>
      </c>
      <c r="AT294" s="3">
        <f t="shared" si="143"/>
        <v>0</v>
      </c>
      <c r="AU294" s="3">
        <f t="shared" si="143"/>
        <v>0</v>
      </c>
    </row>
    <row r="295" spans="22:63" x14ac:dyDescent="0.3">
      <c r="AI295" s="2" t="s">
        <v>39</v>
      </c>
      <c r="AJ295" s="3">
        <f>AJ279/$AV$279</f>
        <v>0</v>
      </c>
      <c r="AK295" s="3">
        <f t="shared" ref="AK295:AU295" si="144">AK279/$AV$279</f>
        <v>0</v>
      </c>
      <c r="AL295" s="3">
        <f t="shared" si="144"/>
        <v>6.5217391304347824E-2</v>
      </c>
      <c r="AM295" s="3">
        <f t="shared" si="144"/>
        <v>0.82608695652173914</v>
      </c>
      <c r="AN295" s="3">
        <f t="shared" si="144"/>
        <v>0.10869565217391304</v>
      </c>
      <c r="AO295" s="3">
        <f t="shared" si="144"/>
        <v>0</v>
      </c>
      <c r="AP295" s="3">
        <f t="shared" si="144"/>
        <v>0</v>
      </c>
      <c r="AQ295" s="3">
        <f t="shared" si="144"/>
        <v>0</v>
      </c>
      <c r="AR295" s="3">
        <f t="shared" si="144"/>
        <v>0</v>
      </c>
      <c r="AS295" s="3">
        <f t="shared" si="144"/>
        <v>0</v>
      </c>
      <c r="AT295" s="3">
        <f t="shared" si="144"/>
        <v>0</v>
      </c>
      <c r="AU295" s="3">
        <f t="shared" si="144"/>
        <v>0</v>
      </c>
    </row>
    <row r="296" spans="22:63" x14ac:dyDescent="0.3">
      <c r="AI296" s="2" t="s">
        <v>40</v>
      </c>
      <c r="AJ296" s="3">
        <f>AJ280/$AV$280</f>
        <v>0</v>
      </c>
      <c r="AK296" s="3">
        <f t="shared" ref="AK296:AU296" si="145">AK280/$AV$280</f>
        <v>0</v>
      </c>
      <c r="AL296" s="3">
        <f t="shared" si="145"/>
        <v>0</v>
      </c>
      <c r="AM296" s="3">
        <f t="shared" si="145"/>
        <v>7.0175438596491224E-2</v>
      </c>
      <c r="AN296" s="3">
        <f t="shared" si="145"/>
        <v>0.85964912280701755</v>
      </c>
      <c r="AO296" s="3">
        <f t="shared" si="145"/>
        <v>7.0175438596491224E-2</v>
      </c>
      <c r="AP296" s="3">
        <f t="shared" si="145"/>
        <v>0</v>
      </c>
      <c r="AQ296" s="3">
        <f t="shared" si="145"/>
        <v>0</v>
      </c>
      <c r="AR296" s="3">
        <f t="shared" si="145"/>
        <v>0</v>
      </c>
      <c r="AS296" s="3">
        <f t="shared" si="145"/>
        <v>0</v>
      </c>
      <c r="AT296" s="3">
        <f t="shared" si="145"/>
        <v>0</v>
      </c>
      <c r="AU296" s="3">
        <f t="shared" si="145"/>
        <v>0</v>
      </c>
    </row>
    <row r="297" spans="22:63" x14ac:dyDescent="0.3">
      <c r="AI297" s="2" t="s">
        <v>41</v>
      </c>
      <c r="AJ297" s="3">
        <f>AJ281/$AV$281</f>
        <v>0</v>
      </c>
      <c r="AK297" s="3">
        <f t="shared" ref="AK297:AU297" si="146">AK281/$AV$281</f>
        <v>0</v>
      </c>
      <c r="AL297" s="3">
        <f t="shared" si="146"/>
        <v>0</v>
      </c>
      <c r="AM297" s="3">
        <f t="shared" si="146"/>
        <v>0</v>
      </c>
      <c r="AN297" s="3">
        <f t="shared" si="146"/>
        <v>1.0526315789473684E-2</v>
      </c>
      <c r="AO297" s="3">
        <f t="shared" si="146"/>
        <v>0.95438596491228067</v>
      </c>
      <c r="AP297" s="3">
        <f t="shared" si="146"/>
        <v>3.5087719298245612E-2</v>
      </c>
      <c r="AQ297" s="3">
        <f t="shared" si="146"/>
        <v>0</v>
      </c>
      <c r="AR297" s="3">
        <f t="shared" si="146"/>
        <v>0</v>
      </c>
      <c r="AS297" s="3">
        <f t="shared" si="146"/>
        <v>0</v>
      </c>
      <c r="AT297" s="3">
        <f t="shared" si="146"/>
        <v>0</v>
      </c>
      <c r="AU297" s="3">
        <f t="shared" si="146"/>
        <v>0</v>
      </c>
    </row>
    <row r="298" spans="22:63" x14ac:dyDescent="0.3">
      <c r="AI298" s="2" t="s">
        <v>42</v>
      </c>
      <c r="AJ298" s="3">
        <f>AJ282/$AV$282</f>
        <v>0</v>
      </c>
      <c r="AK298" s="3">
        <f t="shared" ref="AK298:AU298" si="147">AK282/$AV$282</f>
        <v>0</v>
      </c>
      <c r="AL298" s="3">
        <f t="shared" si="147"/>
        <v>0</v>
      </c>
      <c r="AM298" s="3">
        <f t="shared" si="147"/>
        <v>0</v>
      </c>
      <c r="AN298" s="3">
        <f t="shared" si="147"/>
        <v>0</v>
      </c>
      <c r="AO298" s="3">
        <f t="shared" si="147"/>
        <v>1.468189233278956E-2</v>
      </c>
      <c r="AP298" s="3">
        <f t="shared" si="147"/>
        <v>0.965742251223491</v>
      </c>
      <c r="AQ298" s="3">
        <f t="shared" si="147"/>
        <v>1.9575856443719411E-2</v>
      </c>
      <c r="AR298" s="3">
        <f t="shared" si="147"/>
        <v>0</v>
      </c>
      <c r="AS298" s="3">
        <f t="shared" si="147"/>
        <v>0</v>
      </c>
      <c r="AT298" s="3">
        <f t="shared" si="147"/>
        <v>0</v>
      </c>
      <c r="AU298" s="3">
        <f t="shared" si="147"/>
        <v>0</v>
      </c>
    </row>
    <row r="299" spans="22:63" x14ac:dyDescent="0.3">
      <c r="AI299" s="2" t="s">
        <v>35</v>
      </c>
      <c r="AJ299" s="3">
        <f>AJ283/$AV$283</f>
        <v>0</v>
      </c>
      <c r="AK299" s="3">
        <f t="shared" ref="AK299:AU299" si="148">AK283/$AV$283</f>
        <v>0</v>
      </c>
      <c r="AL299" s="3">
        <f t="shared" si="148"/>
        <v>0</v>
      </c>
      <c r="AM299" s="3">
        <f t="shared" si="148"/>
        <v>0</v>
      </c>
      <c r="AN299" s="3">
        <f t="shared" si="148"/>
        <v>0</v>
      </c>
      <c r="AO299" s="3">
        <f t="shared" si="148"/>
        <v>0</v>
      </c>
      <c r="AP299" s="3">
        <f t="shared" si="148"/>
        <v>4.1044776119402986E-2</v>
      </c>
      <c r="AQ299" s="3">
        <f t="shared" si="148"/>
        <v>0.91791044776119401</v>
      </c>
      <c r="AR299" s="3">
        <f t="shared" si="148"/>
        <v>4.1044776119402986E-2</v>
      </c>
      <c r="AS299" s="3">
        <f t="shared" si="148"/>
        <v>0</v>
      </c>
      <c r="AT299" s="3">
        <f t="shared" si="148"/>
        <v>0</v>
      </c>
      <c r="AU299" s="3">
        <f t="shared" si="148"/>
        <v>0</v>
      </c>
    </row>
    <row r="300" spans="22:63" x14ac:dyDescent="0.3">
      <c r="AI300" s="2" t="s">
        <v>43</v>
      </c>
      <c r="AJ300" s="3">
        <f>AJ284/$AV$284</f>
        <v>0</v>
      </c>
      <c r="AK300" s="3">
        <f t="shared" ref="AK300:AU300" si="149">AK284/$AV$284</f>
        <v>0</v>
      </c>
      <c r="AL300" s="3">
        <f t="shared" si="149"/>
        <v>0</v>
      </c>
      <c r="AM300" s="3">
        <f t="shared" si="149"/>
        <v>0</v>
      </c>
      <c r="AN300" s="3">
        <f t="shared" si="149"/>
        <v>0</v>
      </c>
      <c r="AO300" s="3">
        <f t="shared" si="149"/>
        <v>0</v>
      </c>
      <c r="AP300" s="3">
        <f t="shared" si="149"/>
        <v>0</v>
      </c>
      <c r="AQ300" s="3">
        <f t="shared" si="149"/>
        <v>2.6595744680851064E-2</v>
      </c>
      <c r="AR300" s="3">
        <f t="shared" si="149"/>
        <v>0.94148936170212771</v>
      </c>
      <c r="AS300" s="3">
        <f t="shared" si="149"/>
        <v>3.1914893617021274E-2</v>
      </c>
      <c r="AT300" s="3">
        <f t="shared" si="149"/>
        <v>0</v>
      </c>
      <c r="AU300" s="3">
        <f t="shared" si="149"/>
        <v>0</v>
      </c>
    </row>
    <row r="301" spans="22:63" x14ac:dyDescent="0.3">
      <c r="AI301" s="2" t="s">
        <v>44</v>
      </c>
      <c r="AJ301" s="3">
        <f>AJ285/$AV$285</f>
        <v>0</v>
      </c>
      <c r="AK301" s="3">
        <f t="shared" ref="AK301:AU301" si="150">AK285/$AV$285</f>
        <v>0</v>
      </c>
      <c r="AL301" s="3">
        <f t="shared" si="150"/>
        <v>0</v>
      </c>
      <c r="AM301" s="3">
        <f t="shared" si="150"/>
        <v>0</v>
      </c>
      <c r="AN301" s="3">
        <f t="shared" si="150"/>
        <v>0</v>
      </c>
      <c r="AO301" s="3">
        <f t="shared" si="150"/>
        <v>0</v>
      </c>
      <c r="AP301" s="3">
        <f t="shared" si="150"/>
        <v>0</v>
      </c>
      <c r="AQ301" s="3">
        <f t="shared" si="150"/>
        <v>0</v>
      </c>
      <c r="AR301" s="3">
        <f t="shared" si="150"/>
        <v>7.2289156626506021E-2</v>
      </c>
      <c r="AS301" s="3">
        <f t="shared" si="150"/>
        <v>0.89156626506024095</v>
      </c>
      <c r="AT301" s="3">
        <f t="shared" si="150"/>
        <v>3.614457831325301E-2</v>
      </c>
      <c r="AU301" s="3">
        <f t="shared" si="150"/>
        <v>0</v>
      </c>
    </row>
    <row r="302" spans="22:63" x14ac:dyDescent="0.3">
      <c r="AI302" s="2" t="s">
        <v>45</v>
      </c>
      <c r="AJ302" s="3">
        <f>AJ286/$AV$286</f>
        <v>0</v>
      </c>
      <c r="AK302" s="3">
        <f t="shared" ref="AK302:AU302" si="151">AK286/$AV$286</f>
        <v>0</v>
      </c>
      <c r="AL302" s="3">
        <f t="shared" si="151"/>
        <v>0</v>
      </c>
      <c r="AM302" s="3">
        <f t="shared" si="151"/>
        <v>0</v>
      </c>
      <c r="AN302" s="3">
        <f t="shared" si="151"/>
        <v>0</v>
      </c>
      <c r="AO302" s="3">
        <f t="shared" si="151"/>
        <v>0</v>
      </c>
      <c r="AP302" s="3">
        <f t="shared" si="151"/>
        <v>0</v>
      </c>
      <c r="AQ302" s="3">
        <f t="shared" si="151"/>
        <v>0</v>
      </c>
      <c r="AR302" s="3">
        <f t="shared" si="151"/>
        <v>0</v>
      </c>
      <c r="AS302" s="3">
        <f t="shared" si="151"/>
        <v>8.2191780821917804E-2</v>
      </c>
      <c r="AT302" s="3">
        <f t="shared" si="151"/>
        <v>0.90410958904109584</v>
      </c>
      <c r="AU302" s="3">
        <f t="shared" si="151"/>
        <v>1.3698630136986301E-2</v>
      </c>
    </row>
    <row r="303" spans="22:63" x14ac:dyDescent="0.3">
      <c r="AI303" s="2" t="s">
        <v>53</v>
      </c>
      <c r="AJ303" s="3">
        <f>AJ287/$AV$287</f>
        <v>0</v>
      </c>
      <c r="AK303" s="3">
        <f t="shared" ref="AK303:AU303" si="152">AK287/$AV$287</f>
        <v>0</v>
      </c>
      <c r="AL303" s="3">
        <f t="shared" si="152"/>
        <v>0</v>
      </c>
      <c r="AM303" s="3">
        <f t="shared" si="152"/>
        <v>0</v>
      </c>
      <c r="AN303" s="3">
        <f t="shared" si="152"/>
        <v>0</v>
      </c>
      <c r="AO303" s="3">
        <f t="shared" si="152"/>
        <v>0</v>
      </c>
      <c r="AP303" s="3">
        <f t="shared" si="152"/>
        <v>0</v>
      </c>
      <c r="AQ303" s="3">
        <f t="shared" si="152"/>
        <v>0</v>
      </c>
      <c r="AR303" s="3">
        <f t="shared" si="152"/>
        <v>0</v>
      </c>
      <c r="AS303" s="3">
        <f t="shared" si="152"/>
        <v>0</v>
      </c>
      <c r="AT303" s="3">
        <f t="shared" si="152"/>
        <v>2.8571428571428571E-2</v>
      </c>
      <c r="AU303" s="3">
        <f t="shared" si="152"/>
        <v>0.97142857142857142</v>
      </c>
    </row>
  </sheetData>
  <mergeCells count="108">
    <mergeCell ref="AX274:AY274"/>
    <mergeCell ref="BA274:BC274"/>
    <mergeCell ref="BG274:BI274"/>
    <mergeCell ref="AI290:AU290"/>
    <mergeCell ref="AI256:AU256"/>
    <mergeCell ref="F274:G274"/>
    <mergeCell ref="I274:J274"/>
    <mergeCell ref="L274:N274"/>
    <mergeCell ref="Q274:S274"/>
    <mergeCell ref="V274:X274"/>
    <mergeCell ref="AA274:AC274"/>
    <mergeCell ref="AE274:AG274"/>
    <mergeCell ref="AI274:AU274"/>
    <mergeCell ref="BG207:BI207"/>
    <mergeCell ref="AI223:AU223"/>
    <mergeCell ref="F240:G240"/>
    <mergeCell ref="I240:J240"/>
    <mergeCell ref="L240:N240"/>
    <mergeCell ref="Q240:S240"/>
    <mergeCell ref="V240:X240"/>
    <mergeCell ref="AA240:AC240"/>
    <mergeCell ref="AE240:AG240"/>
    <mergeCell ref="AI240:AU240"/>
    <mergeCell ref="AX240:AY240"/>
    <mergeCell ref="BA240:BC240"/>
    <mergeCell ref="BG240:BI240"/>
    <mergeCell ref="AA207:AC207"/>
    <mergeCell ref="AE207:AG207"/>
    <mergeCell ref="AI207:AU207"/>
    <mergeCell ref="AX207:AY207"/>
    <mergeCell ref="BA207:BC207"/>
    <mergeCell ref="F207:G207"/>
    <mergeCell ref="I207:J207"/>
    <mergeCell ref="L207:N207"/>
    <mergeCell ref="Q207:S207"/>
    <mergeCell ref="V207:X207"/>
    <mergeCell ref="AI18:AU18"/>
    <mergeCell ref="I35:J35"/>
    <mergeCell ref="L35:N35"/>
    <mergeCell ref="Q35:S35"/>
    <mergeCell ref="V35:X35"/>
    <mergeCell ref="AA35:AC35"/>
    <mergeCell ref="AE35:AG35"/>
    <mergeCell ref="AI35:AU35"/>
    <mergeCell ref="AX2:AY2"/>
    <mergeCell ref="BA2:BC2"/>
    <mergeCell ref="F2:G2"/>
    <mergeCell ref="I2:J2"/>
    <mergeCell ref="L2:N2"/>
    <mergeCell ref="Q2:S2"/>
    <mergeCell ref="V2:X2"/>
    <mergeCell ref="AA2:AC2"/>
    <mergeCell ref="AE2:AG2"/>
    <mergeCell ref="AI2:AU2"/>
    <mergeCell ref="F72:G72"/>
    <mergeCell ref="I72:J72"/>
    <mergeCell ref="L72:N72"/>
    <mergeCell ref="Q72:S72"/>
    <mergeCell ref="V72:X72"/>
    <mergeCell ref="AA72:AC72"/>
    <mergeCell ref="AE72:AG72"/>
    <mergeCell ref="AI72:AU72"/>
    <mergeCell ref="F35:G35"/>
    <mergeCell ref="AI189:AU189"/>
    <mergeCell ref="AX173:AY173"/>
    <mergeCell ref="AI153:AU153"/>
    <mergeCell ref="AX137:AY137"/>
    <mergeCell ref="AI88:AU88"/>
    <mergeCell ref="AX72:AY72"/>
    <mergeCell ref="BA72:BC72"/>
    <mergeCell ref="AA105:AC105"/>
    <mergeCell ref="AE105:AG105"/>
    <mergeCell ref="AI105:AU105"/>
    <mergeCell ref="BA105:BC105"/>
    <mergeCell ref="AA173:AC173"/>
    <mergeCell ref="AE173:AG173"/>
    <mergeCell ref="AI173:AU173"/>
    <mergeCell ref="BA173:BC173"/>
    <mergeCell ref="BA137:BC137"/>
    <mergeCell ref="AI121:AU121"/>
    <mergeCell ref="AX105:AY105"/>
    <mergeCell ref="AA137:AC137"/>
    <mergeCell ref="AE137:AG137"/>
    <mergeCell ref="AI137:AU137"/>
    <mergeCell ref="BG173:BI173"/>
    <mergeCell ref="BG2:BI2"/>
    <mergeCell ref="BG35:BI35"/>
    <mergeCell ref="BG72:BI72"/>
    <mergeCell ref="BG105:BI105"/>
    <mergeCell ref="BG137:BI137"/>
    <mergeCell ref="F173:G173"/>
    <mergeCell ref="I173:J173"/>
    <mergeCell ref="L173:N173"/>
    <mergeCell ref="Q173:S173"/>
    <mergeCell ref="V173:X173"/>
    <mergeCell ref="Q137:S137"/>
    <mergeCell ref="V137:X137"/>
    <mergeCell ref="F105:G105"/>
    <mergeCell ref="I105:J105"/>
    <mergeCell ref="L105:N105"/>
    <mergeCell ref="Q105:S105"/>
    <mergeCell ref="V105:X105"/>
    <mergeCell ref="F137:G137"/>
    <mergeCell ref="I137:J137"/>
    <mergeCell ref="L137:N137"/>
    <mergeCell ref="AI51:AU51"/>
    <mergeCell ref="AX35:AY35"/>
    <mergeCell ref="BA35:BC35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0CF-3FF1-41EF-A7D0-EF5C9C876E96}">
  <dimension ref="A1:U589"/>
  <sheetViews>
    <sheetView topLeftCell="A123" workbookViewId="0">
      <selection activeCell="A133" sqref="A133:A144"/>
    </sheetView>
  </sheetViews>
  <sheetFormatPr defaultRowHeight="14.4" x14ac:dyDescent="0.3"/>
  <cols>
    <col min="1" max="1" width="10.6640625" customWidth="1"/>
  </cols>
  <sheetData>
    <row r="1" spans="1:21" x14ac:dyDescent="0.3">
      <c r="A1">
        <v>74</v>
      </c>
    </row>
    <row r="2" spans="1:21" x14ac:dyDescent="0.3">
      <c r="A2">
        <v>6</v>
      </c>
      <c r="D2" s="67" t="s">
        <v>51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T2" t="s">
        <v>53</v>
      </c>
      <c r="U2">
        <v>1</v>
      </c>
    </row>
    <row r="3" spans="1:21" x14ac:dyDescent="0.3">
      <c r="A3">
        <v>0</v>
      </c>
      <c r="D3" s="2" t="s">
        <v>52</v>
      </c>
      <c r="E3" s="2" t="s">
        <v>50</v>
      </c>
      <c r="F3" s="2" t="s">
        <v>49</v>
      </c>
      <c r="G3" s="2" t="s">
        <v>34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35</v>
      </c>
      <c r="M3" s="2" t="s">
        <v>43</v>
      </c>
      <c r="N3" s="2" t="s">
        <v>44</v>
      </c>
      <c r="O3" s="2" t="s">
        <v>45</v>
      </c>
      <c r="P3" s="2" t="s">
        <v>53</v>
      </c>
      <c r="T3" t="s">
        <v>53</v>
      </c>
      <c r="U3">
        <v>2</v>
      </c>
    </row>
    <row r="4" spans="1:21" x14ac:dyDescent="0.3">
      <c r="A4">
        <v>0</v>
      </c>
      <c r="D4" s="2" t="s">
        <v>50</v>
      </c>
      <c r="E4" s="3">
        <v>73</v>
      </c>
      <c r="F4" s="3">
        <v>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T4" t="s">
        <v>53</v>
      </c>
      <c r="U4">
        <v>3</v>
      </c>
    </row>
    <row r="5" spans="1:21" x14ac:dyDescent="0.3">
      <c r="A5">
        <v>0</v>
      </c>
      <c r="D5" s="2" t="s">
        <v>49</v>
      </c>
      <c r="E5" s="3">
        <v>6</v>
      </c>
      <c r="F5" s="3">
        <v>114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T5" t="s">
        <v>53</v>
      </c>
      <c r="U5">
        <v>4</v>
      </c>
    </row>
    <row r="6" spans="1:21" x14ac:dyDescent="0.3">
      <c r="A6">
        <v>0</v>
      </c>
      <c r="D6" s="2" t="s">
        <v>34</v>
      </c>
      <c r="E6" s="3">
        <v>0</v>
      </c>
      <c r="F6" s="3">
        <v>3</v>
      </c>
      <c r="G6" s="3">
        <v>114</v>
      </c>
      <c r="H6" s="3">
        <v>5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T6" t="s">
        <v>53</v>
      </c>
      <c r="U6">
        <v>5</v>
      </c>
    </row>
    <row r="7" spans="1:21" x14ac:dyDescent="0.3">
      <c r="A7">
        <v>0</v>
      </c>
      <c r="D7" s="2" t="s">
        <v>39</v>
      </c>
      <c r="E7" s="3">
        <v>0</v>
      </c>
      <c r="F7" s="3">
        <v>0</v>
      </c>
      <c r="G7" s="3">
        <v>4</v>
      </c>
      <c r="H7" s="3">
        <v>39</v>
      </c>
      <c r="I7" s="3">
        <v>5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T7" t="s">
        <v>53</v>
      </c>
      <c r="U7">
        <v>6</v>
      </c>
    </row>
    <row r="8" spans="1:21" x14ac:dyDescent="0.3">
      <c r="A8">
        <v>0</v>
      </c>
      <c r="D8" s="2" t="s">
        <v>40</v>
      </c>
      <c r="E8" s="3">
        <v>0</v>
      </c>
      <c r="F8" s="3">
        <v>0</v>
      </c>
      <c r="G8" s="3">
        <v>0</v>
      </c>
      <c r="H8" s="3">
        <v>4</v>
      </c>
      <c r="I8" s="3">
        <v>49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T8" t="s">
        <v>53</v>
      </c>
      <c r="U8">
        <v>7</v>
      </c>
    </row>
    <row r="9" spans="1:21" x14ac:dyDescent="0.3">
      <c r="A9">
        <v>0</v>
      </c>
      <c r="D9" s="2" t="s">
        <v>41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267</v>
      </c>
      <c r="K9" s="3">
        <v>9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T9" t="s">
        <v>53</v>
      </c>
      <c r="U9">
        <v>8</v>
      </c>
    </row>
    <row r="10" spans="1:21" x14ac:dyDescent="0.3">
      <c r="A10">
        <v>0</v>
      </c>
      <c r="D10" s="2" t="s">
        <v>42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8</v>
      </c>
      <c r="K10" s="3">
        <v>588</v>
      </c>
      <c r="L10" s="3">
        <v>17</v>
      </c>
      <c r="M10" s="3">
        <v>0</v>
      </c>
      <c r="N10" s="3">
        <v>0</v>
      </c>
      <c r="O10" s="3">
        <v>0</v>
      </c>
      <c r="P10" s="3">
        <v>0</v>
      </c>
      <c r="T10" t="s">
        <v>53</v>
      </c>
      <c r="U10">
        <v>9</v>
      </c>
    </row>
    <row r="11" spans="1:21" x14ac:dyDescent="0.3">
      <c r="A11">
        <v>0</v>
      </c>
      <c r="D11" s="2" t="s">
        <v>35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16</v>
      </c>
      <c r="L11" s="3">
        <v>242</v>
      </c>
      <c r="M11" s="3">
        <v>12</v>
      </c>
      <c r="N11" s="3">
        <v>0</v>
      </c>
      <c r="O11" s="3">
        <v>0</v>
      </c>
      <c r="P11" s="3">
        <v>0</v>
      </c>
      <c r="T11" t="s">
        <v>53</v>
      </c>
      <c r="U11">
        <v>10</v>
      </c>
    </row>
    <row r="12" spans="1:21" x14ac:dyDescent="0.3">
      <c r="A12">
        <v>0</v>
      </c>
      <c r="D12" s="2" t="s">
        <v>43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11</v>
      </c>
      <c r="M12" s="3">
        <v>341</v>
      </c>
      <c r="N12" s="3">
        <v>14</v>
      </c>
      <c r="O12" s="3">
        <v>0</v>
      </c>
      <c r="P12" s="3">
        <v>0</v>
      </c>
      <c r="T12" t="s">
        <v>53</v>
      </c>
      <c r="U12">
        <v>11</v>
      </c>
    </row>
    <row r="13" spans="1:21" x14ac:dyDescent="0.3">
      <c r="A13">
        <v>6</v>
      </c>
      <c r="D13" s="2" t="s">
        <v>44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14</v>
      </c>
      <c r="N13" s="3">
        <v>154</v>
      </c>
      <c r="O13" s="3">
        <v>6</v>
      </c>
      <c r="P13" s="3">
        <v>0</v>
      </c>
      <c r="T13" t="s">
        <v>53</v>
      </c>
      <c r="U13">
        <v>12</v>
      </c>
    </row>
    <row r="14" spans="1:21" x14ac:dyDescent="0.3">
      <c r="A14">
        <v>113</v>
      </c>
      <c r="D14" s="2" t="s">
        <v>45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3">
        <v>66</v>
      </c>
      <c r="P14" s="3">
        <v>3</v>
      </c>
      <c r="T14" t="s">
        <v>53</v>
      </c>
      <c r="U14">
        <v>13</v>
      </c>
    </row>
    <row r="15" spans="1:21" x14ac:dyDescent="0.3">
      <c r="A15">
        <v>4</v>
      </c>
      <c r="D15" s="2" t="s">
        <v>53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</v>
      </c>
      <c r="P15" s="3">
        <v>37</v>
      </c>
      <c r="T15" t="s">
        <v>53</v>
      </c>
      <c r="U15">
        <v>14</v>
      </c>
    </row>
    <row r="16" spans="1:21" x14ac:dyDescent="0.3">
      <c r="A16">
        <v>0</v>
      </c>
      <c r="T16" t="s">
        <v>53</v>
      </c>
      <c r="U16">
        <v>15</v>
      </c>
    </row>
    <row r="17" spans="1:21" x14ac:dyDescent="0.3">
      <c r="A17">
        <v>0</v>
      </c>
      <c r="T17" t="s">
        <v>53</v>
      </c>
      <c r="U17">
        <v>16</v>
      </c>
    </row>
    <row r="18" spans="1:21" x14ac:dyDescent="0.3">
      <c r="A18">
        <v>0</v>
      </c>
      <c r="T18" t="s">
        <v>53</v>
      </c>
      <c r="U18">
        <v>17</v>
      </c>
    </row>
    <row r="19" spans="1:21" x14ac:dyDescent="0.3">
      <c r="A19">
        <v>0</v>
      </c>
      <c r="T19" t="s">
        <v>53</v>
      </c>
      <c r="U19">
        <v>18</v>
      </c>
    </row>
    <row r="20" spans="1:21" x14ac:dyDescent="0.3">
      <c r="A20">
        <v>0</v>
      </c>
      <c r="T20" t="s">
        <v>53</v>
      </c>
      <c r="U20">
        <v>19</v>
      </c>
    </row>
    <row r="21" spans="1:21" x14ac:dyDescent="0.3">
      <c r="A21">
        <v>0</v>
      </c>
      <c r="T21" t="s">
        <v>53</v>
      </c>
      <c r="U21">
        <v>20</v>
      </c>
    </row>
    <row r="22" spans="1:21" x14ac:dyDescent="0.3">
      <c r="A22">
        <v>0</v>
      </c>
      <c r="T22" t="s">
        <v>53</v>
      </c>
      <c r="U22">
        <v>21</v>
      </c>
    </row>
    <row r="23" spans="1:21" x14ac:dyDescent="0.3">
      <c r="A23">
        <v>0</v>
      </c>
      <c r="T23" t="s">
        <v>53</v>
      </c>
      <c r="U23">
        <v>22</v>
      </c>
    </row>
    <row r="24" spans="1:21" x14ac:dyDescent="0.3">
      <c r="A24">
        <v>0</v>
      </c>
      <c r="T24" t="s">
        <v>53</v>
      </c>
      <c r="U24">
        <v>23</v>
      </c>
    </row>
    <row r="25" spans="1:21" x14ac:dyDescent="0.3">
      <c r="A25">
        <v>0</v>
      </c>
      <c r="T25" t="s">
        <v>53</v>
      </c>
      <c r="U25">
        <v>24</v>
      </c>
    </row>
    <row r="26" spans="1:21" x14ac:dyDescent="0.3">
      <c r="A26">
        <v>4</v>
      </c>
      <c r="T26" t="s">
        <v>53</v>
      </c>
      <c r="U26">
        <v>25</v>
      </c>
    </row>
    <row r="27" spans="1:21" x14ac:dyDescent="0.3">
      <c r="A27">
        <v>115</v>
      </c>
      <c r="T27" t="s">
        <v>53</v>
      </c>
      <c r="U27">
        <v>26</v>
      </c>
    </row>
    <row r="28" spans="1:21" x14ac:dyDescent="0.3">
      <c r="A28">
        <v>4</v>
      </c>
      <c r="T28" t="s">
        <v>53</v>
      </c>
      <c r="U28">
        <v>27</v>
      </c>
    </row>
    <row r="29" spans="1:21" x14ac:dyDescent="0.3">
      <c r="A29">
        <v>0</v>
      </c>
      <c r="T29" t="s">
        <v>53</v>
      </c>
      <c r="U29">
        <v>28</v>
      </c>
    </row>
    <row r="30" spans="1:21" x14ac:dyDescent="0.3">
      <c r="A30">
        <v>0</v>
      </c>
      <c r="T30" t="s">
        <v>53</v>
      </c>
      <c r="U30">
        <v>29</v>
      </c>
    </row>
    <row r="31" spans="1:21" x14ac:dyDescent="0.3">
      <c r="A31">
        <v>0</v>
      </c>
      <c r="T31" t="s">
        <v>53</v>
      </c>
      <c r="U31">
        <v>30</v>
      </c>
    </row>
    <row r="32" spans="1:21" x14ac:dyDescent="0.3">
      <c r="A32">
        <v>0</v>
      </c>
      <c r="T32" t="s">
        <v>53</v>
      </c>
      <c r="U32">
        <v>31</v>
      </c>
    </row>
    <row r="33" spans="1:21" x14ac:dyDescent="0.3">
      <c r="A33">
        <v>0</v>
      </c>
      <c r="T33" t="s">
        <v>53</v>
      </c>
      <c r="U33">
        <v>32</v>
      </c>
    </row>
    <row r="34" spans="1:21" x14ac:dyDescent="0.3">
      <c r="A34">
        <v>0</v>
      </c>
      <c r="T34" t="s">
        <v>53</v>
      </c>
      <c r="U34">
        <v>33</v>
      </c>
    </row>
    <row r="35" spans="1:21" x14ac:dyDescent="0.3">
      <c r="A35">
        <v>0</v>
      </c>
      <c r="T35" t="s">
        <v>53</v>
      </c>
      <c r="U35">
        <v>34</v>
      </c>
    </row>
    <row r="36" spans="1:21" x14ac:dyDescent="0.3">
      <c r="A36">
        <v>0</v>
      </c>
      <c r="T36" t="s">
        <v>53</v>
      </c>
      <c r="U36">
        <v>35</v>
      </c>
    </row>
    <row r="37" spans="1:21" x14ac:dyDescent="0.3">
      <c r="A37">
        <v>0</v>
      </c>
      <c r="T37" t="s">
        <v>53</v>
      </c>
      <c r="U37">
        <v>36</v>
      </c>
    </row>
    <row r="38" spans="1:21" x14ac:dyDescent="0.3">
      <c r="A38">
        <v>0</v>
      </c>
      <c r="T38" t="s">
        <v>53</v>
      </c>
      <c r="U38">
        <v>37</v>
      </c>
    </row>
    <row r="39" spans="1:21" x14ac:dyDescent="0.3">
      <c r="A39">
        <v>3</v>
      </c>
      <c r="T39" t="s">
        <v>45</v>
      </c>
      <c r="U39">
        <v>38</v>
      </c>
    </row>
    <row r="40" spans="1:21" x14ac:dyDescent="0.3">
      <c r="A40">
        <v>38</v>
      </c>
      <c r="T40" t="s">
        <v>45</v>
      </c>
      <c r="U40">
        <v>39</v>
      </c>
    </row>
    <row r="41" spans="1:21" x14ac:dyDescent="0.3">
      <c r="A41">
        <v>5</v>
      </c>
      <c r="T41" t="s">
        <v>45</v>
      </c>
      <c r="U41">
        <v>40</v>
      </c>
    </row>
    <row r="42" spans="1:21" x14ac:dyDescent="0.3">
      <c r="A42">
        <v>0</v>
      </c>
      <c r="T42" t="s">
        <v>45</v>
      </c>
      <c r="U42">
        <v>41</v>
      </c>
    </row>
    <row r="43" spans="1:21" x14ac:dyDescent="0.3">
      <c r="A43">
        <v>0</v>
      </c>
      <c r="T43" t="s">
        <v>45</v>
      </c>
      <c r="U43">
        <v>42</v>
      </c>
    </row>
    <row r="44" spans="1:21" x14ac:dyDescent="0.3">
      <c r="A44">
        <v>0</v>
      </c>
      <c r="T44" t="s">
        <v>45</v>
      </c>
      <c r="U44">
        <v>43</v>
      </c>
    </row>
    <row r="45" spans="1:21" x14ac:dyDescent="0.3">
      <c r="A45">
        <v>0</v>
      </c>
      <c r="T45" t="s">
        <v>45</v>
      </c>
      <c r="U45">
        <v>44</v>
      </c>
    </row>
    <row r="46" spans="1:21" x14ac:dyDescent="0.3">
      <c r="A46">
        <v>0</v>
      </c>
      <c r="T46" t="s">
        <v>45</v>
      </c>
      <c r="U46">
        <v>45</v>
      </c>
    </row>
    <row r="47" spans="1:21" x14ac:dyDescent="0.3">
      <c r="A47">
        <v>0</v>
      </c>
      <c r="T47" t="s">
        <v>45</v>
      </c>
      <c r="U47">
        <v>46</v>
      </c>
    </row>
    <row r="48" spans="1:21" x14ac:dyDescent="0.3">
      <c r="A48">
        <v>0</v>
      </c>
      <c r="T48" t="s">
        <v>45</v>
      </c>
      <c r="U48">
        <v>47</v>
      </c>
    </row>
    <row r="49" spans="1:21" x14ac:dyDescent="0.3">
      <c r="A49">
        <v>0</v>
      </c>
      <c r="T49" t="s">
        <v>45</v>
      </c>
      <c r="U49">
        <v>48</v>
      </c>
    </row>
    <row r="50" spans="1:21" x14ac:dyDescent="0.3">
      <c r="A50">
        <v>0</v>
      </c>
      <c r="T50" t="s">
        <v>45</v>
      </c>
      <c r="U50">
        <v>49</v>
      </c>
    </row>
    <row r="51" spans="1:21" x14ac:dyDescent="0.3">
      <c r="A51">
        <v>0</v>
      </c>
      <c r="T51" t="s">
        <v>45</v>
      </c>
      <c r="U51">
        <v>50</v>
      </c>
    </row>
    <row r="52" spans="1:21" x14ac:dyDescent="0.3">
      <c r="A52">
        <v>4</v>
      </c>
      <c r="T52" t="s">
        <v>45</v>
      </c>
      <c r="U52">
        <v>51</v>
      </c>
    </row>
    <row r="53" spans="1:21" x14ac:dyDescent="0.3">
      <c r="A53">
        <v>49</v>
      </c>
      <c r="T53" t="s">
        <v>45</v>
      </c>
      <c r="U53">
        <v>52</v>
      </c>
    </row>
    <row r="54" spans="1:21" x14ac:dyDescent="0.3">
      <c r="A54">
        <v>4</v>
      </c>
      <c r="T54" t="s">
        <v>45</v>
      </c>
      <c r="U54">
        <v>53</v>
      </c>
    </row>
    <row r="55" spans="1:21" x14ac:dyDescent="0.3">
      <c r="A55">
        <v>0</v>
      </c>
      <c r="T55" t="s">
        <v>45</v>
      </c>
      <c r="U55">
        <v>54</v>
      </c>
    </row>
    <row r="56" spans="1:21" x14ac:dyDescent="0.3">
      <c r="A56">
        <v>0</v>
      </c>
      <c r="T56" t="s">
        <v>45</v>
      </c>
      <c r="U56">
        <v>55</v>
      </c>
    </row>
    <row r="57" spans="1:21" x14ac:dyDescent="0.3">
      <c r="A57">
        <v>0</v>
      </c>
      <c r="T57" t="s">
        <v>45</v>
      </c>
      <c r="U57">
        <v>56</v>
      </c>
    </row>
    <row r="58" spans="1:21" x14ac:dyDescent="0.3">
      <c r="A58">
        <v>0</v>
      </c>
      <c r="T58" t="s">
        <v>45</v>
      </c>
      <c r="U58">
        <v>57</v>
      </c>
    </row>
    <row r="59" spans="1:21" x14ac:dyDescent="0.3">
      <c r="A59">
        <v>0</v>
      </c>
      <c r="T59" t="s">
        <v>45</v>
      </c>
      <c r="U59">
        <v>58</v>
      </c>
    </row>
    <row r="60" spans="1:21" x14ac:dyDescent="0.3">
      <c r="A60">
        <v>0</v>
      </c>
      <c r="T60" t="s">
        <v>45</v>
      </c>
      <c r="U60">
        <v>59</v>
      </c>
    </row>
    <row r="61" spans="1:21" x14ac:dyDescent="0.3">
      <c r="A61">
        <v>0</v>
      </c>
      <c r="T61" t="s">
        <v>45</v>
      </c>
      <c r="U61">
        <v>60</v>
      </c>
    </row>
    <row r="62" spans="1:21" x14ac:dyDescent="0.3">
      <c r="A62">
        <v>0</v>
      </c>
      <c r="T62" t="s">
        <v>45</v>
      </c>
      <c r="U62">
        <v>61</v>
      </c>
    </row>
    <row r="63" spans="1:21" x14ac:dyDescent="0.3">
      <c r="A63">
        <v>0</v>
      </c>
      <c r="T63" t="s">
        <v>45</v>
      </c>
      <c r="U63">
        <v>62</v>
      </c>
    </row>
    <row r="64" spans="1:21" x14ac:dyDescent="0.3">
      <c r="A64">
        <v>0</v>
      </c>
      <c r="T64" t="s">
        <v>45</v>
      </c>
      <c r="U64">
        <v>63</v>
      </c>
    </row>
    <row r="65" spans="1:21" x14ac:dyDescent="0.3">
      <c r="A65">
        <v>3</v>
      </c>
      <c r="T65" t="s">
        <v>45</v>
      </c>
      <c r="U65">
        <v>64</v>
      </c>
    </row>
    <row r="66" spans="1:21" x14ac:dyDescent="0.3">
      <c r="A66">
        <v>272</v>
      </c>
      <c r="T66" t="s">
        <v>45</v>
      </c>
      <c r="U66">
        <v>65</v>
      </c>
    </row>
    <row r="67" spans="1:21" x14ac:dyDescent="0.3">
      <c r="A67">
        <v>10</v>
      </c>
      <c r="T67" t="s">
        <v>45</v>
      </c>
      <c r="U67">
        <v>66</v>
      </c>
    </row>
    <row r="68" spans="1:21" x14ac:dyDescent="0.3">
      <c r="A68">
        <v>0</v>
      </c>
      <c r="T68" t="s">
        <v>44</v>
      </c>
      <c r="U68">
        <v>67</v>
      </c>
    </row>
    <row r="69" spans="1:21" x14ac:dyDescent="0.3">
      <c r="A69">
        <v>0</v>
      </c>
      <c r="T69" t="s">
        <v>44</v>
      </c>
      <c r="U69">
        <v>68</v>
      </c>
    </row>
    <row r="70" spans="1:21" x14ac:dyDescent="0.3">
      <c r="A70">
        <v>0</v>
      </c>
      <c r="T70" t="s">
        <v>44</v>
      </c>
      <c r="U70">
        <v>69</v>
      </c>
    </row>
    <row r="71" spans="1:21" x14ac:dyDescent="0.3">
      <c r="A71">
        <v>0</v>
      </c>
      <c r="T71" t="s">
        <v>44</v>
      </c>
      <c r="U71">
        <v>70</v>
      </c>
    </row>
    <row r="72" spans="1:21" x14ac:dyDescent="0.3">
      <c r="A72">
        <v>0</v>
      </c>
      <c r="T72" t="s">
        <v>44</v>
      </c>
      <c r="U72">
        <v>71</v>
      </c>
    </row>
    <row r="73" spans="1:21" x14ac:dyDescent="0.3">
      <c r="A73">
        <v>0</v>
      </c>
      <c r="T73" t="s">
        <v>44</v>
      </c>
      <c r="U73">
        <v>72</v>
      </c>
    </row>
    <row r="74" spans="1:21" x14ac:dyDescent="0.3">
      <c r="A74">
        <v>0</v>
      </c>
      <c r="T74" t="s">
        <v>44</v>
      </c>
      <c r="U74">
        <v>73</v>
      </c>
    </row>
    <row r="75" spans="1:21" x14ac:dyDescent="0.3">
      <c r="A75">
        <v>0</v>
      </c>
      <c r="T75" t="s">
        <v>44</v>
      </c>
      <c r="U75">
        <v>74</v>
      </c>
    </row>
    <row r="76" spans="1:21" x14ac:dyDescent="0.3">
      <c r="A76">
        <v>0</v>
      </c>
      <c r="T76" t="s">
        <v>44</v>
      </c>
      <c r="U76">
        <v>75</v>
      </c>
    </row>
    <row r="77" spans="1:21" x14ac:dyDescent="0.3">
      <c r="A77">
        <v>0</v>
      </c>
      <c r="T77" t="s">
        <v>44</v>
      </c>
      <c r="U77">
        <v>76</v>
      </c>
    </row>
    <row r="78" spans="1:21" x14ac:dyDescent="0.3">
      <c r="A78">
        <v>9</v>
      </c>
      <c r="T78" t="s">
        <v>44</v>
      </c>
      <c r="U78">
        <v>77</v>
      </c>
    </row>
    <row r="79" spans="1:21" x14ac:dyDescent="0.3">
      <c r="A79">
        <v>592</v>
      </c>
      <c r="T79" t="s">
        <v>44</v>
      </c>
      <c r="U79">
        <v>78</v>
      </c>
    </row>
    <row r="80" spans="1:21" x14ac:dyDescent="0.3">
      <c r="A80">
        <v>12</v>
      </c>
      <c r="T80" t="s">
        <v>44</v>
      </c>
      <c r="U80">
        <v>79</v>
      </c>
    </row>
    <row r="81" spans="1:21" x14ac:dyDescent="0.3">
      <c r="A81">
        <v>0</v>
      </c>
      <c r="T81" t="s">
        <v>44</v>
      </c>
      <c r="U81">
        <v>80</v>
      </c>
    </row>
    <row r="82" spans="1:21" x14ac:dyDescent="0.3">
      <c r="A82">
        <v>0</v>
      </c>
      <c r="T82" t="s">
        <v>44</v>
      </c>
      <c r="U82">
        <v>81</v>
      </c>
    </row>
    <row r="83" spans="1:21" x14ac:dyDescent="0.3">
      <c r="A83">
        <v>0</v>
      </c>
      <c r="T83" t="s">
        <v>44</v>
      </c>
      <c r="U83">
        <v>82</v>
      </c>
    </row>
    <row r="84" spans="1:21" x14ac:dyDescent="0.3">
      <c r="A84">
        <v>0</v>
      </c>
      <c r="T84" t="s">
        <v>44</v>
      </c>
      <c r="U84">
        <v>83</v>
      </c>
    </row>
    <row r="85" spans="1:21" x14ac:dyDescent="0.3">
      <c r="A85">
        <v>0</v>
      </c>
      <c r="T85" t="s">
        <v>44</v>
      </c>
      <c r="U85">
        <v>84</v>
      </c>
    </row>
    <row r="86" spans="1:21" x14ac:dyDescent="0.3">
      <c r="A86">
        <v>0</v>
      </c>
      <c r="T86" t="s">
        <v>44</v>
      </c>
      <c r="U86">
        <v>85</v>
      </c>
    </row>
    <row r="87" spans="1:21" x14ac:dyDescent="0.3">
      <c r="A87">
        <v>0</v>
      </c>
      <c r="T87" t="s">
        <v>44</v>
      </c>
      <c r="U87">
        <v>86</v>
      </c>
    </row>
    <row r="88" spans="1:21" x14ac:dyDescent="0.3">
      <c r="A88">
        <v>0</v>
      </c>
      <c r="T88" t="s">
        <v>44</v>
      </c>
      <c r="U88">
        <v>87</v>
      </c>
    </row>
    <row r="89" spans="1:21" x14ac:dyDescent="0.3">
      <c r="A89">
        <v>0</v>
      </c>
      <c r="T89" t="s">
        <v>44</v>
      </c>
      <c r="U89">
        <v>88</v>
      </c>
    </row>
    <row r="90" spans="1:21" x14ac:dyDescent="0.3">
      <c r="A90">
        <v>0</v>
      </c>
      <c r="T90" t="s">
        <v>44</v>
      </c>
      <c r="U90">
        <v>89</v>
      </c>
    </row>
    <row r="91" spans="1:21" x14ac:dyDescent="0.3">
      <c r="A91">
        <v>11</v>
      </c>
      <c r="T91" t="s">
        <v>44</v>
      </c>
      <c r="U91">
        <v>90</v>
      </c>
    </row>
    <row r="92" spans="1:21" x14ac:dyDescent="0.3">
      <c r="A92">
        <v>246</v>
      </c>
      <c r="T92" t="s">
        <v>44</v>
      </c>
      <c r="U92">
        <v>91</v>
      </c>
    </row>
    <row r="93" spans="1:21" x14ac:dyDescent="0.3">
      <c r="A93">
        <v>11</v>
      </c>
      <c r="T93" t="s">
        <v>44</v>
      </c>
      <c r="U93">
        <v>92</v>
      </c>
    </row>
    <row r="94" spans="1:21" x14ac:dyDescent="0.3">
      <c r="A94">
        <v>0</v>
      </c>
      <c r="T94" t="s">
        <v>44</v>
      </c>
      <c r="U94">
        <v>93</v>
      </c>
    </row>
    <row r="95" spans="1:21" x14ac:dyDescent="0.3">
      <c r="A95">
        <v>0</v>
      </c>
      <c r="T95" t="s">
        <v>44</v>
      </c>
      <c r="U95">
        <v>94</v>
      </c>
    </row>
    <row r="96" spans="1:21" x14ac:dyDescent="0.3">
      <c r="A96">
        <v>0</v>
      </c>
      <c r="T96" t="s">
        <v>44</v>
      </c>
      <c r="U96">
        <v>95</v>
      </c>
    </row>
    <row r="97" spans="1:21" x14ac:dyDescent="0.3">
      <c r="A97">
        <v>0</v>
      </c>
      <c r="T97" t="s">
        <v>44</v>
      </c>
      <c r="U97">
        <v>96</v>
      </c>
    </row>
    <row r="98" spans="1:21" x14ac:dyDescent="0.3">
      <c r="A98">
        <v>0</v>
      </c>
      <c r="T98" t="s">
        <v>44</v>
      </c>
      <c r="U98">
        <v>97</v>
      </c>
    </row>
    <row r="99" spans="1:21" x14ac:dyDescent="0.3">
      <c r="A99">
        <v>0</v>
      </c>
      <c r="T99" t="s">
        <v>44</v>
      </c>
      <c r="U99">
        <v>98</v>
      </c>
    </row>
    <row r="100" spans="1:21" x14ac:dyDescent="0.3">
      <c r="A100">
        <v>0</v>
      </c>
      <c r="T100" t="s">
        <v>44</v>
      </c>
      <c r="U100">
        <v>99</v>
      </c>
    </row>
    <row r="101" spans="1:21" x14ac:dyDescent="0.3">
      <c r="A101">
        <v>0</v>
      </c>
      <c r="T101" t="s">
        <v>44</v>
      </c>
      <c r="U101">
        <v>100</v>
      </c>
    </row>
    <row r="102" spans="1:21" x14ac:dyDescent="0.3">
      <c r="A102">
        <v>0</v>
      </c>
      <c r="T102" t="s">
        <v>44</v>
      </c>
      <c r="U102">
        <v>101</v>
      </c>
    </row>
    <row r="103" spans="1:21" x14ac:dyDescent="0.3">
      <c r="A103">
        <v>0</v>
      </c>
      <c r="T103" t="s">
        <v>44</v>
      </c>
      <c r="U103">
        <v>102</v>
      </c>
    </row>
    <row r="104" spans="1:21" x14ac:dyDescent="0.3">
      <c r="A104">
        <v>10</v>
      </c>
      <c r="T104" t="s">
        <v>44</v>
      </c>
      <c r="U104">
        <v>103</v>
      </c>
    </row>
    <row r="105" spans="1:21" x14ac:dyDescent="0.3">
      <c r="A105">
        <v>354</v>
      </c>
      <c r="T105" t="s">
        <v>44</v>
      </c>
      <c r="U105">
        <v>104</v>
      </c>
    </row>
    <row r="106" spans="1:21" x14ac:dyDescent="0.3">
      <c r="A106">
        <v>12</v>
      </c>
      <c r="T106" t="s">
        <v>44</v>
      </c>
      <c r="U106">
        <v>105</v>
      </c>
    </row>
    <row r="107" spans="1:21" x14ac:dyDescent="0.3">
      <c r="A107">
        <v>0</v>
      </c>
      <c r="T107" t="s">
        <v>44</v>
      </c>
      <c r="U107">
        <v>106</v>
      </c>
    </row>
    <row r="108" spans="1:21" x14ac:dyDescent="0.3">
      <c r="A108">
        <v>0</v>
      </c>
      <c r="T108" t="s">
        <v>44</v>
      </c>
      <c r="U108">
        <v>107</v>
      </c>
    </row>
    <row r="109" spans="1:21" x14ac:dyDescent="0.3">
      <c r="A109">
        <v>0</v>
      </c>
      <c r="T109" t="s">
        <v>44</v>
      </c>
      <c r="U109">
        <v>108</v>
      </c>
    </row>
    <row r="110" spans="1:21" x14ac:dyDescent="0.3">
      <c r="A110">
        <v>0</v>
      </c>
      <c r="T110" t="s">
        <v>44</v>
      </c>
      <c r="U110">
        <v>109</v>
      </c>
    </row>
    <row r="111" spans="1:21" x14ac:dyDescent="0.3">
      <c r="A111">
        <v>0</v>
      </c>
      <c r="T111" t="s">
        <v>44</v>
      </c>
      <c r="U111">
        <v>110</v>
      </c>
    </row>
    <row r="112" spans="1:21" x14ac:dyDescent="0.3">
      <c r="A112">
        <v>0</v>
      </c>
      <c r="T112" t="s">
        <v>44</v>
      </c>
      <c r="U112">
        <v>111</v>
      </c>
    </row>
    <row r="113" spans="1:21" x14ac:dyDescent="0.3">
      <c r="A113">
        <v>0</v>
      </c>
      <c r="T113" t="s">
        <v>44</v>
      </c>
      <c r="U113">
        <v>112</v>
      </c>
    </row>
    <row r="114" spans="1:21" x14ac:dyDescent="0.3">
      <c r="A114">
        <v>0</v>
      </c>
      <c r="T114" t="s">
        <v>44</v>
      </c>
      <c r="U114">
        <v>113</v>
      </c>
    </row>
    <row r="115" spans="1:21" x14ac:dyDescent="0.3">
      <c r="A115">
        <v>0</v>
      </c>
      <c r="T115" t="s">
        <v>44</v>
      </c>
      <c r="U115">
        <v>114</v>
      </c>
    </row>
    <row r="116" spans="1:21" x14ac:dyDescent="0.3">
      <c r="A116">
        <v>0</v>
      </c>
      <c r="T116" t="s">
        <v>44</v>
      </c>
      <c r="U116">
        <v>115</v>
      </c>
    </row>
    <row r="117" spans="1:21" x14ac:dyDescent="0.3">
      <c r="A117">
        <v>12</v>
      </c>
      <c r="T117" t="s">
        <v>44</v>
      </c>
      <c r="U117">
        <v>116</v>
      </c>
    </row>
    <row r="118" spans="1:21" x14ac:dyDescent="0.3">
      <c r="A118">
        <v>148</v>
      </c>
      <c r="T118" t="s">
        <v>44</v>
      </c>
      <c r="U118">
        <v>117</v>
      </c>
    </row>
    <row r="119" spans="1:21" x14ac:dyDescent="0.3">
      <c r="A119">
        <v>6</v>
      </c>
      <c r="T119" t="s">
        <v>44</v>
      </c>
      <c r="U119">
        <v>118</v>
      </c>
    </row>
    <row r="120" spans="1:21" x14ac:dyDescent="0.3">
      <c r="A120">
        <v>0</v>
      </c>
      <c r="T120" t="s">
        <v>44</v>
      </c>
      <c r="U120">
        <v>119</v>
      </c>
    </row>
    <row r="121" spans="1:21" x14ac:dyDescent="0.3">
      <c r="A121">
        <v>0</v>
      </c>
      <c r="T121" t="s">
        <v>44</v>
      </c>
      <c r="U121">
        <v>120</v>
      </c>
    </row>
    <row r="122" spans="1:21" x14ac:dyDescent="0.3">
      <c r="A122">
        <v>0</v>
      </c>
      <c r="T122" t="s">
        <v>44</v>
      </c>
      <c r="U122">
        <v>121</v>
      </c>
    </row>
    <row r="123" spans="1:21" x14ac:dyDescent="0.3">
      <c r="A123">
        <v>0</v>
      </c>
      <c r="T123" t="s">
        <v>44</v>
      </c>
      <c r="U123">
        <v>122</v>
      </c>
    </row>
    <row r="124" spans="1:21" x14ac:dyDescent="0.3">
      <c r="A124">
        <v>0</v>
      </c>
      <c r="T124" t="s">
        <v>44</v>
      </c>
      <c r="U124">
        <v>123</v>
      </c>
    </row>
    <row r="125" spans="1:21" x14ac:dyDescent="0.3">
      <c r="A125">
        <v>0</v>
      </c>
      <c r="T125" t="s">
        <v>44</v>
      </c>
      <c r="U125">
        <v>124</v>
      </c>
    </row>
    <row r="126" spans="1:21" x14ac:dyDescent="0.3">
      <c r="A126">
        <v>0</v>
      </c>
      <c r="T126" t="s">
        <v>44</v>
      </c>
      <c r="U126">
        <v>125</v>
      </c>
    </row>
    <row r="127" spans="1:21" x14ac:dyDescent="0.3">
      <c r="A127">
        <v>0</v>
      </c>
      <c r="T127" t="s">
        <v>44</v>
      </c>
      <c r="U127">
        <v>126</v>
      </c>
    </row>
    <row r="128" spans="1:21" x14ac:dyDescent="0.3">
      <c r="A128">
        <v>0</v>
      </c>
      <c r="T128" t="s">
        <v>44</v>
      </c>
      <c r="U128">
        <v>127</v>
      </c>
    </row>
    <row r="129" spans="1:21" x14ac:dyDescent="0.3">
      <c r="A129">
        <v>0</v>
      </c>
      <c r="T129" t="s">
        <v>44</v>
      </c>
      <c r="U129">
        <v>128</v>
      </c>
    </row>
    <row r="130" spans="1:21" x14ac:dyDescent="0.3">
      <c r="A130">
        <v>6</v>
      </c>
      <c r="T130" t="s">
        <v>44</v>
      </c>
      <c r="U130">
        <v>129</v>
      </c>
    </row>
    <row r="131" spans="1:21" x14ac:dyDescent="0.3">
      <c r="A131">
        <v>66</v>
      </c>
      <c r="T131" t="s">
        <v>44</v>
      </c>
      <c r="U131">
        <v>130</v>
      </c>
    </row>
    <row r="132" spans="1:21" x14ac:dyDescent="0.3">
      <c r="A132">
        <v>1</v>
      </c>
      <c r="T132" t="s">
        <v>44</v>
      </c>
      <c r="U132">
        <v>131</v>
      </c>
    </row>
    <row r="133" spans="1:21" x14ac:dyDescent="0.3">
      <c r="A133">
        <v>0</v>
      </c>
      <c r="T133" t="s">
        <v>44</v>
      </c>
      <c r="U133">
        <v>132</v>
      </c>
    </row>
    <row r="134" spans="1:21" x14ac:dyDescent="0.3">
      <c r="A134">
        <v>0</v>
      </c>
      <c r="T134" t="s">
        <v>44</v>
      </c>
      <c r="U134">
        <v>133</v>
      </c>
    </row>
    <row r="135" spans="1:21" x14ac:dyDescent="0.3">
      <c r="A135">
        <v>0</v>
      </c>
      <c r="T135" t="s">
        <v>44</v>
      </c>
      <c r="U135">
        <v>134</v>
      </c>
    </row>
    <row r="136" spans="1:21" x14ac:dyDescent="0.3">
      <c r="A136">
        <v>0</v>
      </c>
      <c r="T136" t="s">
        <v>44</v>
      </c>
      <c r="U136">
        <v>135</v>
      </c>
    </row>
    <row r="137" spans="1:21" x14ac:dyDescent="0.3">
      <c r="A137">
        <v>0</v>
      </c>
      <c r="T137" t="s">
        <v>44</v>
      </c>
      <c r="U137">
        <v>136</v>
      </c>
    </row>
    <row r="138" spans="1:21" x14ac:dyDescent="0.3">
      <c r="A138">
        <v>0</v>
      </c>
      <c r="T138" t="s">
        <v>44</v>
      </c>
      <c r="U138">
        <v>137</v>
      </c>
    </row>
    <row r="139" spans="1:21" x14ac:dyDescent="0.3">
      <c r="A139">
        <v>0</v>
      </c>
      <c r="T139" t="s">
        <v>44</v>
      </c>
      <c r="U139">
        <v>138</v>
      </c>
    </row>
    <row r="140" spans="1:21" x14ac:dyDescent="0.3">
      <c r="A140">
        <v>0</v>
      </c>
      <c r="T140" t="s">
        <v>44</v>
      </c>
      <c r="U140">
        <v>139</v>
      </c>
    </row>
    <row r="141" spans="1:21" x14ac:dyDescent="0.3">
      <c r="A141">
        <v>0</v>
      </c>
      <c r="T141" t="s">
        <v>44</v>
      </c>
      <c r="U141">
        <v>140</v>
      </c>
    </row>
    <row r="142" spans="1:21" x14ac:dyDescent="0.3">
      <c r="A142">
        <v>0</v>
      </c>
      <c r="T142" t="s">
        <v>44</v>
      </c>
      <c r="U142">
        <v>141</v>
      </c>
    </row>
    <row r="143" spans="1:21" x14ac:dyDescent="0.3">
      <c r="A143">
        <v>1</v>
      </c>
      <c r="T143" t="s">
        <v>44</v>
      </c>
      <c r="U143">
        <v>142</v>
      </c>
    </row>
    <row r="144" spans="1:21" x14ac:dyDescent="0.3">
      <c r="A144">
        <v>34</v>
      </c>
      <c r="T144" t="s">
        <v>44</v>
      </c>
      <c r="U144">
        <v>143</v>
      </c>
    </row>
    <row r="145" spans="20:21" x14ac:dyDescent="0.3">
      <c r="T145" t="s">
        <v>44</v>
      </c>
      <c r="U145">
        <v>144</v>
      </c>
    </row>
    <row r="146" spans="20:21" x14ac:dyDescent="0.3">
      <c r="T146" t="s">
        <v>44</v>
      </c>
      <c r="U146">
        <v>145</v>
      </c>
    </row>
    <row r="147" spans="20:21" x14ac:dyDescent="0.3">
      <c r="T147" t="s">
        <v>44</v>
      </c>
      <c r="U147">
        <v>146</v>
      </c>
    </row>
    <row r="148" spans="20:21" x14ac:dyDescent="0.3">
      <c r="T148" t="s">
        <v>44</v>
      </c>
      <c r="U148">
        <v>147</v>
      </c>
    </row>
    <row r="149" spans="20:21" x14ac:dyDescent="0.3">
      <c r="T149" t="s">
        <v>44</v>
      </c>
      <c r="U149">
        <v>148</v>
      </c>
    </row>
    <row r="150" spans="20:21" x14ac:dyDescent="0.3">
      <c r="T150" t="s">
        <v>44</v>
      </c>
      <c r="U150">
        <v>149</v>
      </c>
    </row>
    <row r="151" spans="20:21" x14ac:dyDescent="0.3">
      <c r="T151" t="s">
        <v>44</v>
      </c>
      <c r="U151">
        <v>150</v>
      </c>
    </row>
    <row r="152" spans="20:21" x14ac:dyDescent="0.3">
      <c r="T152" t="s">
        <v>44</v>
      </c>
      <c r="U152">
        <v>151</v>
      </c>
    </row>
    <row r="153" spans="20:21" x14ac:dyDescent="0.3">
      <c r="T153" t="s">
        <v>44</v>
      </c>
      <c r="U153">
        <v>152</v>
      </c>
    </row>
    <row r="154" spans="20:21" x14ac:dyDescent="0.3">
      <c r="T154" t="s">
        <v>44</v>
      </c>
      <c r="U154">
        <v>153</v>
      </c>
    </row>
    <row r="155" spans="20:21" x14ac:dyDescent="0.3">
      <c r="T155" t="s">
        <v>44</v>
      </c>
      <c r="U155">
        <v>154</v>
      </c>
    </row>
    <row r="156" spans="20:21" x14ac:dyDescent="0.3">
      <c r="T156" t="s">
        <v>43</v>
      </c>
      <c r="U156">
        <v>155</v>
      </c>
    </row>
    <row r="157" spans="20:21" x14ac:dyDescent="0.3">
      <c r="T157" t="s">
        <v>43</v>
      </c>
      <c r="U157">
        <v>156</v>
      </c>
    </row>
    <row r="158" spans="20:21" x14ac:dyDescent="0.3">
      <c r="T158" t="s">
        <v>43</v>
      </c>
      <c r="U158">
        <v>157</v>
      </c>
    </row>
    <row r="159" spans="20:21" x14ac:dyDescent="0.3">
      <c r="T159" t="s">
        <v>43</v>
      </c>
      <c r="U159">
        <v>158</v>
      </c>
    </row>
    <row r="160" spans="20:21" x14ac:dyDescent="0.3">
      <c r="T160" t="s">
        <v>43</v>
      </c>
      <c r="U160">
        <v>159</v>
      </c>
    </row>
    <row r="161" spans="20:21" x14ac:dyDescent="0.3">
      <c r="T161" t="s">
        <v>43</v>
      </c>
      <c r="U161">
        <v>160</v>
      </c>
    </row>
    <row r="162" spans="20:21" x14ac:dyDescent="0.3">
      <c r="T162" t="s">
        <v>43</v>
      </c>
      <c r="U162">
        <v>161</v>
      </c>
    </row>
    <row r="163" spans="20:21" x14ac:dyDescent="0.3">
      <c r="T163" t="s">
        <v>43</v>
      </c>
      <c r="U163">
        <v>162</v>
      </c>
    </row>
    <row r="164" spans="20:21" x14ac:dyDescent="0.3">
      <c r="T164" t="s">
        <v>43</v>
      </c>
      <c r="U164">
        <v>163</v>
      </c>
    </row>
    <row r="165" spans="20:21" x14ac:dyDescent="0.3">
      <c r="T165" t="s">
        <v>43</v>
      </c>
      <c r="U165">
        <v>164</v>
      </c>
    </row>
    <row r="166" spans="20:21" x14ac:dyDescent="0.3">
      <c r="T166" t="s">
        <v>43</v>
      </c>
      <c r="U166">
        <v>165</v>
      </c>
    </row>
    <row r="167" spans="20:21" x14ac:dyDescent="0.3">
      <c r="T167" t="s">
        <v>43</v>
      </c>
      <c r="U167">
        <v>166</v>
      </c>
    </row>
    <row r="168" spans="20:21" x14ac:dyDescent="0.3">
      <c r="T168" t="s">
        <v>43</v>
      </c>
      <c r="U168">
        <v>167</v>
      </c>
    </row>
    <row r="169" spans="20:21" x14ac:dyDescent="0.3">
      <c r="T169" t="s">
        <v>43</v>
      </c>
      <c r="U169">
        <v>168</v>
      </c>
    </row>
    <row r="170" spans="20:21" x14ac:dyDescent="0.3">
      <c r="T170" t="s">
        <v>43</v>
      </c>
      <c r="U170">
        <v>169</v>
      </c>
    </row>
    <row r="171" spans="20:21" x14ac:dyDescent="0.3">
      <c r="T171" t="s">
        <v>43</v>
      </c>
      <c r="U171">
        <v>170</v>
      </c>
    </row>
    <row r="172" spans="20:21" x14ac:dyDescent="0.3">
      <c r="T172" t="s">
        <v>43</v>
      </c>
      <c r="U172">
        <v>171</v>
      </c>
    </row>
    <row r="173" spans="20:21" x14ac:dyDescent="0.3">
      <c r="T173" t="s">
        <v>43</v>
      </c>
      <c r="U173">
        <v>172</v>
      </c>
    </row>
    <row r="174" spans="20:21" x14ac:dyDescent="0.3">
      <c r="T174" t="s">
        <v>43</v>
      </c>
      <c r="U174">
        <v>173</v>
      </c>
    </row>
    <row r="175" spans="20:21" x14ac:dyDescent="0.3">
      <c r="T175" t="s">
        <v>43</v>
      </c>
      <c r="U175">
        <v>174</v>
      </c>
    </row>
    <row r="176" spans="20:21" x14ac:dyDescent="0.3">
      <c r="T176" t="s">
        <v>43</v>
      </c>
      <c r="U176">
        <v>175</v>
      </c>
    </row>
    <row r="177" spans="20:21" x14ac:dyDescent="0.3">
      <c r="T177" t="s">
        <v>43</v>
      </c>
      <c r="U177">
        <v>176</v>
      </c>
    </row>
    <row r="178" spans="20:21" x14ac:dyDescent="0.3">
      <c r="T178" t="s">
        <v>43</v>
      </c>
      <c r="U178">
        <v>177</v>
      </c>
    </row>
    <row r="179" spans="20:21" x14ac:dyDescent="0.3">
      <c r="T179" t="s">
        <v>43</v>
      </c>
      <c r="U179">
        <v>178</v>
      </c>
    </row>
    <row r="180" spans="20:21" x14ac:dyDescent="0.3">
      <c r="T180" t="s">
        <v>43</v>
      </c>
      <c r="U180">
        <v>179</v>
      </c>
    </row>
    <row r="181" spans="20:21" x14ac:dyDescent="0.3">
      <c r="T181" t="s">
        <v>43</v>
      </c>
      <c r="U181">
        <v>180</v>
      </c>
    </row>
    <row r="182" spans="20:21" x14ac:dyDescent="0.3">
      <c r="T182" t="s">
        <v>43</v>
      </c>
      <c r="U182">
        <v>181</v>
      </c>
    </row>
    <row r="183" spans="20:21" x14ac:dyDescent="0.3">
      <c r="T183" t="s">
        <v>43</v>
      </c>
      <c r="U183">
        <v>182</v>
      </c>
    </row>
    <row r="184" spans="20:21" x14ac:dyDescent="0.3">
      <c r="T184" t="s">
        <v>43</v>
      </c>
      <c r="U184">
        <v>183</v>
      </c>
    </row>
    <row r="185" spans="20:21" x14ac:dyDescent="0.3">
      <c r="T185" t="s">
        <v>43</v>
      </c>
      <c r="U185">
        <v>184</v>
      </c>
    </row>
    <row r="186" spans="20:21" x14ac:dyDescent="0.3">
      <c r="T186" t="s">
        <v>43</v>
      </c>
      <c r="U186">
        <v>185</v>
      </c>
    </row>
    <row r="187" spans="20:21" x14ac:dyDescent="0.3">
      <c r="T187" t="s">
        <v>43</v>
      </c>
      <c r="U187">
        <v>186</v>
      </c>
    </row>
    <row r="188" spans="20:21" x14ac:dyDescent="0.3">
      <c r="T188" t="s">
        <v>43</v>
      </c>
      <c r="U188">
        <v>187</v>
      </c>
    </row>
    <row r="189" spans="20:21" x14ac:dyDescent="0.3">
      <c r="T189" t="s">
        <v>43</v>
      </c>
      <c r="U189">
        <v>188</v>
      </c>
    </row>
    <row r="190" spans="20:21" x14ac:dyDescent="0.3">
      <c r="T190" t="s">
        <v>43</v>
      </c>
      <c r="U190">
        <v>189</v>
      </c>
    </row>
    <row r="191" spans="20:21" x14ac:dyDescent="0.3">
      <c r="T191" t="s">
        <v>43</v>
      </c>
      <c r="U191">
        <v>190</v>
      </c>
    </row>
    <row r="192" spans="20:21" x14ac:dyDescent="0.3">
      <c r="T192" t="s">
        <v>43</v>
      </c>
      <c r="U192">
        <v>191</v>
      </c>
    </row>
    <row r="193" spans="20:21" x14ac:dyDescent="0.3">
      <c r="T193" t="s">
        <v>43</v>
      </c>
      <c r="U193">
        <v>192</v>
      </c>
    </row>
    <row r="194" spans="20:21" x14ac:dyDescent="0.3">
      <c r="T194" t="s">
        <v>43</v>
      </c>
      <c r="U194">
        <v>193</v>
      </c>
    </row>
    <row r="195" spans="20:21" x14ac:dyDescent="0.3">
      <c r="T195" t="s">
        <v>43</v>
      </c>
      <c r="U195">
        <v>194</v>
      </c>
    </row>
    <row r="196" spans="20:21" x14ac:dyDescent="0.3">
      <c r="T196" t="s">
        <v>43</v>
      </c>
      <c r="U196">
        <v>195</v>
      </c>
    </row>
    <row r="197" spans="20:21" x14ac:dyDescent="0.3">
      <c r="T197" t="s">
        <v>43</v>
      </c>
      <c r="U197">
        <v>196</v>
      </c>
    </row>
    <row r="198" spans="20:21" x14ac:dyDescent="0.3">
      <c r="T198" t="s">
        <v>43</v>
      </c>
      <c r="U198">
        <v>197</v>
      </c>
    </row>
    <row r="199" spans="20:21" x14ac:dyDescent="0.3">
      <c r="T199" t="s">
        <v>43</v>
      </c>
      <c r="U199">
        <v>198</v>
      </c>
    </row>
    <row r="200" spans="20:21" x14ac:dyDescent="0.3">
      <c r="T200" t="s">
        <v>43</v>
      </c>
      <c r="U200">
        <v>199</v>
      </c>
    </row>
    <row r="201" spans="20:21" x14ac:dyDescent="0.3">
      <c r="T201" t="s">
        <v>43</v>
      </c>
      <c r="U201">
        <v>200</v>
      </c>
    </row>
    <row r="202" spans="20:21" x14ac:dyDescent="0.3">
      <c r="T202" t="s">
        <v>43</v>
      </c>
      <c r="U202">
        <v>201</v>
      </c>
    </row>
    <row r="203" spans="20:21" x14ac:dyDescent="0.3">
      <c r="T203" t="s">
        <v>43</v>
      </c>
      <c r="U203">
        <v>202</v>
      </c>
    </row>
    <row r="204" spans="20:21" x14ac:dyDescent="0.3">
      <c r="T204" t="s">
        <v>43</v>
      </c>
      <c r="U204">
        <v>203</v>
      </c>
    </row>
    <row r="205" spans="20:21" x14ac:dyDescent="0.3">
      <c r="T205" t="s">
        <v>43</v>
      </c>
      <c r="U205">
        <v>204</v>
      </c>
    </row>
    <row r="206" spans="20:21" x14ac:dyDescent="0.3">
      <c r="T206" t="s">
        <v>43</v>
      </c>
      <c r="U206">
        <v>205</v>
      </c>
    </row>
    <row r="207" spans="20:21" x14ac:dyDescent="0.3">
      <c r="T207" t="s">
        <v>43</v>
      </c>
      <c r="U207">
        <v>206</v>
      </c>
    </row>
    <row r="208" spans="20:21" x14ac:dyDescent="0.3">
      <c r="T208" t="s">
        <v>43</v>
      </c>
      <c r="U208">
        <v>207</v>
      </c>
    </row>
    <row r="209" spans="20:21" x14ac:dyDescent="0.3">
      <c r="T209" t="s">
        <v>43</v>
      </c>
      <c r="U209">
        <v>208</v>
      </c>
    </row>
    <row r="210" spans="20:21" x14ac:dyDescent="0.3">
      <c r="T210" t="s">
        <v>43</v>
      </c>
      <c r="U210">
        <v>209</v>
      </c>
    </row>
    <row r="211" spans="20:21" x14ac:dyDescent="0.3">
      <c r="T211" t="s">
        <v>43</v>
      </c>
      <c r="U211">
        <v>210</v>
      </c>
    </row>
    <row r="212" spans="20:21" x14ac:dyDescent="0.3">
      <c r="T212" t="s">
        <v>43</v>
      </c>
      <c r="U212">
        <v>211</v>
      </c>
    </row>
    <row r="213" spans="20:21" x14ac:dyDescent="0.3">
      <c r="T213" t="s">
        <v>43</v>
      </c>
      <c r="U213">
        <v>212</v>
      </c>
    </row>
    <row r="214" spans="20:21" x14ac:dyDescent="0.3">
      <c r="T214" t="s">
        <v>43</v>
      </c>
      <c r="U214">
        <v>213</v>
      </c>
    </row>
    <row r="215" spans="20:21" x14ac:dyDescent="0.3">
      <c r="T215" t="s">
        <v>43</v>
      </c>
      <c r="U215">
        <v>214</v>
      </c>
    </row>
    <row r="216" spans="20:21" x14ac:dyDescent="0.3">
      <c r="T216" t="s">
        <v>43</v>
      </c>
      <c r="U216">
        <v>215</v>
      </c>
    </row>
    <row r="217" spans="20:21" x14ac:dyDescent="0.3">
      <c r="T217" t="s">
        <v>43</v>
      </c>
      <c r="U217">
        <v>216</v>
      </c>
    </row>
    <row r="218" spans="20:21" x14ac:dyDescent="0.3">
      <c r="T218" t="s">
        <v>43</v>
      </c>
      <c r="U218">
        <v>217</v>
      </c>
    </row>
    <row r="219" spans="20:21" x14ac:dyDescent="0.3">
      <c r="T219" t="s">
        <v>43</v>
      </c>
      <c r="U219">
        <v>218</v>
      </c>
    </row>
    <row r="220" spans="20:21" x14ac:dyDescent="0.3">
      <c r="T220" t="s">
        <v>43</v>
      </c>
      <c r="U220">
        <v>219</v>
      </c>
    </row>
    <row r="221" spans="20:21" x14ac:dyDescent="0.3">
      <c r="T221" t="s">
        <v>43</v>
      </c>
      <c r="U221">
        <v>220</v>
      </c>
    </row>
    <row r="222" spans="20:21" x14ac:dyDescent="0.3">
      <c r="T222" t="s">
        <v>43</v>
      </c>
      <c r="U222">
        <v>221</v>
      </c>
    </row>
    <row r="223" spans="20:21" x14ac:dyDescent="0.3">
      <c r="T223" t="s">
        <v>43</v>
      </c>
      <c r="U223">
        <v>222</v>
      </c>
    </row>
    <row r="224" spans="20:21" x14ac:dyDescent="0.3">
      <c r="T224" t="s">
        <v>43</v>
      </c>
      <c r="U224">
        <v>223</v>
      </c>
    </row>
    <row r="225" spans="20:21" x14ac:dyDescent="0.3">
      <c r="T225" t="s">
        <v>43</v>
      </c>
      <c r="U225">
        <v>224</v>
      </c>
    </row>
    <row r="226" spans="20:21" x14ac:dyDescent="0.3">
      <c r="T226" t="s">
        <v>43</v>
      </c>
      <c r="U226">
        <v>225</v>
      </c>
    </row>
    <row r="227" spans="20:21" x14ac:dyDescent="0.3">
      <c r="T227" t="s">
        <v>43</v>
      </c>
      <c r="U227">
        <v>226</v>
      </c>
    </row>
    <row r="228" spans="20:21" x14ac:dyDescent="0.3">
      <c r="T228" t="s">
        <v>43</v>
      </c>
      <c r="U228">
        <v>227</v>
      </c>
    </row>
    <row r="229" spans="20:21" x14ac:dyDescent="0.3">
      <c r="T229" t="s">
        <v>43</v>
      </c>
      <c r="U229">
        <v>228</v>
      </c>
    </row>
    <row r="230" spans="20:21" x14ac:dyDescent="0.3">
      <c r="T230" t="s">
        <v>43</v>
      </c>
      <c r="U230">
        <v>229</v>
      </c>
    </row>
    <row r="231" spans="20:21" x14ac:dyDescent="0.3">
      <c r="T231" t="s">
        <v>43</v>
      </c>
      <c r="U231">
        <v>230</v>
      </c>
    </row>
    <row r="232" spans="20:21" x14ac:dyDescent="0.3">
      <c r="T232" t="s">
        <v>43</v>
      </c>
      <c r="U232">
        <v>231</v>
      </c>
    </row>
    <row r="233" spans="20:21" x14ac:dyDescent="0.3">
      <c r="T233" t="s">
        <v>43</v>
      </c>
      <c r="U233">
        <v>232</v>
      </c>
    </row>
    <row r="234" spans="20:21" x14ac:dyDescent="0.3">
      <c r="T234" t="s">
        <v>43</v>
      </c>
      <c r="U234">
        <v>233</v>
      </c>
    </row>
    <row r="235" spans="20:21" x14ac:dyDescent="0.3">
      <c r="T235" t="s">
        <v>43</v>
      </c>
      <c r="U235">
        <v>234</v>
      </c>
    </row>
    <row r="236" spans="20:21" x14ac:dyDescent="0.3">
      <c r="T236" t="s">
        <v>43</v>
      </c>
      <c r="U236">
        <v>235</v>
      </c>
    </row>
    <row r="237" spans="20:21" x14ac:dyDescent="0.3">
      <c r="T237" t="s">
        <v>43</v>
      </c>
      <c r="U237">
        <v>236</v>
      </c>
    </row>
    <row r="238" spans="20:21" x14ac:dyDescent="0.3">
      <c r="T238" t="s">
        <v>43</v>
      </c>
      <c r="U238">
        <v>237</v>
      </c>
    </row>
    <row r="239" spans="20:21" x14ac:dyDescent="0.3">
      <c r="T239" t="s">
        <v>43</v>
      </c>
      <c r="U239">
        <v>238</v>
      </c>
    </row>
    <row r="240" spans="20:21" x14ac:dyDescent="0.3">
      <c r="T240" t="s">
        <v>43</v>
      </c>
      <c r="U240">
        <v>239</v>
      </c>
    </row>
    <row r="241" spans="20:21" x14ac:dyDescent="0.3">
      <c r="T241" t="s">
        <v>43</v>
      </c>
      <c r="U241">
        <v>240</v>
      </c>
    </row>
    <row r="242" spans="20:21" x14ac:dyDescent="0.3">
      <c r="T242" t="s">
        <v>43</v>
      </c>
      <c r="U242">
        <v>241</v>
      </c>
    </row>
    <row r="243" spans="20:21" x14ac:dyDescent="0.3">
      <c r="T243" t="s">
        <v>43</v>
      </c>
      <c r="U243">
        <v>242</v>
      </c>
    </row>
    <row r="244" spans="20:21" x14ac:dyDescent="0.3">
      <c r="T244" t="s">
        <v>43</v>
      </c>
      <c r="U244">
        <v>243</v>
      </c>
    </row>
    <row r="245" spans="20:21" x14ac:dyDescent="0.3">
      <c r="T245" t="s">
        <v>43</v>
      </c>
      <c r="U245">
        <v>244</v>
      </c>
    </row>
    <row r="246" spans="20:21" x14ac:dyDescent="0.3">
      <c r="T246" t="s">
        <v>43</v>
      </c>
      <c r="U246">
        <v>245</v>
      </c>
    </row>
    <row r="247" spans="20:21" x14ac:dyDescent="0.3">
      <c r="T247" t="s">
        <v>43</v>
      </c>
      <c r="U247">
        <v>246</v>
      </c>
    </row>
    <row r="248" spans="20:21" x14ac:dyDescent="0.3">
      <c r="T248" t="s">
        <v>43</v>
      </c>
      <c r="U248">
        <v>247</v>
      </c>
    </row>
    <row r="249" spans="20:21" x14ac:dyDescent="0.3">
      <c r="T249" t="s">
        <v>43</v>
      </c>
      <c r="U249">
        <v>248</v>
      </c>
    </row>
    <row r="250" spans="20:21" x14ac:dyDescent="0.3">
      <c r="T250" t="s">
        <v>43</v>
      </c>
      <c r="U250">
        <v>249</v>
      </c>
    </row>
    <row r="251" spans="20:21" x14ac:dyDescent="0.3">
      <c r="T251" t="s">
        <v>43</v>
      </c>
      <c r="U251">
        <v>250</v>
      </c>
    </row>
    <row r="252" spans="20:21" x14ac:dyDescent="0.3">
      <c r="T252" t="s">
        <v>43</v>
      </c>
      <c r="U252">
        <v>251</v>
      </c>
    </row>
    <row r="253" spans="20:21" x14ac:dyDescent="0.3">
      <c r="T253" t="s">
        <v>43</v>
      </c>
      <c r="U253">
        <v>252</v>
      </c>
    </row>
    <row r="254" spans="20:21" x14ac:dyDescent="0.3">
      <c r="T254" t="s">
        <v>43</v>
      </c>
      <c r="U254">
        <v>253</v>
      </c>
    </row>
    <row r="255" spans="20:21" x14ac:dyDescent="0.3">
      <c r="T255" t="s">
        <v>43</v>
      </c>
      <c r="U255">
        <v>254</v>
      </c>
    </row>
    <row r="256" spans="20:21" x14ac:dyDescent="0.3">
      <c r="T256" t="s">
        <v>43</v>
      </c>
      <c r="U256">
        <v>255</v>
      </c>
    </row>
    <row r="257" spans="20:21" x14ac:dyDescent="0.3">
      <c r="T257" t="s">
        <v>43</v>
      </c>
      <c r="U257">
        <v>256</v>
      </c>
    </row>
    <row r="258" spans="20:21" x14ac:dyDescent="0.3">
      <c r="T258" t="s">
        <v>43</v>
      </c>
      <c r="U258">
        <v>257</v>
      </c>
    </row>
    <row r="259" spans="20:21" x14ac:dyDescent="0.3">
      <c r="T259" t="s">
        <v>43</v>
      </c>
      <c r="U259">
        <v>258</v>
      </c>
    </row>
    <row r="260" spans="20:21" x14ac:dyDescent="0.3">
      <c r="T260" t="s">
        <v>43</v>
      </c>
      <c r="U260">
        <v>259</v>
      </c>
    </row>
    <row r="261" spans="20:21" x14ac:dyDescent="0.3">
      <c r="T261" t="s">
        <v>43</v>
      </c>
      <c r="U261">
        <v>260</v>
      </c>
    </row>
    <row r="262" spans="20:21" x14ac:dyDescent="0.3">
      <c r="T262" t="s">
        <v>43</v>
      </c>
      <c r="U262">
        <v>261</v>
      </c>
    </row>
    <row r="263" spans="20:21" x14ac:dyDescent="0.3">
      <c r="T263" t="s">
        <v>43</v>
      </c>
      <c r="U263">
        <v>262</v>
      </c>
    </row>
    <row r="264" spans="20:21" x14ac:dyDescent="0.3">
      <c r="T264" t="s">
        <v>43</v>
      </c>
      <c r="U264">
        <v>263</v>
      </c>
    </row>
    <row r="265" spans="20:21" x14ac:dyDescent="0.3">
      <c r="T265" t="s">
        <v>43</v>
      </c>
      <c r="U265">
        <v>264</v>
      </c>
    </row>
    <row r="266" spans="20:21" x14ac:dyDescent="0.3">
      <c r="T266" t="s">
        <v>43</v>
      </c>
      <c r="U266">
        <v>265</v>
      </c>
    </row>
    <row r="267" spans="20:21" x14ac:dyDescent="0.3">
      <c r="T267" t="s">
        <v>43</v>
      </c>
      <c r="U267">
        <v>266</v>
      </c>
    </row>
    <row r="268" spans="20:21" x14ac:dyDescent="0.3">
      <c r="T268" t="s">
        <v>43</v>
      </c>
      <c r="U268">
        <v>267</v>
      </c>
    </row>
    <row r="269" spans="20:21" x14ac:dyDescent="0.3">
      <c r="T269" t="s">
        <v>43</v>
      </c>
      <c r="U269">
        <v>268</v>
      </c>
    </row>
    <row r="270" spans="20:21" x14ac:dyDescent="0.3">
      <c r="T270" t="s">
        <v>43</v>
      </c>
      <c r="U270">
        <v>269</v>
      </c>
    </row>
    <row r="271" spans="20:21" x14ac:dyDescent="0.3">
      <c r="T271" t="s">
        <v>43</v>
      </c>
      <c r="U271">
        <v>270</v>
      </c>
    </row>
    <row r="272" spans="20:21" x14ac:dyDescent="0.3">
      <c r="T272" t="s">
        <v>43</v>
      </c>
      <c r="U272">
        <v>271</v>
      </c>
    </row>
    <row r="273" spans="20:21" x14ac:dyDescent="0.3">
      <c r="T273" t="s">
        <v>43</v>
      </c>
      <c r="U273">
        <v>272</v>
      </c>
    </row>
    <row r="274" spans="20:21" x14ac:dyDescent="0.3">
      <c r="T274" t="s">
        <v>43</v>
      </c>
      <c r="U274">
        <v>273</v>
      </c>
    </row>
    <row r="275" spans="20:21" x14ac:dyDescent="0.3">
      <c r="T275" t="s">
        <v>43</v>
      </c>
      <c r="U275">
        <v>274</v>
      </c>
    </row>
    <row r="276" spans="20:21" x14ac:dyDescent="0.3">
      <c r="T276" t="s">
        <v>43</v>
      </c>
      <c r="U276">
        <v>275</v>
      </c>
    </row>
    <row r="277" spans="20:21" x14ac:dyDescent="0.3">
      <c r="T277" t="s">
        <v>43</v>
      </c>
      <c r="U277">
        <v>276</v>
      </c>
    </row>
    <row r="278" spans="20:21" x14ac:dyDescent="0.3">
      <c r="T278" t="s">
        <v>43</v>
      </c>
      <c r="U278">
        <v>277</v>
      </c>
    </row>
    <row r="279" spans="20:21" x14ac:dyDescent="0.3">
      <c r="T279" t="s">
        <v>43</v>
      </c>
      <c r="U279">
        <v>278</v>
      </c>
    </row>
    <row r="280" spans="20:21" x14ac:dyDescent="0.3">
      <c r="T280" t="s">
        <v>43</v>
      </c>
      <c r="U280">
        <v>279</v>
      </c>
    </row>
    <row r="281" spans="20:21" x14ac:dyDescent="0.3">
      <c r="T281" t="s">
        <v>43</v>
      </c>
      <c r="U281">
        <v>280</v>
      </c>
    </row>
    <row r="282" spans="20:21" x14ac:dyDescent="0.3">
      <c r="T282" t="s">
        <v>43</v>
      </c>
      <c r="U282">
        <v>281</v>
      </c>
    </row>
    <row r="283" spans="20:21" x14ac:dyDescent="0.3">
      <c r="T283" t="s">
        <v>43</v>
      </c>
      <c r="U283">
        <v>282</v>
      </c>
    </row>
    <row r="284" spans="20:21" x14ac:dyDescent="0.3">
      <c r="T284" t="s">
        <v>43</v>
      </c>
      <c r="U284">
        <v>283</v>
      </c>
    </row>
    <row r="285" spans="20:21" x14ac:dyDescent="0.3">
      <c r="T285" t="s">
        <v>43</v>
      </c>
      <c r="U285">
        <v>284</v>
      </c>
    </row>
    <row r="286" spans="20:21" x14ac:dyDescent="0.3">
      <c r="T286" t="s">
        <v>43</v>
      </c>
      <c r="U286">
        <v>285</v>
      </c>
    </row>
    <row r="287" spans="20:21" x14ac:dyDescent="0.3">
      <c r="T287" t="s">
        <v>43</v>
      </c>
      <c r="U287">
        <v>286</v>
      </c>
    </row>
    <row r="288" spans="20:21" x14ac:dyDescent="0.3">
      <c r="T288" t="s">
        <v>43</v>
      </c>
      <c r="U288">
        <v>287</v>
      </c>
    </row>
    <row r="289" spans="20:21" x14ac:dyDescent="0.3">
      <c r="T289" t="s">
        <v>43</v>
      </c>
      <c r="U289">
        <v>288</v>
      </c>
    </row>
    <row r="290" spans="20:21" x14ac:dyDescent="0.3">
      <c r="T290" t="s">
        <v>43</v>
      </c>
      <c r="U290">
        <v>289</v>
      </c>
    </row>
    <row r="291" spans="20:21" x14ac:dyDescent="0.3">
      <c r="T291" t="s">
        <v>43</v>
      </c>
      <c r="U291">
        <v>290</v>
      </c>
    </row>
    <row r="292" spans="20:21" x14ac:dyDescent="0.3">
      <c r="T292" t="s">
        <v>43</v>
      </c>
      <c r="U292">
        <v>291</v>
      </c>
    </row>
    <row r="293" spans="20:21" x14ac:dyDescent="0.3">
      <c r="T293" t="s">
        <v>43</v>
      </c>
      <c r="U293">
        <v>292</v>
      </c>
    </row>
    <row r="294" spans="20:21" x14ac:dyDescent="0.3">
      <c r="T294" t="s">
        <v>43</v>
      </c>
      <c r="U294">
        <v>293</v>
      </c>
    </row>
    <row r="295" spans="20:21" x14ac:dyDescent="0.3">
      <c r="T295" t="s">
        <v>43</v>
      </c>
      <c r="U295">
        <v>294</v>
      </c>
    </row>
    <row r="296" spans="20:21" x14ac:dyDescent="0.3">
      <c r="T296" t="s">
        <v>43</v>
      </c>
      <c r="U296">
        <v>295</v>
      </c>
    </row>
    <row r="297" spans="20:21" x14ac:dyDescent="0.3">
      <c r="T297" t="s">
        <v>43</v>
      </c>
      <c r="U297">
        <v>296</v>
      </c>
    </row>
    <row r="298" spans="20:21" x14ac:dyDescent="0.3">
      <c r="T298" t="s">
        <v>43</v>
      </c>
      <c r="U298">
        <v>297</v>
      </c>
    </row>
    <row r="299" spans="20:21" x14ac:dyDescent="0.3">
      <c r="T299" t="s">
        <v>43</v>
      </c>
      <c r="U299">
        <v>298</v>
      </c>
    </row>
    <row r="300" spans="20:21" x14ac:dyDescent="0.3">
      <c r="T300" t="s">
        <v>43</v>
      </c>
      <c r="U300">
        <v>299</v>
      </c>
    </row>
    <row r="301" spans="20:21" x14ac:dyDescent="0.3">
      <c r="T301" t="s">
        <v>43</v>
      </c>
      <c r="U301">
        <v>300</v>
      </c>
    </row>
    <row r="302" spans="20:21" x14ac:dyDescent="0.3">
      <c r="T302" t="s">
        <v>43</v>
      </c>
      <c r="U302">
        <v>301</v>
      </c>
    </row>
    <row r="303" spans="20:21" x14ac:dyDescent="0.3">
      <c r="T303" t="s">
        <v>43</v>
      </c>
      <c r="U303">
        <v>302</v>
      </c>
    </row>
    <row r="304" spans="20:21" x14ac:dyDescent="0.3">
      <c r="T304" t="s">
        <v>43</v>
      </c>
      <c r="U304">
        <v>303</v>
      </c>
    </row>
    <row r="305" spans="20:21" x14ac:dyDescent="0.3">
      <c r="T305" t="s">
        <v>43</v>
      </c>
      <c r="U305">
        <v>304</v>
      </c>
    </row>
    <row r="306" spans="20:21" x14ac:dyDescent="0.3">
      <c r="T306" t="s">
        <v>43</v>
      </c>
      <c r="U306">
        <v>305</v>
      </c>
    </row>
    <row r="307" spans="20:21" x14ac:dyDescent="0.3">
      <c r="T307" t="s">
        <v>43</v>
      </c>
      <c r="U307">
        <v>306</v>
      </c>
    </row>
    <row r="308" spans="20:21" x14ac:dyDescent="0.3">
      <c r="T308" t="s">
        <v>43</v>
      </c>
      <c r="U308">
        <v>307</v>
      </c>
    </row>
    <row r="309" spans="20:21" x14ac:dyDescent="0.3">
      <c r="T309" t="s">
        <v>43</v>
      </c>
      <c r="U309">
        <v>308</v>
      </c>
    </row>
    <row r="310" spans="20:21" x14ac:dyDescent="0.3">
      <c r="T310" t="s">
        <v>43</v>
      </c>
      <c r="U310">
        <v>309</v>
      </c>
    </row>
    <row r="311" spans="20:21" x14ac:dyDescent="0.3">
      <c r="T311" t="s">
        <v>43</v>
      </c>
      <c r="U311">
        <v>310</v>
      </c>
    </row>
    <row r="312" spans="20:21" x14ac:dyDescent="0.3">
      <c r="T312" t="s">
        <v>43</v>
      </c>
      <c r="U312">
        <v>311</v>
      </c>
    </row>
    <row r="313" spans="20:21" x14ac:dyDescent="0.3">
      <c r="T313" t="s">
        <v>43</v>
      </c>
      <c r="U313">
        <v>312</v>
      </c>
    </row>
    <row r="314" spans="20:21" x14ac:dyDescent="0.3">
      <c r="T314" t="s">
        <v>43</v>
      </c>
      <c r="U314">
        <v>313</v>
      </c>
    </row>
    <row r="315" spans="20:21" x14ac:dyDescent="0.3">
      <c r="T315" t="s">
        <v>43</v>
      </c>
      <c r="U315">
        <v>314</v>
      </c>
    </row>
    <row r="316" spans="20:21" x14ac:dyDescent="0.3">
      <c r="T316" t="s">
        <v>43</v>
      </c>
      <c r="U316">
        <v>315</v>
      </c>
    </row>
    <row r="317" spans="20:21" x14ac:dyDescent="0.3">
      <c r="T317" t="s">
        <v>43</v>
      </c>
      <c r="U317">
        <v>316</v>
      </c>
    </row>
    <row r="318" spans="20:21" x14ac:dyDescent="0.3">
      <c r="T318" t="s">
        <v>43</v>
      </c>
      <c r="U318">
        <v>317</v>
      </c>
    </row>
    <row r="319" spans="20:21" x14ac:dyDescent="0.3">
      <c r="T319" t="s">
        <v>43</v>
      </c>
      <c r="U319">
        <v>318</v>
      </c>
    </row>
    <row r="320" spans="20:21" x14ac:dyDescent="0.3">
      <c r="T320" t="s">
        <v>43</v>
      </c>
      <c r="U320">
        <v>319</v>
      </c>
    </row>
    <row r="321" spans="20:21" x14ac:dyDescent="0.3">
      <c r="T321" t="s">
        <v>43</v>
      </c>
      <c r="U321">
        <v>320</v>
      </c>
    </row>
    <row r="322" spans="20:21" x14ac:dyDescent="0.3">
      <c r="T322" t="s">
        <v>43</v>
      </c>
      <c r="U322">
        <v>321</v>
      </c>
    </row>
    <row r="323" spans="20:21" x14ac:dyDescent="0.3">
      <c r="T323" t="s">
        <v>43</v>
      </c>
      <c r="U323">
        <v>322</v>
      </c>
    </row>
    <row r="324" spans="20:21" x14ac:dyDescent="0.3">
      <c r="T324" t="s">
        <v>43</v>
      </c>
      <c r="U324">
        <v>323</v>
      </c>
    </row>
    <row r="325" spans="20:21" x14ac:dyDescent="0.3">
      <c r="T325" t="s">
        <v>43</v>
      </c>
      <c r="U325">
        <v>324</v>
      </c>
    </row>
    <row r="326" spans="20:21" x14ac:dyDescent="0.3">
      <c r="T326" t="s">
        <v>43</v>
      </c>
      <c r="U326">
        <v>325</v>
      </c>
    </row>
    <row r="327" spans="20:21" x14ac:dyDescent="0.3">
      <c r="T327" t="s">
        <v>43</v>
      </c>
      <c r="U327">
        <v>326</v>
      </c>
    </row>
    <row r="328" spans="20:21" x14ac:dyDescent="0.3">
      <c r="T328" t="s">
        <v>43</v>
      </c>
      <c r="U328">
        <v>327</v>
      </c>
    </row>
    <row r="329" spans="20:21" x14ac:dyDescent="0.3">
      <c r="T329" t="s">
        <v>43</v>
      </c>
      <c r="U329">
        <v>328</v>
      </c>
    </row>
    <row r="330" spans="20:21" x14ac:dyDescent="0.3">
      <c r="T330" t="s">
        <v>43</v>
      </c>
      <c r="U330">
        <v>329</v>
      </c>
    </row>
    <row r="331" spans="20:21" x14ac:dyDescent="0.3">
      <c r="T331" t="s">
        <v>43</v>
      </c>
      <c r="U331">
        <v>330</v>
      </c>
    </row>
    <row r="332" spans="20:21" x14ac:dyDescent="0.3">
      <c r="T332" t="s">
        <v>43</v>
      </c>
      <c r="U332">
        <v>331</v>
      </c>
    </row>
    <row r="333" spans="20:21" x14ac:dyDescent="0.3">
      <c r="T333" t="s">
        <v>43</v>
      </c>
      <c r="U333">
        <v>332</v>
      </c>
    </row>
    <row r="334" spans="20:21" x14ac:dyDescent="0.3">
      <c r="T334" t="s">
        <v>43</v>
      </c>
      <c r="U334">
        <v>333</v>
      </c>
    </row>
    <row r="335" spans="20:21" x14ac:dyDescent="0.3">
      <c r="T335" t="s">
        <v>43</v>
      </c>
      <c r="U335">
        <v>334</v>
      </c>
    </row>
    <row r="336" spans="20:21" x14ac:dyDescent="0.3">
      <c r="T336" t="s">
        <v>43</v>
      </c>
      <c r="U336">
        <v>335</v>
      </c>
    </row>
    <row r="337" spans="20:21" x14ac:dyDescent="0.3">
      <c r="T337" t="s">
        <v>43</v>
      </c>
      <c r="U337">
        <v>336</v>
      </c>
    </row>
    <row r="338" spans="20:21" x14ac:dyDescent="0.3">
      <c r="T338" t="s">
        <v>43</v>
      </c>
      <c r="U338">
        <v>337</v>
      </c>
    </row>
    <row r="339" spans="20:21" x14ac:dyDescent="0.3">
      <c r="T339" t="s">
        <v>43</v>
      </c>
      <c r="U339">
        <v>338</v>
      </c>
    </row>
    <row r="340" spans="20:21" x14ac:dyDescent="0.3">
      <c r="T340" t="s">
        <v>43</v>
      </c>
      <c r="U340">
        <v>339</v>
      </c>
    </row>
    <row r="341" spans="20:21" x14ac:dyDescent="0.3">
      <c r="T341" t="s">
        <v>43</v>
      </c>
      <c r="U341">
        <v>340</v>
      </c>
    </row>
    <row r="342" spans="20:21" x14ac:dyDescent="0.3">
      <c r="T342" t="s">
        <v>43</v>
      </c>
      <c r="U342">
        <v>341</v>
      </c>
    </row>
    <row r="343" spans="20:21" x14ac:dyDescent="0.3">
      <c r="T343" t="s">
        <v>42</v>
      </c>
      <c r="U343">
        <v>342</v>
      </c>
    </row>
    <row r="344" spans="20:21" x14ac:dyDescent="0.3">
      <c r="T344" t="s">
        <v>42</v>
      </c>
      <c r="U344">
        <v>343</v>
      </c>
    </row>
    <row r="345" spans="20:21" x14ac:dyDescent="0.3">
      <c r="T345" t="s">
        <v>42</v>
      </c>
      <c r="U345">
        <v>344</v>
      </c>
    </row>
    <row r="346" spans="20:21" x14ac:dyDescent="0.3">
      <c r="T346" t="s">
        <v>42</v>
      </c>
      <c r="U346">
        <v>345</v>
      </c>
    </row>
    <row r="347" spans="20:21" x14ac:dyDescent="0.3">
      <c r="T347" t="s">
        <v>42</v>
      </c>
      <c r="U347">
        <v>346</v>
      </c>
    </row>
    <row r="348" spans="20:21" x14ac:dyDescent="0.3">
      <c r="T348" t="s">
        <v>42</v>
      </c>
      <c r="U348">
        <v>347</v>
      </c>
    </row>
    <row r="349" spans="20:21" x14ac:dyDescent="0.3">
      <c r="T349" t="s">
        <v>42</v>
      </c>
      <c r="U349">
        <v>348</v>
      </c>
    </row>
    <row r="350" spans="20:21" x14ac:dyDescent="0.3">
      <c r="T350" t="s">
        <v>42</v>
      </c>
      <c r="U350">
        <v>349</v>
      </c>
    </row>
    <row r="351" spans="20:21" x14ac:dyDescent="0.3">
      <c r="T351" t="s">
        <v>42</v>
      </c>
      <c r="U351">
        <v>350</v>
      </c>
    </row>
    <row r="352" spans="20:21" x14ac:dyDescent="0.3">
      <c r="T352" t="s">
        <v>42</v>
      </c>
      <c r="U352">
        <v>351</v>
      </c>
    </row>
    <row r="353" spans="20:21" x14ac:dyDescent="0.3">
      <c r="T353" t="s">
        <v>42</v>
      </c>
      <c r="U353">
        <v>352</v>
      </c>
    </row>
    <row r="354" spans="20:21" x14ac:dyDescent="0.3">
      <c r="T354" t="s">
        <v>42</v>
      </c>
      <c r="U354">
        <v>353</v>
      </c>
    </row>
    <row r="355" spans="20:21" x14ac:dyDescent="0.3">
      <c r="T355" t="s">
        <v>42</v>
      </c>
      <c r="U355">
        <v>354</v>
      </c>
    </row>
    <row r="356" spans="20:21" x14ac:dyDescent="0.3">
      <c r="T356" t="s">
        <v>42</v>
      </c>
      <c r="U356">
        <v>355</v>
      </c>
    </row>
    <row r="357" spans="20:21" x14ac:dyDescent="0.3">
      <c r="T357" t="s">
        <v>42</v>
      </c>
      <c r="U357">
        <v>356</v>
      </c>
    </row>
    <row r="358" spans="20:21" x14ac:dyDescent="0.3">
      <c r="T358" t="s">
        <v>42</v>
      </c>
      <c r="U358">
        <v>357</v>
      </c>
    </row>
    <row r="359" spans="20:21" x14ac:dyDescent="0.3">
      <c r="T359" t="s">
        <v>42</v>
      </c>
      <c r="U359">
        <v>358</v>
      </c>
    </row>
    <row r="360" spans="20:21" x14ac:dyDescent="0.3">
      <c r="T360" t="s">
        <v>42</v>
      </c>
      <c r="U360">
        <v>359</v>
      </c>
    </row>
    <row r="361" spans="20:21" x14ac:dyDescent="0.3">
      <c r="T361" t="s">
        <v>42</v>
      </c>
      <c r="U361">
        <v>360</v>
      </c>
    </row>
    <row r="362" spans="20:21" x14ac:dyDescent="0.3">
      <c r="T362" t="s">
        <v>42</v>
      </c>
      <c r="U362">
        <v>361</v>
      </c>
    </row>
    <row r="363" spans="20:21" x14ac:dyDescent="0.3">
      <c r="T363" t="s">
        <v>42</v>
      </c>
      <c r="U363">
        <v>362</v>
      </c>
    </row>
    <row r="364" spans="20:21" x14ac:dyDescent="0.3">
      <c r="T364" t="s">
        <v>42</v>
      </c>
      <c r="U364">
        <v>363</v>
      </c>
    </row>
    <row r="365" spans="20:21" x14ac:dyDescent="0.3">
      <c r="T365" t="s">
        <v>42</v>
      </c>
      <c r="U365">
        <v>364</v>
      </c>
    </row>
    <row r="366" spans="20:21" x14ac:dyDescent="0.3">
      <c r="T366" t="s">
        <v>42</v>
      </c>
      <c r="U366">
        <v>365</v>
      </c>
    </row>
    <row r="367" spans="20:21" x14ac:dyDescent="0.3">
      <c r="T367" t="s">
        <v>42</v>
      </c>
      <c r="U367">
        <v>366</v>
      </c>
    </row>
    <row r="368" spans="20:21" x14ac:dyDescent="0.3">
      <c r="T368" t="s">
        <v>42</v>
      </c>
      <c r="U368">
        <v>367</v>
      </c>
    </row>
    <row r="369" spans="20:21" x14ac:dyDescent="0.3">
      <c r="T369" t="s">
        <v>42</v>
      </c>
      <c r="U369">
        <v>368</v>
      </c>
    </row>
    <row r="370" spans="20:21" x14ac:dyDescent="0.3">
      <c r="T370" t="s">
        <v>42</v>
      </c>
      <c r="U370">
        <v>369</v>
      </c>
    </row>
    <row r="371" spans="20:21" x14ac:dyDescent="0.3">
      <c r="T371" t="s">
        <v>42</v>
      </c>
      <c r="U371">
        <v>370</v>
      </c>
    </row>
    <row r="372" spans="20:21" x14ac:dyDescent="0.3">
      <c r="T372" t="s">
        <v>42</v>
      </c>
      <c r="U372">
        <v>371</v>
      </c>
    </row>
    <row r="373" spans="20:21" x14ac:dyDescent="0.3">
      <c r="T373" t="s">
        <v>42</v>
      </c>
      <c r="U373">
        <v>372</v>
      </c>
    </row>
    <row r="374" spans="20:21" x14ac:dyDescent="0.3">
      <c r="T374" t="s">
        <v>42</v>
      </c>
      <c r="U374">
        <v>373</v>
      </c>
    </row>
    <row r="375" spans="20:21" x14ac:dyDescent="0.3">
      <c r="T375" t="s">
        <v>42</v>
      </c>
      <c r="U375">
        <v>374</v>
      </c>
    </row>
    <row r="376" spans="20:21" x14ac:dyDescent="0.3">
      <c r="T376" t="s">
        <v>42</v>
      </c>
      <c r="U376">
        <v>375</v>
      </c>
    </row>
    <row r="377" spans="20:21" x14ac:dyDescent="0.3">
      <c r="T377" t="s">
        <v>42</v>
      </c>
      <c r="U377">
        <v>376</v>
      </c>
    </row>
    <row r="378" spans="20:21" x14ac:dyDescent="0.3">
      <c r="T378" t="s">
        <v>42</v>
      </c>
      <c r="U378">
        <v>377</v>
      </c>
    </row>
    <row r="379" spans="20:21" x14ac:dyDescent="0.3">
      <c r="T379" t="s">
        <v>42</v>
      </c>
      <c r="U379">
        <v>378</v>
      </c>
    </row>
    <row r="380" spans="20:21" x14ac:dyDescent="0.3">
      <c r="T380" t="s">
        <v>42</v>
      </c>
      <c r="U380">
        <v>379</v>
      </c>
    </row>
    <row r="381" spans="20:21" x14ac:dyDescent="0.3">
      <c r="T381" t="s">
        <v>42</v>
      </c>
      <c r="U381">
        <v>380</v>
      </c>
    </row>
    <row r="382" spans="20:21" x14ac:dyDescent="0.3">
      <c r="T382" t="s">
        <v>42</v>
      </c>
      <c r="U382">
        <v>381</v>
      </c>
    </row>
    <row r="383" spans="20:21" x14ac:dyDescent="0.3">
      <c r="T383" t="s">
        <v>42</v>
      </c>
      <c r="U383">
        <v>382</v>
      </c>
    </row>
    <row r="384" spans="20:21" x14ac:dyDescent="0.3">
      <c r="T384" t="s">
        <v>42</v>
      </c>
      <c r="U384">
        <v>383</v>
      </c>
    </row>
    <row r="385" spans="20:21" x14ac:dyDescent="0.3">
      <c r="T385" t="s">
        <v>42</v>
      </c>
      <c r="U385">
        <v>384</v>
      </c>
    </row>
    <row r="386" spans="20:21" x14ac:dyDescent="0.3">
      <c r="T386" t="s">
        <v>42</v>
      </c>
      <c r="U386">
        <v>385</v>
      </c>
    </row>
    <row r="387" spans="20:21" x14ac:dyDescent="0.3">
      <c r="T387" t="s">
        <v>42</v>
      </c>
      <c r="U387">
        <v>386</v>
      </c>
    </row>
    <row r="388" spans="20:21" x14ac:dyDescent="0.3">
      <c r="T388" t="s">
        <v>42</v>
      </c>
      <c r="U388">
        <v>387</v>
      </c>
    </row>
    <row r="389" spans="20:21" x14ac:dyDescent="0.3">
      <c r="T389" t="s">
        <v>42</v>
      </c>
      <c r="U389">
        <v>388</v>
      </c>
    </row>
    <row r="390" spans="20:21" x14ac:dyDescent="0.3">
      <c r="T390" t="s">
        <v>42</v>
      </c>
      <c r="U390">
        <v>389</v>
      </c>
    </row>
    <row r="391" spans="20:21" x14ac:dyDescent="0.3">
      <c r="T391" t="s">
        <v>42</v>
      </c>
      <c r="U391">
        <v>390</v>
      </c>
    </row>
    <row r="392" spans="20:21" x14ac:dyDescent="0.3">
      <c r="T392" t="s">
        <v>42</v>
      </c>
      <c r="U392">
        <v>391</v>
      </c>
    </row>
    <row r="393" spans="20:21" x14ac:dyDescent="0.3">
      <c r="T393" t="s">
        <v>42</v>
      </c>
      <c r="U393">
        <v>392</v>
      </c>
    </row>
    <row r="394" spans="20:21" x14ac:dyDescent="0.3">
      <c r="T394" t="s">
        <v>42</v>
      </c>
      <c r="U394">
        <v>393</v>
      </c>
    </row>
    <row r="395" spans="20:21" x14ac:dyDescent="0.3">
      <c r="T395" t="s">
        <v>42</v>
      </c>
      <c r="U395">
        <v>394</v>
      </c>
    </row>
    <row r="396" spans="20:21" x14ac:dyDescent="0.3">
      <c r="T396" t="s">
        <v>42</v>
      </c>
      <c r="U396">
        <v>395</v>
      </c>
    </row>
    <row r="397" spans="20:21" x14ac:dyDescent="0.3">
      <c r="T397" t="s">
        <v>42</v>
      </c>
      <c r="U397">
        <v>396</v>
      </c>
    </row>
    <row r="398" spans="20:21" x14ac:dyDescent="0.3">
      <c r="T398" t="s">
        <v>42</v>
      </c>
      <c r="U398">
        <v>397</v>
      </c>
    </row>
    <row r="399" spans="20:21" x14ac:dyDescent="0.3">
      <c r="T399" t="s">
        <v>42</v>
      </c>
      <c r="U399">
        <v>398</v>
      </c>
    </row>
    <row r="400" spans="20:21" x14ac:dyDescent="0.3">
      <c r="T400" t="s">
        <v>42</v>
      </c>
      <c r="U400">
        <v>399</v>
      </c>
    </row>
    <row r="401" spans="20:21" x14ac:dyDescent="0.3">
      <c r="T401" t="s">
        <v>42</v>
      </c>
      <c r="U401">
        <v>400</v>
      </c>
    </row>
    <row r="402" spans="20:21" x14ac:dyDescent="0.3">
      <c r="T402" t="s">
        <v>42</v>
      </c>
      <c r="U402">
        <v>401</v>
      </c>
    </row>
    <row r="403" spans="20:21" x14ac:dyDescent="0.3">
      <c r="T403" t="s">
        <v>42</v>
      </c>
      <c r="U403">
        <v>402</v>
      </c>
    </row>
    <row r="404" spans="20:21" x14ac:dyDescent="0.3">
      <c r="T404" t="s">
        <v>42</v>
      </c>
      <c r="U404">
        <v>403</v>
      </c>
    </row>
    <row r="405" spans="20:21" x14ac:dyDescent="0.3">
      <c r="T405" t="s">
        <v>42</v>
      </c>
      <c r="U405">
        <v>404</v>
      </c>
    </row>
    <row r="406" spans="20:21" x14ac:dyDescent="0.3">
      <c r="T406" t="s">
        <v>42</v>
      </c>
      <c r="U406">
        <v>405</v>
      </c>
    </row>
    <row r="407" spans="20:21" x14ac:dyDescent="0.3">
      <c r="T407" t="s">
        <v>42</v>
      </c>
      <c r="U407">
        <v>406</v>
      </c>
    </row>
    <row r="408" spans="20:21" x14ac:dyDescent="0.3">
      <c r="T408" t="s">
        <v>42</v>
      </c>
      <c r="U408">
        <v>407</v>
      </c>
    </row>
    <row r="409" spans="20:21" x14ac:dyDescent="0.3">
      <c r="T409" t="s">
        <v>42</v>
      </c>
      <c r="U409">
        <v>408</v>
      </c>
    </row>
    <row r="410" spans="20:21" x14ac:dyDescent="0.3">
      <c r="T410" t="s">
        <v>42</v>
      </c>
      <c r="U410">
        <v>409</v>
      </c>
    </row>
    <row r="411" spans="20:21" x14ac:dyDescent="0.3">
      <c r="T411" t="s">
        <v>42</v>
      </c>
      <c r="U411">
        <v>410</v>
      </c>
    </row>
    <row r="412" spans="20:21" x14ac:dyDescent="0.3">
      <c r="T412" t="s">
        <v>42</v>
      </c>
      <c r="U412">
        <v>411</v>
      </c>
    </row>
    <row r="413" spans="20:21" x14ac:dyDescent="0.3">
      <c r="T413" t="s">
        <v>42</v>
      </c>
      <c r="U413">
        <v>412</v>
      </c>
    </row>
    <row r="414" spans="20:21" x14ac:dyDescent="0.3">
      <c r="T414" t="s">
        <v>42</v>
      </c>
      <c r="U414">
        <v>413</v>
      </c>
    </row>
    <row r="415" spans="20:21" x14ac:dyDescent="0.3">
      <c r="T415" t="s">
        <v>42</v>
      </c>
      <c r="U415">
        <v>414</v>
      </c>
    </row>
    <row r="416" spans="20:21" x14ac:dyDescent="0.3">
      <c r="T416" t="s">
        <v>42</v>
      </c>
      <c r="U416">
        <v>415</v>
      </c>
    </row>
    <row r="417" spans="20:21" x14ac:dyDescent="0.3">
      <c r="T417" t="s">
        <v>42</v>
      </c>
      <c r="U417">
        <v>416</v>
      </c>
    </row>
    <row r="418" spans="20:21" x14ac:dyDescent="0.3">
      <c r="T418" t="s">
        <v>42</v>
      </c>
      <c r="U418">
        <v>417</v>
      </c>
    </row>
    <row r="419" spans="20:21" x14ac:dyDescent="0.3">
      <c r="T419" t="s">
        <v>42</v>
      </c>
      <c r="U419">
        <v>418</v>
      </c>
    </row>
    <row r="420" spans="20:21" x14ac:dyDescent="0.3">
      <c r="T420" t="s">
        <v>42</v>
      </c>
      <c r="U420">
        <v>419</v>
      </c>
    </row>
    <row r="421" spans="20:21" x14ac:dyDescent="0.3">
      <c r="T421" t="s">
        <v>42</v>
      </c>
      <c r="U421">
        <v>420</v>
      </c>
    </row>
    <row r="422" spans="20:21" x14ac:dyDescent="0.3">
      <c r="T422" t="s">
        <v>42</v>
      </c>
      <c r="U422">
        <v>421</v>
      </c>
    </row>
    <row r="423" spans="20:21" x14ac:dyDescent="0.3">
      <c r="T423" t="s">
        <v>42</v>
      </c>
      <c r="U423">
        <v>422</v>
      </c>
    </row>
    <row r="424" spans="20:21" x14ac:dyDescent="0.3">
      <c r="T424" t="s">
        <v>42</v>
      </c>
      <c r="U424">
        <v>423</v>
      </c>
    </row>
    <row r="425" spans="20:21" x14ac:dyDescent="0.3">
      <c r="T425" t="s">
        <v>42</v>
      </c>
      <c r="U425">
        <v>424</v>
      </c>
    </row>
    <row r="426" spans="20:21" x14ac:dyDescent="0.3">
      <c r="T426" t="s">
        <v>42</v>
      </c>
      <c r="U426">
        <v>425</v>
      </c>
    </row>
    <row r="427" spans="20:21" x14ac:dyDescent="0.3">
      <c r="T427" t="s">
        <v>42</v>
      </c>
      <c r="U427">
        <v>426</v>
      </c>
    </row>
    <row r="428" spans="20:21" x14ac:dyDescent="0.3">
      <c r="T428" t="s">
        <v>42</v>
      </c>
      <c r="U428">
        <v>427</v>
      </c>
    </row>
    <row r="429" spans="20:21" x14ac:dyDescent="0.3">
      <c r="T429" t="s">
        <v>42</v>
      </c>
      <c r="U429">
        <v>428</v>
      </c>
    </row>
    <row r="430" spans="20:21" x14ac:dyDescent="0.3">
      <c r="T430" t="s">
        <v>42</v>
      </c>
      <c r="U430">
        <v>429</v>
      </c>
    </row>
    <row r="431" spans="20:21" x14ac:dyDescent="0.3">
      <c r="T431" t="s">
        <v>42</v>
      </c>
      <c r="U431">
        <v>430</v>
      </c>
    </row>
    <row r="432" spans="20:21" x14ac:dyDescent="0.3">
      <c r="T432" t="s">
        <v>42</v>
      </c>
      <c r="U432">
        <v>431</v>
      </c>
    </row>
    <row r="433" spans="20:21" x14ac:dyDescent="0.3">
      <c r="T433" t="s">
        <v>42</v>
      </c>
      <c r="U433">
        <v>432</v>
      </c>
    </row>
    <row r="434" spans="20:21" x14ac:dyDescent="0.3">
      <c r="T434" t="s">
        <v>42</v>
      </c>
      <c r="U434">
        <v>433</v>
      </c>
    </row>
    <row r="435" spans="20:21" x14ac:dyDescent="0.3">
      <c r="T435" t="s">
        <v>42</v>
      </c>
      <c r="U435">
        <v>434</v>
      </c>
    </row>
    <row r="436" spans="20:21" x14ac:dyDescent="0.3">
      <c r="T436" t="s">
        <v>42</v>
      </c>
      <c r="U436">
        <v>435</v>
      </c>
    </row>
    <row r="437" spans="20:21" x14ac:dyDescent="0.3">
      <c r="T437" t="s">
        <v>42</v>
      </c>
      <c r="U437">
        <v>436</v>
      </c>
    </row>
    <row r="438" spans="20:21" x14ac:dyDescent="0.3">
      <c r="T438" t="s">
        <v>42</v>
      </c>
      <c r="U438">
        <v>437</v>
      </c>
    </row>
    <row r="439" spans="20:21" x14ac:dyDescent="0.3">
      <c r="T439" t="s">
        <v>42</v>
      </c>
      <c r="U439">
        <v>438</v>
      </c>
    </row>
    <row r="440" spans="20:21" x14ac:dyDescent="0.3">
      <c r="T440" t="s">
        <v>42</v>
      </c>
      <c r="U440">
        <v>439</v>
      </c>
    </row>
    <row r="441" spans="20:21" x14ac:dyDescent="0.3">
      <c r="T441" t="s">
        <v>42</v>
      </c>
      <c r="U441">
        <v>440</v>
      </c>
    </row>
    <row r="442" spans="20:21" x14ac:dyDescent="0.3">
      <c r="T442" t="s">
        <v>42</v>
      </c>
      <c r="U442">
        <v>441</v>
      </c>
    </row>
    <row r="443" spans="20:21" x14ac:dyDescent="0.3">
      <c r="T443" t="s">
        <v>42</v>
      </c>
      <c r="U443">
        <v>442</v>
      </c>
    </row>
    <row r="444" spans="20:21" x14ac:dyDescent="0.3">
      <c r="T444" t="s">
        <v>42</v>
      </c>
      <c r="U444">
        <v>443</v>
      </c>
    </row>
    <row r="445" spans="20:21" x14ac:dyDescent="0.3">
      <c r="T445" t="s">
        <v>42</v>
      </c>
      <c r="U445">
        <v>444</v>
      </c>
    </row>
    <row r="446" spans="20:21" x14ac:dyDescent="0.3">
      <c r="T446" t="s">
        <v>42</v>
      </c>
      <c r="U446">
        <v>445</v>
      </c>
    </row>
    <row r="447" spans="20:21" x14ac:dyDescent="0.3">
      <c r="T447" t="s">
        <v>42</v>
      </c>
      <c r="U447">
        <v>446</v>
      </c>
    </row>
    <row r="448" spans="20:21" x14ac:dyDescent="0.3">
      <c r="T448" t="s">
        <v>42</v>
      </c>
      <c r="U448">
        <v>447</v>
      </c>
    </row>
    <row r="449" spans="20:21" x14ac:dyDescent="0.3">
      <c r="T449" t="s">
        <v>42</v>
      </c>
      <c r="U449">
        <v>448</v>
      </c>
    </row>
    <row r="450" spans="20:21" x14ac:dyDescent="0.3">
      <c r="T450" t="s">
        <v>42</v>
      </c>
      <c r="U450">
        <v>449</v>
      </c>
    </row>
    <row r="451" spans="20:21" x14ac:dyDescent="0.3">
      <c r="T451" t="s">
        <v>42</v>
      </c>
      <c r="U451">
        <v>450</v>
      </c>
    </row>
    <row r="452" spans="20:21" x14ac:dyDescent="0.3">
      <c r="T452" t="s">
        <v>42</v>
      </c>
      <c r="U452">
        <v>451</v>
      </c>
    </row>
    <row r="453" spans="20:21" x14ac:dyDescent="0.3">
      <c r="T453" t="s">
        <v>42</v>
      </c>
      <c r="U453">
        <v>452</v>
      </c>
    </row>
    <row r="454" spans="20:21" x14ac:dyDescent="0.3">
      <c r="T454" t="s">
        <v>42</v>
      </c>
      <c r="U454">
        <v>453</v>
      </c>
    </row>
    <row r="455" spans="20:21" x14ac:dyDescent="0.3">
      <c r="T455" t="s">
        <v>42</v>
      </c>
      <c r="U455">
        <v>454</v>
      </c>
    </row>
    <row r="456" spans="20:21" x14ac:dyDescent="0.3">
      <c r="T456" t="s">
        <v>42</v>
      </c>
      <c r="U456">
        <v>455</v>
      </c>
    </row>
    <row r="457" spans="20:21" x14ac:dyDescent="0.3">
      <c r="T457" t="s">
        <v>42</v>
      </c>
      <c r="U457">
        <v>456</v>
      </c>
    </row>
    <row r="458" spans="20:21" x14ac:dyDescent="0.3">
      <c r="T458" t="s">
        <v>42</v>
      </c>
      <c r="U458">
        <v>457</v>
      </c>
    </row>
    <row r="459" spans="20:21" x14ac:dyDescent="0.3">
      <c r="T459" t="s">
        <v>42</v>
      </c>
      <c r="U459">
        <v>458</v>
      </c>
    </row>
    <row r="460" spans="20:21" x14ac:dyDescent="0.3">
      <c r="T460" t="s">
        <v>42</v>
      </c>
      <c r="U460">
        <v>459</v>
      </c>
    </row>
    <row r="461" spans="20:21" x14ac:dyDescent="0.3">
      <c r="T461" t="s">
        <v>42</v>
      </c>
      <c r="U461">
        <v>460</v>
      </c>
    </row>
    <row r="462" spans="20:21" x14ac:dyDescent="0.3">
      <c r="T462" t="s">
        <v>42</v>
      </c>
      <c r="U462">
        <v>461</v>
      </c>
    </row>
    <row r="463" spans="20:21" x14ac:dyDescent="0.3">
      <c r="T463" t="s">
        <v>42</v>
      </c>
      <c r="U463">
        <v>462</v>
      </c>
    </row>
    <row r="464" spans="20:21" x14ac:dyDescent="0.3">
      <c r="T464" t="s">
        <v>42</v>
      </c>
      <c r="U464">
        <v>463</v>
      </c>
    </row>
    <row r="465" spans="20:21" x14ac:dyDescent="0.3">
      <c r="T465" t="s">
        <v>42</v>
      </c>
      <c r="U465">
        <v>464</v>
      </c>
    </row>
    <row r="466" spans="20:21" x14ac:dyDescent="0.3">
      <c r="T466" t="s">
        <v>42</v>
      </c>
      <c r="U466">
        <v>465</v>
      </c>
    </row>
    <row r="467" spans="20:21" x14ac:dyDescent="0.3">
      <c r="T467" t="s">
        <v>42</v>
      </c>
      <c r="U467">
        <v>466</v>
      </c>
    </row>
    <row r="468" spans="20:21" x14ac:dyDescent="0.3">
      <c r="T468" t="s">
        <v>42</v>
      </c>
      <c r="U468">
        <v>467</v>
      </c>
    </row>
    <row r="469" spans="20:21" x14ac:dyDescent="0.3">
      <c r="T469" t="s">
        <v>42</v>
      </c>
      <c r="U469">
        <v>468</v>
      </c>
    </row>
    <row r="470" spans="20:21" x14ac:dyDescent="0.3">
      <c r="T470" t="s">
        <v>42</v>
      </c>
      <c r="U470">
        <v>469</v>
      </c>
    </row>
    <row r="471" spans="20:21" x14ac:dyDescent="0.3">
      <c r="T471" t="s">
        <v>42</v>
      </c>
      <c r="U471">
        <v>470</v>
      </c>
    </row>
    <row r="472" spans="20:21" x14ac:dyDescent="0.3">
      <c r="T472" t="s">
        <v>42</v>
      </c>
      <c r="U472">
        <v>471</v>
      </c>
    </row>
    <row r="473" spans="20:21" x14ac:dyDescent="0.3">
      <c r="T473" t="s">
        <v>42</v>
      </c>
      <c r="U473">
        <v>472</v>
      </c>
    </row>
    <row r="474" spans="20:21" x14ac:dyDescent="0.3">
      <c r="T474" t="s">
        <v>42</v>
      </c>
      <c r="U474">
        <v>473</v>
      </c>
    </row>
    <row r="475" spans="20:21" x14ac:dyDescent="0.3">
      <c r="T475" t="s">
        <v>42</v>
      </c>
      <c r="U475">
        <v>474</v>
      </c>
    </row>
    <row r="476" spans="20:21" x14ac:dyDescent="0.3">
      <c r="T476" t="s">
        <v>42</v>
      </c>
      <c r="U476">
        <v>475</v>
      </c>
    </row>
    <row r="477" spans="20:21" x14ac:dyDescent="0.3">
      <c r="T477" t="s">
        <v>42</v>
      </c>
      <c r="U477">
        <v>476</v>
      </c>
    </row>
    <row r="478" spans="20:21" x14ac:dyDescent="0.3">
      <c r="T478" t="s">
        <v>42</v>
      </c>
      <c r="U478">
        <v>477</v>
      </c>
    </row>
    <row r="479" spans="20:21" x14ac:dyDescent="0.3">
      <c r="T479" t="s">
        <v>42</v>
      </c>
      <c r="U479">
        <v>478</v>
      </c>
    </row>
    <row r="480" spans="20:21" x14ac:dyDescent="0.3">
      <c r="T480" t="s">
        <v>42</v>
      </c>
      <c r="U480">
        <v>479</v>
      </c>
    </row>
    <row r="481" spans="20:21" x14ac:dyDescent="0.3">
      <c r="T481" t="s">
        <v>42</v>
      </c>
      <c r="U481">
        <v>480</v>
      </c>
    </row>
    <row r="482" spans="20:21" x14ac:dyDescent="0.3">
      <c r="T482" t="s">
        <v>42</v>
      </c>
      <c r="U482">
        <v>481</v>
      </c>
    </row>
    <row r="483" spans="20:21" x14ac:dyDescent="0.3">
      <c r="T483" t="s">
        <v>42</v>
      </c>
      <c r="U483">
        <v>482</v>
      </c>
    </row>
    <row r="484" spans="20:21" x14ac:dyDescent="0.3">
      <c r="T484" t="s">
        <v>42</v>
      </c>
      <c r="U484">
        <v>483</v>
      </c>
    </row>
    <row r="485" spans="20:21" x14ac:dyDescent="0.3">
      <c r="T485" t="s">
        <v>42</v>
      </c>
      <c r="U485">
        <v>484</v>
      </c>
    </row>
    <row r="486" spans="20:21" x14ac:dyDescent="0.3">
      <c r="T486" t="s">
        <v>42</v>
      </c>
      <c r="U486">
        <v>485</v>
      </c>
    </row>
    <row r="487" spans="20:21" x14ac:dyDescent="0.3">
      <c r="T487" t="s">
        <v>42</v>
      </c>
      <c r="U487">
        <v>486</v>
      </c>
    </row>
    <row r="488" spans="20:21" x14ac:dyDescent="0.3">
      <c r="T488" t="s">
        <v>42</v>
      </c>
      <c r="U488">
        <v>487</v>
      </c>
    </row>
    <row r="489" spans="20:21" x14ac:dyDescent="0.3">
      <c r="T489" t="s">
        <v>42</v>
      </c>
      <c r="U489">
        <v>488</v>
      </c>
    </row>
    <row r="490" spans="20:21" x14ac:dyDescent="0.3">
      <c r="T490" t="s">
        <v>42</v>
      </c>
      <c r="U490">
        <v>489</v>
      </c>
    </row>
    <row r="491" spans="20:21" x14ac:dyDescent="0.3">
      <c r="T491" t="s">
        <v>42</v>
      </c>
      <c r="U491">
        <v>490</v>
      </c>
    </row>
    <row r="492" spans="20:21" x14ac:dyDescent="0.3">
      <c r="T492" t="s">
        <v>42</v>
      </c>
      <c r="U492">
        <v>491</v>
      </c>
    </row>
    <row r="493" spans="20:21" x14ac:dyDescent="0.3">
      <c r="T493" t="s">
        <v>42</v>
      </c>
      <c r="U493">
        <v>492</v>
      </c>
    </row>
    <row r="494" spans="20:21" x14ac:dyDescent="0.3">
      <c r="T494" t="s">
        <v>42</v>
      </c>
      <c r="U494">
        <v>493</v>
      </c>
    </row>
    <row r="495" spans="20:21" x14ac:dyDescent="0.3">
      <c r="T495" t="s">
        <v>42</v>
      </c>
      <c r="U495">
        <v>494</v>
      </c>
    </row>
    <row r="496" spans="20:21" x14ac:dyDescent="0.3">
      <c r="T496" t="s">
        <v>42</v>
      </c>
      <c r="U496">
        <v>495</v>
      </c>
    </row>
    <row r="497" spans="20:21" x14ac:dyDescent="0.3">
      <c r="T497" t="s">
        <v>42</v>
      </c>
      <c r="U497">
        <v>496</v>
      </c>
    </row>
    <row r="498" spans="20:21" x14ac:dyDescent="0.3">
      <c r="T498" t="s">
        <v>42</v>
      </c>
      <c r="U498">
        <v>497</v>
      </c>
    </row>
    <row r="499" spans="20:21" x14ac:dyDescent="0.3">
      <c r="T499" t="s">
        <v>42</v>
      </c>
      <c r="U499">
        <v>498</v>
      </c>
    </row>
    <row r="500" spans="20:21" x14ac:dyDescent="0.3">
      <c r="T500" t="s">
        <v>42</v>
      </c>
      <c r="U500">
        <v>499</v>
      </c>
    </row>
    <row r="501" spans="20:21" x14ac:dyDescent="0.3">
      <c r="T501" t="s">
        <v>42</v>
      </c>
      <c r="U501">
        <v>500</v>
      </c>
    </row>
    <row r="502" spans="20:21" x14ac:dyDescent="0.3">
      <c r="T502" t="s">
        <v>42</v>
      </c>
      <c r="U502">
        <v>501</v>
      </c>
    </row>
    <row r="503" spans="20:21" x14ac:dyDescent="0.3">
      <c r="T503" t="s">
        <v>42</v>
      </c>
      <c r="U503">
        <v>502</v>
      </c>
    </row>
    <row r="504" spans="20:21" x14ac:dyDescent="0.3">
      <c r="T504" t="s">
        <v>42</v>
      </c>
      <c r="U504">
        <v>503</v>
      </c>
    </row>
    <row r="505" spans="20:21" x14ac:dyDescent="0.3">
      <c r="T505" t="s">
        <v>42</v>
      </c>
      <c r="U505">
        <v>504</v>
      </c>
    </row>
    <row r="506" spans="20:21" x14ac:dyDescent="0.3">
      <c r="T506" t="s">
        <v>42</v>
      </c>
      <c r="U506">
        <v>505</v>
      </c>
    </row>
    <row r="507" spans="20:21" x14ac:dyDescent="0.3">
      <c r="T507" t="s">
        <v>42</v>
      </c>
      <c r="U507">
        <v>506</v>
      </c>
    </row>
    <row r="508" spans="20:21" x14ac:dyDescent="0.3">
      <c r="T508" t="s">
        <v>42</v>
      </c>
      <c r="U508">
        <v>507</v>
      </c>
    </row>
    <row r="509" spans="20:21" x14ac:dyDescent="0.3">
      <c r="T509" t="s">
        <v>42</v>
      </c>
      <c r="U509">
        <v>508</v>
      </c>
    </row>
    <row r="510" spans="20:21" x14ac:dyDescent="0.3">
      <c r="T510" t="s">
        <v>42</v>
      </c>
      <c r="U510">
        <v>509</v>
      </c>
    </row>
    <row r="511" spans="20:21" x14ac:dyDescent="0.3">
      <c r="T511" t="s">
        <v>42</v>
      </c>
      <c r="U511">
        <v>510</v>
      </c>
    </row>
    <row r="512" spans="20:21" x14ac:dyDescent="0.3">
      <c r="T512" t="s">
        <v>42</v>
      </c>
      <c r="U512">
        <v>511</v>
      </c>
    </row>
    <row r="513" spans="20:21" x14ac:dyDescent="0.3">
      <c r="T513" t="s">
        <v>42</v>
      </c>
      <c r="U513">
        <v>512</v>
      </c>
    </row>
    <row r="514" spans="20:21" x14ac:dyDescent="0.3">
      <c r="T514" t="s">
        <v>42</v>
      </c>
      <c r="U514">
        <v>513</v>
      </c>
    </row>
    <row r="515" spans="20:21" x14ac:dyDescent="0.3">
      <c r="T515" t="s">
        <v>42</v>
      </c>
      <c r="U515">
        <v>514</v>
      </c>
    </row>
    <row r="516" spans="20:21" x14ac:dyDescent="0.3">
      <c r="T516" t="s">
        <v>42</v>
      </c>
      <c r="U516">
        <v>515</v>
      </c>
    </row>
    <row r="517" spans="20:21" x14ac:dyDescent="0.3">
      <c r="T517" t="s">
        <v>42</v>
      </c>
      <c r="U517">
        <v>516</v>
      </c>
    </row>
    <row r="518" spans="20:21" x14ac:dyDescent="0.3">
      <c r="T518" t="s">
        <v>42</v>
      </c>
      <c r="U518">
        <v>517</v>
      </c>
    </row>
    <row r="519" spans="20:21" x14ac:dyDescent="0.3">
      <c r="T519" t="s">
        <v>42</v>
      </c>
      <c r="U519">
        <v>518</v>
      </c>
    </row>
    <row r="520" spans="20:21" x14ac:dyDescent="0.3">
      <c r="T520" t="s">
        <v>42</v>
      </c>
      <c r="U520">
        <v>519</v>
      </c>
    </row>
    <row r="521" spans="20:21" x14ac:dyDescent="0.3">
      <c r="T521" t="s">
        <v>42</v>
      </c>
      <c r="U521">
        <v>520</v>
      </c>
    </row>
    <row r="522" spans="20:21" x14ac:dyDescent="0.3">
      <c r="T522" t="s">
        <v>42</v>
      </c>
      <c r="U522">
        <v>521</v>
      </c>
    </row>
    <row r="523" spans="20:21" x14ac:dyDescent="0.3">
      <c r="T523" t="s">
        <v>42</v>
      </c>
      <c r="U523">
        <v>522</v>
      </c>
    </row>
    <row r="524" spans="20:21" x14ac:dyDescent="0.3">
      <c r="T524" t="s">
        <v>42</v>
      </c>
      <c r="U524">
        <v>523</v>
      </c>
    </row>
    <row r="525" spans="20:21" x14ac:dyDescent="0.3">
      <c r="T525" t="s">
        <v>42</v>
      </c>
      <c r="U525">
        <v>524</v>
      </c>
    </row>
    <row r="526" spans="20:21" x14ac:dyDescent="0.3">
      <c r="T526" t="s">
        <v>42</v>
      </c>
      <c r="U526">
        <v>525</v>
      </c>
    </row>
    <row r="527" spans="20:21" x14ac:dyDescent="0.3">
      <c r="T527" t="s">
        <v>42</v>
      </c>
      <c r="U527">
        <v>526</v>
      </c>
    </row>
    <row r="528" spans="20:21" x14ac:dyDescent="0.3">
      <c r="T528" t="s">
        <v>42</v>
      </c>
      <c r="U528">
        <v>527</v>
      </c>
    </row>
    <row r="529" spans="20:21" x14ac:dyDescent="0.3">
      <c r="T529" t="s">
        <v>42</v>
      </c>
      <c r="U529">
        <v>528</v>
      </c>
    </row>
    <row r="530" spans="20:21" x14ac:dyDescent="0.3">
      <c r="T530" t="s">
        <v>42</v>
      </c>
      <c r="U530">
        <v>529</v>
      </c>
    </row>
    <row r="531" spans="20:21" x14ac:dyDescent="0.3">
      <c r="T531" t="s">
        <v>42</v>
      </c>
      <c r="U531">
        <v>530</v>
      </c>
    </row>
    <row r="532" spans="20:21" x14ac:dyDescent="0.3">
      <c r="T532" t="s">
        <v>42</v>
      </c>
      <c r="U532">
        <v>531</v>
      </c>
    </row>
    <row r="533" spans="20:21" x14ac:dyDescent="0.3">
      <c r="T533" t="s">
        <v>42</v>
      </c>
      <c r="U533">
        <v>532</v>
      </c>
    </row>
    <row r="534" spans="20:21" x14ac:dyDescent="0.3">
      <c r="T534" t="s">
        <v>42</v>
      </c>
      <c r="U534">
        <v>533</v>
      </c>
    </row>
    <row r="535" spans="20:21" x14ac:dyDescent="0.3">
      <c r="T535" t="s">
        <v>42</v>
      </c>
      <c r="U535">
        <v>534</v>
      </c>
    </row>
    <row r="536" spans="20:21" x14ac:dyDescent="0.3">
      <c r="T536" t="s">
        <v>42</v>
      </c>
      <c r="U536">
        <v>535</v>
      </c>
    </row>
    <row r="537" spans="20:21" x14ac:dyDescent="0.3">
      <c r="T537" t="s">
        <v>42</v>
      </c>
      <c r="U537">
        <v>536</v>
      </c>
    </row>
    <row r="538" spans="20:21" x14ac:dyDescent="0.3">
      <c r="T538" t="s">
        <v>42</v>
      </c>
      <c r="U538">
        <v>537</v>
      </c>
    </row>
    <row r="539" spans="20:21" x14ac:dyDescent="0.3">
      <c r="T539" t="s">
        <v>42</v>
      </c>
      <c r="U539">
        <v>538</v>
      </c>
    </row>
    <row r="540" spans="20:21" x14ac:dyDescent="0.3">
      <c r="T540" t="s">
        <v>42</v>
      </c>
      <c r="U540">
        <v>539</v>
      </c>
    </row>
    <row r="541" spans="20:21" x14ac:dyDescent="0.3">
      <c r="T541" t="s">
        <v>42</v>
      </c>
      <c r="U541">
        <v>540</v>
      </c>
    </row>
    <row r="542" spans="20:21" x14ac:dyDescent="0.3">
      <c r="T542" t="s">
        <v>42</v>
      </c>
      <c r="U542">
        <v>541</v>
      </c>
    </row>
    <row r="543" spans="20:21" x14ac:dyDescent="0.3">
      <c r="T543" t="s">
        <v>42</v>
      </c>
      <c r="U543">
        <v>542</v>
      </c>
    </row>
    <row r="544" spans="20:21" x14ac:dyDescent="0.3">
      <c r="T544" t="s">
        <v>42</v>
      </c>
      <c r="U544">
        <v>543</v>
      </c>
    </row>
    <row r="545" spans="20:21" x14ac:dyDescent="0.3">
      <c r="T545" t="s">
        <v>42</v>
      </c>
      <c r="U545">
        <v>544</v>
      </c>
    </row>
    <row r="546" spans="20:21" x14ac:dyDescent="0.3">
      <c r="T546" t="s">
        <v>42</v>
      </c>
      <c r="U546">
        <v>545</v>
      </c>
    </row>
    <row r="547" spans="20:21" x14ac:dyDescent="0.3">
      <c r="T547" t="s">
        <v>42</v>
      </c>
      <c r="U547">
        <v>546</v>
      </c>
    </row>
    <row r="548" spans="20:21" x14ac:dyDescent="0.3">
      <c r="T548" t="s">
        <v>42</v>
      </c>
      <c r="U548">
        <v>547</v>
      </c>
    </row>
    <row r="549" spans="20:21" x14ac:dyDescent="0.3">
      <c r="T549" t="s">
        <v>42</v>
      </c>
      <c r="U549">
        <v>548</v>
      </c>
    </row>
    <row r="550" spans="20:21" x14ac:dyDescent="0.3">
      <c r="T550" t="s">
        <v>42</v>
      </c>
      <c r="U550">
        <v>549</v>
      </c>
    </row>
    <row r="551" spans="20:21" x14ac:dyDescent="0.3">
      <c r="T551" t="s">
        <v>42</v>
      </c>
      <c r="U551">
        <v>550</v>
      </c>
    </row>
    <row r="552" spans="20:21" x14ac:dyDescent="0.3">
      <c r="T552" t="s">
        <v>42</v>
      </c>
      <c r="U552">
        <v>551</v>
      </c>
    </row>
    <row r="553" spans="20:21" x14ac:dyDescent="0.3">
      <c r="T553" t="s">
        <v>42</v>
      </c>
      <c r="U553">
        <v>552</v>
      </c>
    </row>
    <row r="554" spans="20:21" x14ac:dyDescent="0.3">
      <c r="T554" t="s">
        <v>42</v>
      </c>
      <c r="U554">
        <v>553</v>
      </c>
    </row>
    <row r="555" spans="20:21" x14ac:dyDescent="0.3">
      <c r="T555" t="s">
        <v>42</v>
      </c>
      <c r="U555">
        <v>554</v>
      </c>
    </row>
    <row r="556" spans="20:21" x14ac:dyDescent="0.3">
      <c r="T556" t="s">
        <v>42</v>
      </c>
      <c r="U556">
        <v>555</v>
      </c>
    </row>
    <row r="557" spans="20:21" x14ac:dyDescent="0.3">
      <c r="T557" t="s">
        <v>42</v>
      </c>
      <c r="U557">
        <v>556</v>
      </c>
    </row>
    <row r="558" spans="20:21" x14ac:dyDescent="0.3">
      <c r="T558" t="s">
        <v>42</v>
      </c>
      <c r="U558">
        <v>557</v>
      </c>
    </row>
    <row r="559" spans="20:21" x14ac:dyDescent="0.3">
      <c r="T559" t="s">
        <v>42</v>
      </c>
      <c r="U559">
        <v>558</v>
      </c>
    </row>
    <row r="560" spans="20:21" x14ac:dyDescent="0.3">
      <c r="T560" t="s">
        <v>42</v>
      </c>
      <c r="U560">
        <v>559</v>
      </c>
    </row>
    <row r="561" spans="20:21" x14ac:dyDescent="0.3">
      <c r="T561" t="s">
        <v>42</v>
      </c>
      <c r="U561">
        <v>560</v>
      </c>
    </row>
    <row r="562" spans="20:21" x14ac:dyDescent="0.3">
      <c r="T562" t="s">
        <v>42</v>
      </c>
      <c r="U562">
        <v>561</v>
      </c>
    </row>
    <row r="563" spans="20:21" x14ac:dyDescent="0.3">
      <c r="T563" t="s">
        <v>42</v>
      </c>
      <c r="U563">
        <v>562</v>
      </c>
    </row>
    <row r="564" spans="20:21" x14ac:dyDescent="0.3">
      <c r="T564" t="s">
        <v>42</v>
      </c>
      <c r="U564">
        <v>563</v>
      </c>
    </row>
    <row r="565" spans="20:21" x14ac:dyDescent="0.3">
      <c r="T565" t="s">
        <v>42</v>
      </c>
      <c r="U565">
        <v>564</v>
      </c>
    </row>
    <row r="566" spans="20:21" x14ac:dyDescent="0.3">
      <c r="T566" t="s">
        <v>42</v>
      </c>
      <c r="U566">
        <v>565</v>
      </c>
    </row>
    <row r="567" spans="20:21" x14ac:dyDescent="0.3">
      <c r="T567" t="s">
        <v>42</v>
      </c>
      <c r="U567">
        <v>566</v>
      </c>
    </row>
    <row r="568" spans="20:21" x14ac:dyDescent="0.3">
      <c r="T568" t="s">
        <v>42</v>
      </c>
      <c r="U568">
        <v>567</v>
      </c>
    </row>
    <row r="569" spans="20:21" x14ac:dyDescent="0.3">
      <c r="T569" t="s">
        <v>42</v>
      </c>
      <c r="U569">
        <v>568</v>
      </c>
    </row>
    <row r="570" spans="20:21" x14ac:dyDescent="0.3">
      <c r="T570" t="s">
        <v>42</v>
      </c>
      <c r="U570">
        <v>569</v>
      </c>
    </row>
    <row r="571" spans="20:21" x14ac:dyDescent="0.3">
      <c r="T571" t="s">
        <v>42</v>
      </c>
      <c r="U571">
        <v>570</v>
      </c>
    </row>
    <row r="572" spans="20:21" x14ac:dyDescent="0.3">
      <c r="T572" t="s">
        <v>42</v>
      </c>
      <c r="U572">
        <v>571</v>
      </c>
    </row>
    <row r="573" spans="20:21" x14ac:dyDescent="0.3">
      <c r="T573" t="s">
        <v>42</v>
      </c>
      <c r="U573">
        <v>572</v>
      </c>
    </row>
    <row r="574" spans="20:21" x14ac:dyDescent="0.3">
      <c r="T574" t="s">
        <v>42</v>
      </c>
      <c r="U574">
        <v>573</v>
      </c>
    </row>
    <row r="575" spans="20:21" x14ac:dyDescent="0.3">
      <c r="T575" t="s">
        <v>42</v>
      </c>
      <c r="U575">
        <v>574</v>
      </c>
    </row>
    <row r="576" spans="20:21" x14ac:dyDescent="0.3">
      <c r="T576" t="s">
        <v>42</v>
      </c>
      <c r="U576">
        <v>575</v>
      </c>
    </row>
    <row r="577" spans="20:21" x14ac:dyDescent="0.3">
      <c r="T577" t="s">
        <v>42</v>
      </c>
      <c r="U577">
        <v>576</v>
      </c>
    </row>
    <row r="578" spans="20:21" x14ac:dyDescent="0.3">
      <c r="T578" t="s">
        <v>42</v>
      </c>
      <c r="U578">
        <v>577</v>
      </c>
    </row>
    <row r="579" spans="20:21" x14ac:dyDescent="0.3">
      <c r="T579" t="s">
        <v>42</v>
      </c>
      <c r="U579">
        <v>578</v>
      </c>
    </row>
    <row r="580" spans="20:21" x14ac:dyDescent="0.3">
      <c r="T580" t="s">
        <v>42</v>
      </c>
      <c r="U580">
        <v>579</v>
      </c>
    </row>
    <row r="581" spans="20:21" x14ac:dyDescent="0.3">
      <c r="T581" t="s">
        <v>42</v>
      </c>
      <c r="U581">
        <v>580</v>
      </c>
    </row>
    <row r="582" spans="20:21" x14ac:dyDescent="0.3">
      <c r="T582" t="s">
        <v>42</v>
      </c>
      <c r="U582">
        <v>581</v>
      </c>
    </row>
    <row r="583" spans="20:21" x14ac:dyDescent="0.3">
      <c r="T583" t="s">
        <v>42</v>
      </c>
      <c r="U583">
        <v>582</v>
      </c>
    </row>
    <row r="584" spans="20:21" x14ac:dyDescent="0.3">
      <c r="T584" t="s">
        <v>42</v>
      </c>
      <c r="U584">
        <v>583</v>
      </c>
    </row>
    <row r="585" spans="20:21" x14ac:dyDescent="0.3">
      <c r="T585" t="s">
        <v>42</v>
      </c>
      <c r="U585">
        <v>584</v>
      </c>
    </row>
    <row r="586" spans="20:21" x14ac:dyDescent="0.3">
      <c r="T586" t="s">
        <v>42</v>
      </c>
      <c r="U586">
        <v>585</v>
      </c>
    </row>
    <row r="587" spans="20:21" x14ac:dyDescent="0.3">
      <c r="T587" t="s">
        <v>42</v>
      </c>
      <c r="U587">
        <v>586</v>
      </c>
    </row>
    <row r="588" spans="20:21" x14ac:dyDescent="0.3">
      <c r="T588" t="s">
        <v>42</v>
      </c>
      <c r="U588">
        <v>587</v>
      </c>
    </row>
    <row r="589" spans="20:21" x14ac:dyDescent="0.3">
      <c r="T589" t="s">
        <v>42</v>
      </c>
      <c r="U589">
        <v>588</v>
      </c>
    </row>
  </sheetData>
  <mergeCells count="1">
    <mergeCell ref="D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1FDA-93CE-4FC2-B9B0-C061DFD3A77E}">
  <dimension ref="A2:BI263"/>
  <sheetViews>
    <sheetView topLeftCell="AT235" zoomScaleNormal="100" workbookViewId="0">
      <selection activeCell="BL177" sqref="BL177"/>
    </sheetView>
  </sheetViews>
  <sheetFormatPr defaultRowHeight="14.4" x14ac:dyDescent="0.3"/>
  <cols>
    <col min="3" max="3" width="24.886718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9.5546875" bestFit="1" customWidth="1"/>
    <col min="23" max="23" width="23" bestFit="1" customWidth="1"/>
    <col min="25" max="25" width="9.5546875" bestFit="1" customWidth="1"/>
    <col min="28" max="28" width="23" bestFit="1" customWidth="1"/>
    <col min="30" max="30" width="9.5546875" bestFit="1" customWidth="1"/>
    <col min="35" max="35" width="9.5546875" bestFit="1" customWidth="1"/>
    <col min="49" max="49" width="10" bestFit="1" customWidth="1"/>
    <col min="52" max="52" width="23" bestFit="1" customWidth="1"/>
    <col min="54" max="54" width="9.5546875" bestFit="1" customWidth="1"/>
    <col min="55" max="55" width="10" bestFit="1" customWidth="1"/>
    <col min="58" max="58" width="23" bestFit="1" customWidth="1"/>
    <col min="60" max="60" width="10" bestFit="1" customWidth="1"/>
  </cols>
  <sheetData>
    <row r="2" spans="1:61" x14ac:dyDescent="0.3">
      <c r="A2" t="s">
        <v>58</v>
      </c>
    </row>
    <row r="4" spans="1:61" x14ac:dyDescent="0.3">
      <c r="B4" s="14" t="s">
        <v>46</v>
      </c>
      <c r="C4" s="14" t="s">
        <v>47</v>
      </c>
      <c r="D4" s="14" t="s">
        <v>48</v>
      </c>
      <c r="F4" s="67" t="s">
        <v>2</v>
      </c>
      <c r="G4" s="67"/>
      <c r="I4" s="67" t="s">
        <v>7</v>
      </c>
      <c r="J4" s="67"/>
      <c r="L4" s="68" t="s">
        <v>0</v>
      </c>
      <c r="M4" s="68"/>
      <c r="N4" s="68"/>
      <c r="O4" s="6" t="s">
        <v>10</v>
      </c>
      <c r="Q4" s="68" t="s">
        <v>0</v>
      </c>
      <c r="R4" s="68"/>
      <c r="S4" s="68"/>
      <c r="T4" s="6" t="s">
        <v>33</v>
      </c>
      <c r="V4" s="67" t="s">
        <v>85</v>
      </c>
      <c r="W4" s="67"/>
      <c r="X4" s="67"/>
      <c r="Y4" s="2" t="s">
        <v>33</v>
      </c>
      <c r="AA4" s="67" t="s">
        <v>85</v>
      </c>
      <c r="AB4" s="67"/>
      <c r="AC4" s="67"/>
      <c r="AD4" s="2" t="s">
        <v>33</v>
      </c>
      <c r="AE4" s="67" t="s">
        <v>36</v>
      </c>
      <c r="AF4" s="67"/>
      <c r="AG4" s="67"/>
      <c r="AI4" s="70" t="s">
        <v>51</v>
      </c>
      <c r="AJ4" s="72"/>
      <c r="AK4" s="72"/>
      <c r="AL4" s="72"/>
      <c r="AM4" s="72"/>
      <c r="AN4" s="72"/>
      <c r="AO4" s="72"/>
      <c r="AP4" s="72"/>
      <c r="AQ4" s="72"/>
      <c r="AR4" s="72"/>
      <c r="AS4" s="71"/>
      <c r="AV4" s="67" t="s">
        <v>54</v>
      </c>
      <c r="AW4" s="67"/>
      <c r="AY4" s="67" t="s">
        <v>85</v>
      </c>
      <c r="AZ4" s="67"/>
      <c r="BA4" s="67"/>
      <c r="BB4" s="2" t="s">
        <v>33</v>
      </c>
      <c r="BC4" s="2" t="s">
        <v>55</v>
      </c>
      <c r="BE4" s="67" t="s">
        <v>85</v>
      </c>
      <c r="BF4" s="67"/>
      <c r="BG4" s="67"/>
      <c r="BH4" s="2" t="s">
        <v>55</v>
      </c>
      <c r="BI4" s="2" t="s">
        <v>157</v>
      </c>
    </row>
    <row r="5" spans="1:61" ht="15.6" x14ac:dyDescent="0.3">
      <c r="B5" s="2">
        <v>1</v>
      </c>
      <c r="C5" s="23">
        <v>43833</v>
      </c>
      <c r="D5" s="27">
        <v>14305.17</v>
      </c>
      <c r="F5" s="3" t="s">
        <v>3</v>
      </c>
      <c r="G5" s="4">
        <v>13944</v>
      </c>
      <c r="I5" s="3" t="s">
        <v>3</v>
      </c>
      <c r="J5" s="4">
        <v>13944</v>
      </c>
      <c r="L5" s="7">
        <v>13944</v>
      </c>
      <c r="M5" s="6" t="s">
        <v>1</v>
      </c>
      <c r="N5" s="7">
        <f>L5+$J$9</f>
        <v>14288</v>
      </c>
      <c r="O5" s="6" t="s">
        <v>11</v>
      </c>
      <c r="P5">
        <f>(Q5+S5)/2</f>
        <v>14116</v>
      </c>
      <c r="Q5" s="7">
        <v>13944</v>
      </c>
      <c r="R5" s="6" t="s">
        <v>1</v>
      </c>
      <c r="S5" s="7">
        <f>Q5+$J$9</f>
        <v>14288</v>
      </c>
      <c r="T5" s="6" t="s">
        <v>50</v>
      </c>
      <c r="V5" s="2">
        <v>1</v>
      </c>
      <c r="W5" s="23">
        <v>43833</v>
      </c>
      <c r="X5" s="27">
        <v>14305.17</v>
      </c>
      <c r="Y5" s="2" t="s">
        <v>49</v>
      </c>
      <c r="AA5" s="2">
        <v>1</v>
      </c>
      <c r="AB5" s="23">
        <v>43833</v>
      </c>
      <c r="AC5" s="27">
        <v>14305.17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V5" s="2" t="s">
        <v>50</v>
      </c>
      <c r="AW5" s="12">
        <v>14157.475</v>
      </c>
      <c r="AY5" s="2">
        <v>1</v>
      </c>
      <c r="AZ5" s="23">
        <v>43833</v>
      </c>
      <c r="BA5" s="27">
        <v>14305.17</v>
      </c>
      <c r="BB5" s="2" t="s">
        <v>49</v>
      </c>
      <c r="BC5" s="13" t="s">
        <v>1</v>
      </c>
      <c r="BE5" s="2">
        <v>1</v>
      </c>
      <c r="BF5" s="23">
        <v>43833</v>
      </c>
      <c r="BG5" s="27">
        <v>14305.17</v>
      </c>
      <c r="BH5" s="13" t="s">
        <v>1</v>
      </c>
      <c r="BI5" s="2" t="s">
        <v>1</v>
      </c>
    </row>
    <row r="6" spans="1:61" ht="15.6" x14ac:dyDescent="0.3">
      <c r="B6" s="2">
        <v>2</v>
      </c>
      <c r="C6" s="25" t="s">
        <v>74</v>
      </c>
      <c r="D6" s="27">
        <v>14485.07</v>
      </c>
      <c r="F6" s="3" t="s">
        <v>4</v>
      </c>
      <c r="G6" s="4">
        <v>17387</v>
      </c>
      <c r="I6" s="5" t="s">
        <v>4</v>
      </c>
      <c r="J6" s="4">
        <v>17387</v>
      </c>
      <c r="L6" s="7">
        <f>N5</f>
        <v>14288</v>
      </c>
      <c r="M6" s="6" t="s">
        <v>1</v>
      </c>
      <c r="N6" s="7">
        <f t="shared" ref="N6:N14" si="0">L6+$J$9</f>
        <v>14632</v>
      </c>
      <c r="O6" s="6" t="s">
        <v>12</v>
      </c>
      <c r="P6">
        <f>(Q6+S6)/2</f>
        <v>14460</v>
      </c>
      <c r="Q6" s="7">
        <f>S5</f>
        <v>14288</v>
      </c>
      <c r="R6" s="6" t="s">
        <v>1</v>
      </c>
      <c r="S6" s="7">
        <f t="shared" ref="S6:S14" si="1">Q6+$J$9</f>
        <v>14632</v>
      </c>
      <c r="T6" s="6" t="s">
        <v>49</v>
      </c>
      <c r="V6" s="2">
        <v>2</v>
      </c>
      <c r="W6" s="25" t="s">
        <v>74</v>
      </c>
      <c r="X6" s="27">
        <v>14485.07</v>
      </c>
      <c r="Y6" s="2" t="s">
        <v>49</v>
      </c>
      <c r="AA6" s="2">
        <v>2</v>
      </c>
      <c r="AB6" s="25" t="s">
        <v>74</v>
      </c>
      <c r="AC6" s="27">
        <v>14485.07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3">
        <v>124</v>
      </c>
      <c r="AK6" s="3">
        <v>17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>
        <f>SUM(AJ6:AS6)</f>
        <v>141</v>
      </c>
      <c r="AV6" s="2" t="s">
        <v>49</v>
      </c>
      <c r="AW6" s="12">
        <v>14451.743</v>
      </c>
      <c r="AY6" s="2">
        <v>2</v>
      </c>
      <c r="AZ6" s="25" t="s">
        <v>74</v>
      </c>
      <c r="BA6" s="27">
        <v>14485.07</v>
      </c>
      <c r="BB6" s="2" t="s">
        <v>49</v>
      </c>
      <c r="BC6" s="13">
        <v>14451.744000000001</v>
      </c>
      <c r="BE6" s="2">
        <v>2</v>
      </c>
      <c r="BF6" s="25" t="s">
        <v>74</v>
      </c>
      <c r="BG6" s="27">
        <v>14485.07</v>
      </c>
      <c r="BH6" s="13">
        <v>14451.744000000001</v>
      </c>
      <c r="BI6" s="17">
        <v>0.2300713769419197</v>
      </c>
    </row>
    <row r="7" spans="1:61" ht="15.6" x14ac:dyDescent="0.3">
      <c r="B7" s="2">
        <v>3</v>
      </c>
      <c r="C7" s="25" t="s">
        <v>75</v>
      </c>
      <c r="D7" s="27">
        <v>14293.11</v>
      </c>
      <c r="F7" s="3" t="s">
        <v>5</v>
      </c>
      <c r="G7" s="3" t="s">
        <v>84</v>
      </c>
      <c r="I7" s="5" t="s">
        <v>8</v>
      </c>
      <c r="J7" s="3">
        <v>10</v>
      </c>
      <c r="L7" s="7">
        <f>N6</f>
        <v>14632</v>
      </c>
      <c r="M7" s="6" t="s">
        <v>1</v>
      </c>
      <c r="N7" s="7">
        <f t="shared" si="0"/>
        <v>14976</v>
      </c>
      <c r="O7" s="6" t="s">
        <v>13</v>
      </c>
      <c r="Q7" s="7">
        <f>S6</f>
        <v>14632</v>
      </c>
      <c r="R7" s="6" t="s">
        <v>1</v>
      </c>
      <c r="S7" s="7">
        <f t="shared" si="1"/>
        <v>14976</v>
      </c>
      <c r="T7" s="6" t="s">
        <v>34</v>
      </c>
      <c r="V7" s="2">
        <v>3</v>
      </c>
      <c r="W7" s="25" t="s">
        <v>75</v>
      </c>
      <c r="X7" s="27">
        <v>14293.11</v>
      </c>
      <c r="Y7" s="2" t="s">
        <v>49</v>
      </c>
      <c r="AA7" s="2">
        <v>3</v>
      </c>
      <c r="AB7" s="25" t="s">
        <v>75</v>
      </c>
      <c r="AC7" s="27">
        <v>14293.11</v>
      </c>
      <c r="AD7" s="2" t="s">
        <v>49</v>
      </c>
      <c r="AE7" s="2" t="s">
        <v>49</v>
      </c>
      <c r="AF7" s="2" t="s">
        <v>38</v>
      </c>
      <c r="AG7" s="2" t="s">
        <v>50</v>
      </c>
      <c r="AI7" s="2" t="s">
        <v>49</v>
      </c>
      <c r="AJ7" s="3">
        <v>17</v>
      </c>
      <c r="AK7" s="3">
        <v>350</v>
      </c>
      <c r="AL7" s="3">
        <v>8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>
        <f t="shared" ref="AT7:AT15" si="2">SUM(AJ7:AS7)</f>
        <v>375</v>
      </c>
      <c r="AV7" s="2" t="s">
        <v>34</v>
      </c>
      <c r="AW7" s="12">
        <v>14796.411</v>
      </c>
      <c r="AY7" s="2">
        <v>3</v>
      </c>
      <c r="AZ7" s="25" t="s">
        <v>75</v>
      </c>
      <c r="BA7" s="27">
        <v>14293.11</v>
      </c>
      <c r="BB7" s="2" t="s">
        <v>49</v>
      </c>
      <c r="BC7" s="13">
        <v>14451.744000000001</v>
      </c>
      <c r="BE7" s="2">
        <v>3</v>
      </c>
      <c r="BF7" s="25" t="s">
        <v>75</v>
      </c>
      <c r="BG7" s="27">
        <v>14293.11</v>
      </c>
      <c r="BH7" s="13">
        <v>14451.744000000001</v>
      </c>
      <c r="BI7" s="17">
        <v>1.1098634237055349</v>
      </c>
    </row>
    <row r="8" spans="1:61" ht="15.6" x14ac:dyDescent="0.3">
      <c r="B8" s="2">
        <v>4</v>
      </c>
      <c r="C8" s="25" t="s">
        <v>76</v>
      </c>
      <c r="D8" s="27">
        <v>14241.86</v>
      </c>
      <c r="I8" s="3" t="s">
        <v>9</v>
      </c>
      <c r="J8" s="4">
        <v>3443</v>
      </c>
      <c r="L8" s="7">
        <f>N7</f>
        <v>14976</v>
      </c>
      <c r="M8" s="6" t="s">
        <v>1</v>
      </c>
      <c r="N8" s="7">
        <f t="shared" si="0"/>
        <v>15320</v>
      </c>
      <c r="O8" s="6" t="s">
        <v>14</v>
      </c>
      <c r="Q8" s="7">
        <f>S7</f>
        <v>14976</v>
      </c>
      <c r="R8" s="6" t="s">
        <v>1</v>
      </c>
      <c r="S8" s="7">
        <f t="shared" si="1"/>
        <v>15320</v>
      </c>
      <c r="T8" s="6" t="s">
        <v>39</v>
      </c>
      <c r="V8" s="2">
        <v>4</v>
      </c>
      <c r="W8" s="25" t="s">
        <v>76</v>
      </c>
      <c r="X8" s="27">
        <v>14241.86</v>
      </c>
      <c r="Y8" s="2" t="s">
        <v>50</v>
      </c>
      <c r="AA8" s="2">
        <v>4</v>
      </c>
      <c r="AB8" s="25" t="s">
        <v>76</v>
      </c>
      <c r="AC8" s="27">
        <v>14241.86</v>
      </c>
      <c r="AD8" s="2" t="s">
        <v>50</v>
      </c>
      <c r="AE8" s="2" t="s">
        <v>50</v>
      </c>
      <c r="AF8" s="2" t="s">
        <v>38</v>
      </c>
      <c r="AG8" s="2" t="s">
        <v>50</v>
      </c>
      <c r="AI8" s="2" t="s">
        <v>34</v>
      </c>
      <c r="AJ8" s="3">
        <v>0</v>
      </c>
      <c r="AK8" s="3">
        <v>8</v>
      </c>
      <c r="AL8" s="3">
        <v>123</v>
      </c>
      <c r="AM8" s="3">
        <v>5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>
        <f t="shared" si="2"/>
        <v>136</v>
      </c>
      <c r="AV8" s="2" t="s">
        <v>39</v>
      </c>
      <c r="AW8" s="12">
        <v>15118.513999999999</v>
      </c>
      <c r="AY8" s="2">
        <v>4</v>
      </c>
      <c r="AZ8" s="25" t="s">
        <v>76</v>
      </c>
      <c r="BA8" s="27">
        <v>14241.86</v>
      </c>
      <c r="BB8" s="2" t="s">
        <v>50</v>
      </c>
      <c r="BC8" s="13">
        <v>14451.744000000001</v>
      </c>
      <c r="BE8" s="2">
        <v>4</v>
      </c>
      <c r="BF8" s="25" t="s">
        <v>76</v>
      </c>
      <c r="BG8" s="27">
        <v>14241.86</v>
      </c>
      <c r="BH8" s="13">
        <v>14451.744000000001</v>
      </c>
      <c r="BI8" s="17">
        <v>1.473712001100967</v>
      </c>
    </row>
    <row r="9" spans="1:61" ht="15.6" x14ac:dyDescent="0.3">
      <c r="B9" s="2">
        <v>5</v>
      </c>
      <c r="C9" s="25" t="s">
        <v>77</v>
      </c>
      <c r="D9" s="27">
        <v>14238.84</v>
      </c>
      <c r="G9" s="19">
        <f>G6-563</f>
        <v>16824</v>
      </c>
      <c r="I9" s="3" t="s">
        <v>7</v>
      </c>
      <c r="J9" s="3">
        <v>344</v>
      </c>
      <c r="L9" s="7">
        <f t="shared" ref="L9:L14" si="3">N8</f>
        <v>15320</v>
      </c>
      <c r="M9" s="6" t="s">
        <v>1</v>
      </c>
      <c r="N9" s="7">
        <f t="shared" si="0"/>
        <v>15664</v>
      </c>
      <c r="O9" s="6" t="s">
        <v>15</v>
      </c>
      <c r="Q9" s="7">
        <f t="shared" ref="Q9:Q14" si="4">S8</f>
        <v>15320</v>
      </c>
      <c r="R9" s="6" t="s">
        <v>1</v>
      </c>
      <c r="S9" s="7">
        <f t="shared" si="1"/>
        <v>15664</v>
      </c>
      <c r="T9" s="6" t="s">
        <v>40</v>
      </c>
      <c r="V9" s="2">
        <v>5</v>
      </c>
      <c r="W9" s="25" t="s">
        <v>77</v>
      </c>
      <c r="X9" s="27">
        <v>14238.84</v>
      </c>
      <c r="Y9" s="2" t="s">
        <v>50</v>
      </c>
      <c r="AA9" s="2">
        <v>5</v>
      </c>
      <c r="AB9" s="25" t="s">
        <v>77</v>
      </c>
      <c r="AC9" s="27">
        <v>14238.84</v>
      </c>
      <c r="AD9" s="2" t="s">
        <v>50</v>
      </c>
      <c r="AE9" s="2" t="s">
        <v>50</v>
      </c>
      <c r="AF9" s="2" t="s">
        <v>38</v>
      </c>
      <c r="AG9" s="2" t="s">
        <v>49</v>
      </c>
      <c r="AI9" s="2" t="s">
        <v>39</v>
      </c>
      <c r="AJ9" s="3">
        <v>0</v>
      </c>
      <c r="AK9" s="3">
        <v>0</v>
      </c>
      <c r="AL9" s="3">
        <v>5</v>
      </c>
      <c r="AM9" s="3">
        <v>29</v>
      </c>
      <c r="AN9" s="3">
        <v>0</v>
      </c>
      <c r="AO9" s="3">
        <v>1</v>
      </c>
      <c r="AP9" s="3">
        <v>0</v>
      </c>
      <c r="AQ9" s="3">
        <v>0</v>
      </c>
      <c r="AR9" s="3">
        <v>0</v>
      </c>
      <c r="AS9" s="3">
        <v>0</v>
      </c>
      <c r="AT9">
        <f t="shared" si="2"/>
        <v>35</v>
      </c>
      <c r="AV9" s="2" t="s">
        <v>40</v>
      </c>
      <c r="AW9" s="12">
        <v>15523.272000000001</v>
      </c>
      <c r="AY9" s="2">
        <v>5</v>
      </c>
      <c r="AZ9" s="25" t="s">
        <v>77</v>
      </c>
      <c r="BA9" s="27">
        <v>14238.84</v>
      </c>
      <c r="BB9" s="2" t="s">
        <v>50</v>
      </c>
      <c r="BC9" s="13">
        <v>14157.475177304959</v>
      </c>
      <c r="BE9" s="2">
        <v>5</v>
      </c>
      <c r="BF9" s="25" t="s">
        <v>77</v>
      </c>
      <c r="BG9" s="27">
        <v>14238.84</v>
      </c>
      <c r="BH9" s="13">
        <v>14157.475177304959</v>
      </c>
      <c r="BI9" s="17">
        <v>0.5714287308168039</v>
      </c>
    </row>
    <row r="10" spans="1:61" ht="15.6" x14ac:dyDescent="0.3">
      <c r="B10" s="2">
        <v>6</v>
      </c>
      <c r="C10" s="25" t="s">
        <v>78</v>
      </c>
      <c r="D10" s="27">
        <v>14338.34</v>
      </c>
      <c r="L10" s="7">
        <f t="shared" si="3"/>
        <v>15664</v>
      </c>
      <c r="M10" s="6" t="s">
        <v>1</v>
      </c>
      <c r="N10" s="7">
        <f t="shared" si="0"/>
        <v>16008</v>
      </c>
      <c r="O10" s="6" t="s">
        <v>16</v>
      </c>
      <c r="Q10" s="7">
        <f t="shared" si="4"/>
        <v>15664</v>
      </c>
      <c r="R10" s="6" t="s">
        <v>1</v>
      </c>
      <c r="S10" s="7">
        <f t="shared" si="1"/>
        <v>16008</v>
      </c>
      <c r="T10" s="6" t="s">
        <v>41</v>
      </c>
      <c r="V10" s="2">
        <v>6</v>
      </c>
      <c r="W10" s="25" t="s">
        <v>78</v>
      </c>
      <c r="X10" s="27">
        <v>14338.34</v>
      </c>
      <c r="Y10" s="2" t="s">
        <v>49</v>
      </c>
      <c r="AA10" s="2">
        <v>6</v>
      </c>
      <c r="AB10" s="25" t="s">
        <v>78</v>
      </c>
      <c r="AC10" s="27">
        <v>14338.34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3">
        <v>0</v>
      </c>
      <c r="AK10" s="3">
        <v>0</v>
      </c>
      <c r="AL10" s="3">
        <v>0</v>
      </c>
      <c r="AM10" s="3">
        <v>1</v>
      </c>
      <c r="AN10" s="3">
        <v>8</v>
      </c>
      <c r="AO10" s="3">
        <v>2</v>
      </c>
      <c r="AP10" s="3">
        <v>0</v>
      </c>
      <c r="AQ10" s="3">
        <v>0</v>
      </c>
      <c r="AR10" s="3">
        <v>0</v>
      </c>
      <c r="AS10" s="3">
        <v>0</v>
      </c>
      <c r="AT10">
        <f t="shared" si="2"/>
        <v>11</v>
      </c>
      <c r="AV10" s="2" t="s">
        <v>41</v>
      </c>
      <c r="AW10" s="12">
        <v>15737.714</v>
      </c>
      <c r="AY10" s="2">
        <v>6</v>
      </c>
      <c r="AZ10" s="25" t="s">
        <v>78</v>
      </c>
      <c r="BA10" s="27">
        <v>14338.34</v>
      </c>
      <c r="BB10" s="2" t="s">
        <v>49</v>
      </c>
      <c r="BC10" s="13">
        <v>14157.475177304959</v>
      </c>
      <c r="BE10" s="2">
        <v>6</v>
      </c>
      <c r="BF10" s="25" t="s">
        <v>78</v>
      </c>
      <c r="BG10" s="27">
        <v>14338.34</v>
      </c>
      <c r="BH10" s="13">
        <v>14157.475177304959</v>
      </c>
      <c r="BI10" s="17">
        <v>1.261406987803577</v>
      </c>
    </row>
    <row r="11" spans="1:61" ht="15.6" x14ac:dyDescent="0.3">
      <c r="B11" s="2">
        <v>7</v>
      </c>
      <c r="C11" s="26" t="s">
        <v>79</v>
      </c>
      <c r="D11" s="27">
        <v>14338.34</v>
      </c>
      <c r="L11" s="7">
        <f t="shared" si="3"/>
        <v>16008</v>
      </c>
      <c r="M11" s="6" t="s">
        <v>1</v>
      </c>
      <c r="N11" s="7">
        <f t="shared" si="0"/>
        <v>16352</v>
      </c>
      <c r="O11" s="6" t="s">
        <v>17</v>
      </c>
      <c r="Q11" s="7">
        <f t="shared" si="4"/>
        <v>16008</v>
      </c>
      <c r="R11" s="6" t="s">
        <v>1</v>
      </c>
      <c r="S11" s="7">
        <f t="shared" si="1"/>
        <v>16352</v>
      </c>
      <c r="T11" s="6" t="s">
        <v>42</v>
      </c>
      <c r="V11" s="2">
        <v>7</v>
      </c>
      <c r="W11" s="26" t="s">
        <v>79</v>
      </c>
      <c r="X11" s="27">
        <v>14338.34</v>
      </c>
      <c r="Y11" s="2" t="s">
        <v>49</v>
      </c>
      <c r="AA11" s="2">
        <v>7</v>
      </c>
      <c r="AB11" s="26" t="s">
        <v>79</v>
      </c>
      <c r="AC11" s="27">
        <v>14338.34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3">
        <v>0</v>
      </c>
      <c r="AK11" s="3">
        <v>0</v>
      </c>
      <c r="AL11" s="3">
        <v>0</v>
      </c>
      <c r="AM11" s="3">
        <v>0</v>
      </c>
      <c r="AN11" s="3">
        <v>3</v>
      </c>
      <c r="AO11" s="3">
        <v>3</v>
      </c>
      <c r="AP11" s="3">
        <v>1</v>
      </c>
      <c r="AQ11" s="3">
        <v>0</v>
      </c>
      <c r="AR11" s="3">
        <v>0</v>
      </c>
      <c r="AS11" s="3">
        <v>0</v>
      </c>
      <c r="AT11">
        <f t="shared" si="2"/>
        <v>7</v>
      </c>
      <c r="AV11" s="2" t="s">
        <v>42</v>
      </c>
      <c r="AW11" s="12">
        <v>16211.272000000001</v>
      </c>
      <c r="AY11" s="2">
        <v>7</v>
      </c>
      <c r="AZ11" s="26" t="s">
        <v>79</v>
      </c>
      <c r="BA11" s="27">
        <v>14338.34</v>
      </c>
      <c r="BB11" s="2" t="s">
        <v>49</v>
      </c>
      <c r="BC11" s="13">
        <v>14451.744000000001</v>
      </c>
      <c r="BE11" s="2">
        <v>7</v>
      </c>
      <c r="BF11" s="26" t="s">
        <v>79</v>
      </c>
      <c r="BG11" s="27">
        <v>14338.34</v>
      </c>
      <c r="BH11" s="13">
        <v>14451.744000000001</v>
      </c>
      <c r="BI11" s="17">
        <v>0.790914429424875</v>
      </c>
    </row>
    <row r="12" spans="1:61" ht="15.6" x14ac:dyDescent="0.3">
      <c r="B12" s="2">
        <v>8</v>
      </c>
      <c r="C12" s="26" t="s">
        <v>80</v>
      </c>
      <c r="D12" s="27">
        <v>14338.34</v>
      </c>
      <c r="L12" s="7">
        <f t="shared" si="3"/>
        <v>16352</v>
      </c>
      <c r="M12" s="6" t="s">
        <v>1</v>
      </c>
      <c r="N12" s="7">
        <f t="shared" si="0"/>
        <v>16696</v>
      </c>
      <c r="O12" s="6" t="s">
        <v>18</v>
      </c>
      <c r="Q12" s="7">
        <f t="shared" si="4"/>
        <v>16352</v>
      </c>
      <c r="R12" s="6" t="s">
        <v>1</v>
      </c>
      <c r="S12" s="7">
        <f t="shared" si="1"/>
        <v>16696</v>
      </c>
      <c r="T12" s="6" t="s">
        <v>35</v>
      </c>
      <c r="V12" s="2">
        <v>8</v>
      </c>
      <c r="W12" s="26" t="s">
        <v>80</v>
      </c>
      <c r="X12" s="27">
        <v>14338.34</v>
      </c>
      <c r="Y12" s="2" t="s">
        <v>49</v>
      </c>
      <c r="AA12" s="2">
        <v>8</v>
      </c>
      <c r="AB12" s="26" t="s">
        <v>80</v>
      </c>
      <c r="AC12" s="27">
        <v>14338.34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1</v>
      </c>
      <c r="AP12" s="3">
        <v>8</v>
      </c>
      <c r="AQ12" s="3">
        <v>2</v>
      </c>
      <c r="AR12" s="3">
        <v>0</v>
      </c>
      <c r="AS12" s="3">
        <v>0</v>
      </c>
      <c r="AT12">
        <f t="shared" si="2"/>
        <v>11</v>
      </c>
      <c r="AV12" s="2" t="s">
        <v>35</v>
      </c>
      <c r="AW12" s="12">
        <v>16495.332999999999</v>
      </c>
      <c r="AY12" s="2">
        <v>8</v>
      </c>
      <c r="AZ12" s="26" t="s">
        <v>80</v>
      </c>
      <c r="BA12" s="27">
        <v>14338.34</v>
      </c>
      <c r="BB12" s="2" t="s">
        <v>49</v>
      </c>
      <c r="BC12" s="13">
        <v>14451.744000000001</v>
      </c>
      <c r="BE12" s="2">
        <v>8</v>
      </c>
      <c r="BF12" s="26" t="s">
        <v>80</v>
      </c>
      <c r="BG12" s="27">
        <v>14338.34</v>
      </c>
      <c r="BH12" s="13">
        <v>14451.744000000001</v>
      </c>
      <c r="BI12" s="17">
        <v>0.790914429424875</v>
      </c>
    </row>
    <row r="13" spans="1:61" ht="15.6" x14ac:dyDescent="0.3">
      <c r="B13" s="2">
        <v>9</v>
      </c>
      <c r="C13" s="25" t="s">
        <v>81</v>
      </c>
      <c r="D13" s="27">
        <v>14413.71</v>
      </c>
      <c r="L13" s="7">
        <f t="shared" si="3"/>
        <v>16696</v>
      </c>
      <c r="M13" s="6" t="s">
        <v>1</v>
      </c>
      <c r="N13" s="7">
        <f t="shared" si="0"/>
        <v>17040</v>
      </c>
      <c r="O13" s="6" t="s">
        <v>19</v>
      </c>
      <c r="Q13" s="7">
        <f t="shared" si="4"/>
        <v>16696</v>
      </c>
      <c r="R13" s="6" t="s">
        <v>1</v>
      </c>
      <c r="S13" s="7">
        <f t="shared" si="1"/>
        <v>17040</v>
      </c>
      <c r="T13" s="6" t="s">
        <v>43</v>
      </c>
      <c r="V13" s="2">
        <v>9</v>
      </c>
      <c r="W13" s="25" t="s">
        <v>81</v>
      </c>
      <c r="X13" s="27">
        <v>14413.71</v>
      </c>
      <c r="Y13" s="2" t="s">
        <v>49</v>
      </c>
      <c r="AA13" s="2">
        <v>9</v>
      </c>
      <c r="AB13" s="25" t="s">
        <v>81</v>
      </c>
      <c r="AC13" s="27">
        <v>14413.71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2</v>
      </c>
      <c r="AQ13" s="3">
        <v>9</v>
      </c>
      <c r="AR13" s="3">
        <v>1</v>
      </c>
      <c r="AS13" s="3">
        <v>0</v>
      </c>
      <c r="AT13">
        <f t="shared" si="2"/>
        <v>12</v>
      </c>
      <c r="AV13" s="2" t="s">
        <v>43</v>
      </c>
      <c r="AW13" s="12">
        <v>16524</v>
      </c>
      <c r="AY13" s="2">
        <v>9</v>
      </c>
      <c r="AZ13" s="25" t="s">
        <v>81</v>
      </c>
      <c r="BA13" s="27">
        <v>14413.71</v>
      </c>
      <c r="BB13" s="2" t="s">
        <v>49</v>
      </c>
      <c r="BC13" s="13">
        <v>14451.744000000001</v>
      </c>
      <c r="BE13" s="2">
        <v>9</v>
      </c>
      <c r="BF13" s="25" t="s">
        <v>81</v>
      </c>
      <c r="BG13" s="27">
        <v>14413.71</v>
      </c>
      <c r="BH13" s="13">
        <v>14451.744000000001</v>
      </c>
      <c r="BI13" s="17">
        <v>0.26387377018130409</v>
      </c>
    </row>
    <row r="14" spans="1:61" ht="15.6" x14ac:dyDescent="0.3">
      <c r="B14" s="2">
        <v>10</v>
      </c>
      <c r="C14" s="25" t="s">
        <v>82</v>
      </c>
      <c r="D14" s="27">
        <v>14483.06</v>
      </c>
      <c r="L14" s="7">
        <f t="shared" si="3"/>
        <v>17040</v>
      </c>
      <c r="M14" s="6" t="s">
        <v>1</v>
      </c>
      <c r="N14" s="7">
        <f t="shared" si="0"/>
        <v>17384</v>
      </c>
      <c r="O14" s="6" t="s">
        <v>20</v>
      </c>
      <c r="Q14" s="7">
        <f t="shared" si="4"/>
        <v>17040</v>
      </c>
      <c r="R14" s="6" t="s">
        <v>1</v>
      </c>
      <c r="S14" s="7">
        <f t="shared" si="1"/>
        <v>17384</v>
      </c>
      <c r="T14" s="6" t="s">
        <v>44</v>
      </c>
      <c r="V14" s="2">
        <v>10</v>
      </c>
      <c r="W14" s="25" t="s">
        <v>82</v>
      </c>
      <c r="X14" s="27">
        <v>14483.06</v>
      </c>
      <c r="Y14" s="2" t="s">
        <v>49</v>
      </c>
      <c r="AA14" s="2">
        <v>10</v>
      </c>
      <c r="AB14" s="25" t="s">
        <v>82</v>
      </c>
      <c r="AC14" s="27">
        <v>14483.06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1</v>
      </c>
      <c r="AR14" s="3">
        <v>0</v>
      </c>
      <c r="AS14" s="3">
        <v>0</v>
      </c>
      <c r="AT14">
        <f t="shared" si="2"/>
        <v>1</v>
      </c>
      <c r="AV14" s="2" t="s">
        <v>44</v>
      </c>
      <c r="AW14" s="16">
        <v>0</v>
      </c>
      <c r="AY14" s="2">
        <v>10</v>
      </c>
      <c r="AZ14" s="25" t="s">
        <v>82</v>
      </c>
      <c r="BA14" s="27">
        <v>14483.06</v>
      </c>
      <c r="BB14" s="2" t="s">
        <v>49</v>
      </c>
      <c r="BC14" s="13">
        <v>14451.744000000001</v>
      </c>
      <c r="BE14" s="2">
        <v>10</v>
      </c>
      <c r="BF14" s="25" t="s">
        <v>82</v>
      </c>
      <c r="BG14" s="27">
        <v>14483.06</v>
      </c>
      <c r="BH14" s="13">
        <v>14451.744000000001</v>
      </c>
      <c r="BI14" s="17">
        <v>0.216225024269738</v>
      </c>
    </row>
    <row r="15" spans="1:61" x14ac:dyDescent="0.3">
      <c r="B15" s="2" t="s">
        <v>24</v>
      </c>
      <c r="C15" s="2" t="s">
        <v>24</v>
      </c>
      <c r="D15" s="18" t="s">
        <v>24</v>
      </c>
      <c r="L15" s="28"/>
      <c r="M15" s="29"/>
      <c r="N15" s="28"/>
      <c r="O15" s="29"/>
      <c r="V15" s="2" t="s">
        <v>24</v>
      </c>
      <c r="W15" s="2" t="s">
        <v>24</v>
      </c>
      <c r="X15" s="18" t="s">
        <v>24</v>
      </c>
      <c r="Y15" s="18" t="s">
        <v>24</v>
      </c>
      <c r="AA15" s="2" t="s">
        <v>24</v>
      </c>
      <c r="AB15" s="2" t="s">
        <v>24</v>
      </c>
      <c r="AC15" s="18" t="s">
        <v>24</v>
      </c>
      <c r="AD15" s="18" t="s">
        <v>24</v>
      </c>
      <c r="AE15" s="18" t="s">
        <v>24</v>
      </c>
      <c r="AF15" s="18" t="s">
        <v>24</v>
      </c>
      <c r="AG15" s="18" t="s">
        <v>24</v>
      </c>
      <c r="AI15" s="2" t="s">
        <v>44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>
        <f t="shared" si="2"/>
        <v>0</v>
      </c>
      <c r="AY15" s="2" t="s">
        <v>24</v>
      </c>
      <c r="AZ15" s="2" t="s">
        <v>24</v>
      </c>
      <c r="BA15" s="18" t="s">
        <v>24</v>
      </c>
      <c r="BB15" s="18" t="s">
        <v>24</v>
      </c>
      <c r="BC15" s="18" t="s">
        <v>24</v>
      </c>
      <c r="BE15" s="2" t="s">
        <v>24</v>
      </c>
      <c r="BF15" s="2" t="s">
        <v>24</v>
      </c>
      <c r="BG15" s="18" t="s">
        <v>24</v>
      </c>
      <c r="BH15" s="18" t="s">
        <v>24</v>
      </c>
      <c r="BI15" s="18" t="s">
        <v>24</v>
      </c>
    </row>
    <row r="16" spans="1:61" x14ac:dyDescent="0.3">
      <c r="B16" s="2" t="s">
        <v>24</v>
      </c>
      <c r="C16" s="2" t="s">
        <v>24</v>
      </c>
      <c r="D16" s="18" t="s">
        <v>24</v>
      </c>
      <c r="L16" s="28"/>
      <c r="M16" s="29"/>
      <c r="N16" s="28"/>
      <c r="O16" s="29"/>
      <c r="V16" s="2" t="s">
        <v>24</v>
      </c>
      <c r="W16" s="2" t="s">
        <v>24</v>
      </c>
      <c r="X16" s="18" t="s">
        <v>24</v>
      </c>
      <c r="Y16" s="18" t="s">
        <v>24</v>
      </c>
      <c r="AA16" s="2" t="s">
        <v>24</v>
      </c>
      <c r="AB16" s="2" t="s">
        <v>24</v>
      </c>
      <c r="AC16" s="18" t="s">
        <v>24</v>
      </c>
      <c r="AD16" s="18" t="s">
        <v>24</v>
      </c>
      <c r="AE16" s="18" t="s">
        <v>24</v>
      </c>
      <c r="AF16" s="18" t="s">
        <v>24</v>
      </c>
      <c r="AG16" s="18" t="s">
        <v>24</v>
      </c>
      <c r="AT16">
        <f>SUM(AT6:AT15)</f>
        <v>729</v>
      </c>
      <c r="AY16" s="2" t="s">
        <v>24</v>
      </c>
      <c r="AZ16" s="2" t="s">
        <v>24</v>
      </c>
      <c r="BA16" s="18" t="s">
        <v>24</v>
      </c>
      <c r="BB16" s="18" t="s">
        <v>24</v>
      </c>
      <c r="BC16" s="18" t="s">
        <v>24</v>
      </c>
      <c r="BE16" s="2" t="s">
        <v>24</v>
      </c>
      <c r="BF16" s="2" t="s">
        <v>24</v>
      </c>
      <c r="BG16" s="18" t="s">
        <v>24</v>
      </c>
      <c r="BH16" s="18" t="s">
        <v>24</v>
      </c>
      <c r="BI16" s="18" t="s">
        <v>24</v>
      </c>
    </row>
    <row r="17" spans="1:61" x14ac:dyDescent="0.3">
      <c r="B17" s="2" t="s">
        <v>24</v>
      </c>
      <c r="C17" s="2" t="s">
        <v>24</v>
      </c>
      <c r="D17" s="18" t="s">
        <v>24</v>
      </c>
      <c r="V17" s="2" t="s">
        <v>24</v>
      </c>
      <c r="W17" s="2" t="s">
        <v>24</v>
      </c>
      <c r="X17" s="18" t="s">
        <v>24</v>
      </c>
      <c r="Y17" s="18" t="s">
        <v>24</v>
      </c>
      <c r="AA17" s="2" t="s">
        <v>24</v>
      </c>
      <c r="AB17" s="2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Y17" s="2" t="s">
        <v>24</v>
      </c>
      <c r="AZ17" s="2" t="s">
        <v>24</v>
      </c>
      <c r="BA17" s="18" t="s">
        <v>24</v>
      </c>
      <c r="BB17" s="18" t="s">
        <v>24</v>
      </c>
      <c r="BC17" s="18" t="s">
        <v>24</v>
      </c>
      <c r="BE17" s="2" t="s">
        <v>24</v>
      </c>
      <c r="BF17" s="2" t="s">
        <v>24</v>
      </c>
      <c r="BG17" s="18" t="s">
        <v>24</v>
      </c>
      <c r="BH17" s="18" t="s">
        <v>24</v>
      </c>
      <c r="BI17" s="18" t="s">
        <v>24</v>
      </c>
    </row>
    <row r="18" spans="1:61" x14ac:dyDescent="0.3">
      <c r="B18" s="2" t="s">
        <v>24</v>
      </c>
      <c r="C18" s="2" t="s">
        <v>24</v>
      </c>
      <c r="D18" s="18" t="s">
        <v>24</v>
      </c>
      <c r="V18" s="2" t="s">
        <v>24</v>
      </c>
      <c r="W18" s="2" t="s">
        <v>24</v>
      </c>
      <c r="X18" s="18" t="s">
        <v>24</v>
      </c>
      <c r="Y18" s="18" t="s">
        <v>24</v>
      </c>
      <c r="AA18" s="2" t="s">
        <v>24</v>
      </c>
      <c r="AB18" s="2" t="s">
        <v>24</v>
      </c>
      <c r="AC18" s="18" t="s">
        <v>24</v>
      </c>
      <c r="AD18" s="18" t="s">
        <v>24</v>
      </c>
      <c r="AE18" s="18" t="s">
        <v>24</v>
      </c>
      <c r="AF18" s="18" t="s">
        <v>24</v>
      </c>
      <c r="AG18" s="18" t="s">
        <v>24</v>
      </c>
      <c r="AI18" s="70" t="s">
        <v>51</v>
      </c>
      <c r="AJ18" s="72"/>
      <c r="AK18" s="72"/>
      <c r="AL18" s="72"/>
      <c r="AM18" s="72"/>
      <c r="AN18" s="72"/>
      <c r="AO18" s="72"/>
      <c r="AP18" s="72"/>
      <c r="AQ18" s="72"/>
      <c r="AR18" s="72"/>
      <c r="AS18" s="71"/>
      <c r="AY18" s="2" t="s">
        <v>24</v>
      </c>
      <c r="AZ18" s="2" t="s">
        <v>24</v>
      </c>
      <c r="BA18" s="18" t="s">
        <v>24</v>
      </c>
      <c r="BB18" s="18" t="s">
        <v>24</v>
      </c>
      <c r="BC18" s="18" t="s">
        <v>24</v>
      </c>
      <c r="BE18" s="2" t="s">
        <v>24</v>
      </c>
      <c r="BF18" s="2" t="s">
        <v>24</v>
      </c>
      <c r="BG18" s="18" t="s">
        <v>24</v>
      </c>
      <c r="BH18" s="18" t="s">
        <v>24</v>
      </c>
      <c r="BI18" s="18" t="s">
        <v>24</v>
      </c>
    </row>
    <row r="19" spans="1:61" x14ac:dyDescent="0.3">
      <c r="B19" s="2" t="s">
        <v>24</v>
      </c>
      <c r="C19" s="2" t="s">
        <v>24</v>
      </c>
      <c r="D19" s="18" t="s">
        <v>24</v>
      </c>
      <c r="V19" s="2" t="s">
        <v>24</v>
      </c>
      <c r="W19" s="2" t="s">
        <v>24</v>
      </c>
      <c r="X19" s="18" t="s">
        <v>24</v>
      </c>
      <c r="Y19" s="18" t="s">
        <v>24</v>
      </c>
      <c r="AA19" s="2" t="s">
        <v>24</v>
      </c>
      <c r="AB19" s="2" t="s">
        <v>24</v>
      </c>
      <c r="AC19" s="18" t="s">
        <v>24</v>
      </c>
      <c r="AD19" s="18" t="s">
        <v>24</v>
      </c>
      <c r="AE19" s="18" t="s">
        <v>24</v>
      </c>
      <c r="AF19" s="18" t="s">
        <v>24</v>
      </c>
      <c r="AG19" s="18" t="s">
        <v>24</v>
      </c>
      <c r="AI19" s="2" t="s">
        <v>33</v>
      </c>
      <c r="AJ19" s="2" t="s">
        <v>50</v>
      </c>
      <c r="AK19" s="2" t="s">
        <v>49</v>
      </c>
      <c r="AL19" s="2" t="s">
        <v>34</v>
      </c>
      <c r="AM19" s="2" t="s">
        <v>39</v>
      </c>
      <c r="AN19" s="2" t="s">
        <v>40</v>
      </c>
      <c r="AO19" s="2" t="s">
        <v>41</v>
      </c>
      <c r="AP19" s="2" t="s">
        <v>42</v>
      </c>
      <c r="AQ19" s="2" t="s">
        <v>35</v>
      </c>
      <c r="AR19" s="2" t="s">
        <v>43</v>
      </c>
      <c r="AS19" s="2" t="s">
        <v>44</v>
      </c>
      <c r="AY19" s="2" t="s">
        <v>24</v>
      </c>
      <c r="AZ19" s="2" t="s">
        <v>24</v>
      </c>
      <c r="BA19" s="18" t="s">
        <v>24</v>
      </c>
      <c r="BB19" s="18" t="s">
        <v>24</v>
      </c>
      <c r="BC19" s="18" t="s">
        <v>24</v>
      </c>
      <c r="BE19" s="2" t="s">
        <v>24</v>
      </c>
      <c r="BF19" s="2" t="s">
        <v>24</v>
      </c>
      <c r="BG19" s="18" t="s">
        <v>24</v>
      </c>
      <c r="BH19" s="18" t="s">
        <v>24</v>
      </c>
      <c r="BI19" s="18" t="s">
        <v>24</v>
      </c>
    </row>
    <row r="20" spans="1:61" ht="15.6" x14ac:dyDescent="0.3">
      <c r="B20" s="2">
        <v>730</v>
      </c>
      <c r="C20" s="24" t="s">
        <v>83</v>
      </c>
      <c r="D20" s="27">
        <v>14442.86</v>
      </c>
      <c r="V20" s="2">
        <v>671</v>
      </c>
      <c r="W20" s="2" t="s">
        <v>148</v>
      </c>
      <c r="X20" s="2">
        <v>14340.35</v>
      </c>
      <c r="Y20" s="2" t="s">
        <v>49</v>
      </c>
      <c r="AA20" s="2">
        <v>670</v>
      </c>
      <c r="AB20" s="2" t="s">
        <v>147</v>
      </c>
      <c r="AC20" s="2">
        <v>14336.33</v>
      </c>
      <c r="AD20" s="2" t="s">
        <v>49</v>
      </c>
      <c r="AE20" s="18" t="s">
        <v>49</v>
      </c>
      <c r="AF20" s="2" t="s">
        <v>38</v>
      </c>
      <c r="AG20" s="18" t="s">
        <v>49</v>
      </c>
      <c r="AI20" s="2" t="s">
        <v>50</v>
      </c>
      <c r="AJ20" s="3">
        <f>AJ6/$AT$6</f>
        <v>0.87943262411347523</v>
      </c>
      <c r="AK20" s="3">
        <f t="shared" ref="AK20:AS20" si="5">AK6/$AT$6</f>
        <v>0.12056737588652482</v>
      </c>
      <c r="AL20" s="3">
        <f t="shared" si="5"/>
        <v>0</v>
      </c>
      <c r="AM20" s="3">
        <f t="shared" si="5"/>
        <v>0</v>
      </c>
      <c r="AN20" s="3">
        <f t="shared" si="5"/>
        <v>0</v>
      </c>
      <c r="AO20" s="3">
        <f t="shared" si="5"/>
        <v>0</v>
      </c>
      <c r="AP20" s="3">
        <f t="shared" si="5"/>
        <v>0</v>
      </c>
      <c r="AQ20" s="3">
        <f t="shared" si="5"/>
        <v>0</v>
      </c>
      <c r="AR20" s="3">
        <f t="shared" si="5"/>
        <v>0</v>
      </c>
      <c r="AS20" s="3">
        <f t="shared" si="5"/>
        <v>0</v>
      </c>
      <c r="AT20" s="20"/>
      <c r="AY20" s="2">
        <v>670</v>
      </c>
      <c r="AZ20" s="2" t="s">
        <v>147</v>
      </c>
      <c r="BA20" s="2">
        <v>14336.33</v>
      </c>
      <c r="BB20" s="2" t="s">
        <v>49</v>
      </c>
      <c r="BC20" s="12">
        <v>14451.744000000001</v>
      </c>
      <c r="BE20" s="2">
        <v>670</v>
      </c>
      <c r="BF20" s="2" t="s">
        <v>147</v>
      </c>
      <c r="BG20" s="2">
        <v>14336.33</v>
      </c>
      <c r="BH20" s="12">
        <v>14451.744000000001</v>
      </c>
      <c r="BI20" s="48">
        <v>0.80504564278304735</v>
      </c>
    </row>
    <row r="21" spans="1:61" x14ac:dyDescent="0.3">
      <c r="AA21" s="2">
        <v>671</v>
      </c>
      <c r="AB21" s="2" t="s">
        <v>148</v>
      </c>
      <c r="AC21" s="2">
        <v>14340.35</v>
      </c>
      <c r="AD21" s="2" t="s">
        <v>49</v>
      </c>
      <c r="AE21" s="18" t="s">
        <v>49</v>
      </c>
      <c r="AF21" s="2" t="s">
        <v>38</v>
      </c>
      <c r="AG21" s="2"/>
      <c r="AI21" s="2" t="s">
        <v>49</v>
      </c>
      <c r="AJ21" s="3">
        <f>AJ7/$AT$7</f>
        <v>4.5333333333333337E-2</v>
      </c>
      <c r="AK21" s="3">
        <f t="shared" ref="AK21:AS21" si="6">AK7/$AT$7</f>
        <v>0.93333333333333335</v>
      </c>
      <c r="AL21" s="3">
        <f t="shared" si="6"/>
        <v>2.1333333333333333E-2</v>
      </c>
      <c r="AM21" s="3">
        <f t="shared" si="6"/>
        <v>0</v>
      </c>
      <c r="AN21" s="3">
        <f t="shared" si="6"/>
        <v>0</v>
      </c>
      <c r="AO21" s="3">
        <f t="shared" si="6"/>
        <v>0</v>
      </c>
      <c r="AP21" s="3">
        <f t="shared" si="6"/>
        <v>0</v>
      </c>
      <c r="AQ21" s="3">
        <f t="shared" si="6"/>
        <v>0</v>
      </c>
      <c r="AR21" s="3">
        <f t="shared" si="6"/>
        <v>0</v>
      </c>
      <c r="AS21" s="3">
        <f t="shared" si="6"/>
        <v>0</v>
      </c>
      <c r="AY21" s="2">
        <v>671</v>
      </c>
      <c r="AZ21" s="2" t="s">
        <v>148</v>
      </c>
      <c r="BA21" s="2">
        <v>14340.35</v>
      </c>
      <c r="BB21" s="2" t="s">
        <v>49</v>
      </c>
      <c r="BC21" s="12">
        <v>14451.744000000001</v>
      </c>
      <c r="BE21" s="2">
        <v>671</v>
      </c>
      <c r="BF21" s="2" t="s">
        <v>148</v>
      </c>
      <c r="BG21" s="2">
        <v>14340.35</v>
      </c>
      <c r="BH21" s="12">
        <v>14451.744000000001</v>
      </c>
      <c r="BI21" s="48">
        <v>0.77678717743987002</v>
      </c>
    </row>
    <row r="22" spans="1:61" x14ac:dyDescent="0.3">
      <c r="AI22" s="2" t="s">
        <v>34</v>
      </c>
      <c r="AJ22" s="3">
        <f>AJ8/$AT$8</f>
        <v>0</v>
      </c>
      <c r="AK22" s="3">
        <f t="shared" ref="AK22:AS22" si="7">AK8/$AT$8</f>
        <v>5.8823529411764705E-2</v>
      </c>
      <c r="AL22" s="3">
        <f t="shared" si="7"/>
        <v>0.90441176470588236</v>
      </c>
      <c r="AM22" s="3">
        <f t="shared" si="7"/>
        <v>3.6764705882352942E-2</v>
      </c>
      <c r="AN22" s="3">
        <f t="shared" si="7"/>
        <v>0</v>
      </c>
      <c r="AO22" s="3">
        <f t="shared" si="7"/>
        <v>0</v>
      </c>
      <c r="AP22" s="3">
        <f t="shared" si="7"/>
        <v>0</v>
      </c>
      <c r="AQ22" s="3">
        <f t="shared" si="7"/>
        <v>0</v>
      </c>
      <c r="AR22" s="3">
        <f t="shared" si="7"/>
        <v>0</v>
      </c>
      <c r="AS22" s="3">
        <f t="shared" si="7"/>
        <v>0</v>
      </c>
    </row>
    <row r="23" spans="1:61" x14ac:dyDescent="0.3">
      <c r="AI23" s="2" t="s">
        <v>39</v>
      </c>
      <c r="AJ23" s="3">
        <f>AJ9/$AT$9</f>
        <v>0</v>
      </c>
      <c r="AK23" s="3">
        <f t="shared" ref="AK23:AS23" si="8">AK9/$AT$9</f>
        <v>0</v>
      </c>
      <c r="AL23" s="3">
        <f t="shared" si="8"/>
        <v>0.14285714285714285</v>
      </c>
      <c r="AM23" s="3">
        <f t="shared" si="8"/>
        <v>0.82857142857142863</v>
      </c>
      <c r="AN23" s="3">
        <f t="shared" si="8"/>
        <v>0</v>
      </c>
      <c r="AO23" s="3">
        <f t="shared" si="8"/>
        <v>2.8571428571428571E-2</v>
      </c>
      <c r="AP23" s="3">
        <f t="shared" si="8"/>
        <v>0</v>
      </c>
      <c r="AQ23" s="3">
        <f t="shared" si="8"/>
        <v>0</v>
      </c>
      <c r="AR23" s="3">
        <f t="shared" si="8"/>
        <v>0</v>
      </c>
      <c r="AS23" s="3">
        <f t="shared" si="8"/>
        <v>0</v>
      </c>
    </row>
    <row r="24" spans="1:61" x14ac:dyDescent="0.3">
      <c r="AI24" s="2" t="s">
        <v>40</v>
      </c>
      <c r="AJ24" s="3">
        <f>AJ10/$AT$10</f>
        <v>0</v>
      </c>
      <c r="AK24" s="3">
        <f t="shared" ref="AK24:AS24" si="9">AK10/$AT$10</f>
        <v>0</v>
      </c>
      <c r="AL24" s="3">
        <f t="shared" si="9"/>
        <v>0</v>
      </c>
      <c r="AM24" s="3">
        <f t="shared" si="9"/>
        <v>9.0909090909090912E-2</v>
      </c>
      <c r="AN24" s="3">
        <f t="shared" si="9"/>
        <v>0.72727272727272729</v>
      </c>
      <c r="AO24" s="3">
        <f t="shared" si="9"/>
        <v>0.18181818181818182</v>
      </c>
      <c r="AP24" s="3">
        <f t="shared" si="9"/>
        <v>0</v>
      </c>
      <c r="AQ24" s="3">
        <f t="shared" si="9"/>
        <v>0</v>
      </c>
      <c r="AR24" s="3">
        <f t="shared" si="9"/>
        <v>0</v>
      </c>
      <c r="AS24" s="3">
        <f t="shared" si="9"/>
        <v>0</v>
      </c>
    </row>
    <row r="25" spans="1:61" x14ac:dyDescent="0.3">
      <c r="AI25" s="2" t="s">
        <v>41</v>
      </c>
      <c r="AJ25" s="3">
        <f>AJ11/$AT$11</f>
        <v>0</v>
      </c>
      <c r="AK25" s="3">
        <f t="shared" ref="AK25:AS25" si="10">AK11/$AT$11</f>
        <v>0</v>
      </c>
      <c r="AL25" s="3">
        <f t="shared" si="10"/>
        <v>0</v>
      </c>
      <c r="AM25" s="3">
        <f t="shared" si="10"/>
        <v>0</v>
      </c>
      <c r="AN25" s="3">
        <f t="shared" si="10"/>
        <v>0.42857142857142855</v>
      </c>
      <c r="AO25" s="3">
        <f t="shared" si="10"/>
        <v>0.42857142857142855</v>
      </c>
      <c r="AP25" s="3">
        <f t="shared" si="10"/>
        <v>0.14285714285714285</v>
      </c>
      <c r="AQ25" s="3">
        <f t="shared" si="10"/>
        <v>0</v>
      </c>
      <c r="AR25" s="3">
        <f t="shared" si="10"/>
        <v>0</v>
      </c>
      <c r="AS25" s="3">
        <f t="shared" si="10"/>
        <v>0</v>
      </c>
    </row>
    <row r="26" spans="1:61" x14ac:dyDescent="0.3">
      <c r="AI26" s="2" t="s">
        <v>42</v>
      </c>
      <c r="AJ26" s="3">
        <f>AJ12/$AT$12</f>
        <v>0</v>
      </c>
      <c r="AK26" s="3">
        <f t="shared" ref="AK26:AS26" si="11">AK12/$AT$12</f>
        <v>0</v>
      </c>
      <c r="AL26" s="3">
        <f t="shared" si="11"/>
        <v>0</v>
      </c>
      <c r="AM26" s="3">
        <f t="shared" si="11"/>
        <v>0</v>
      </c>
      <c r="AN26" s="3">
        <f t="shared" si="11"/>
        <v>0</v>
      </c>
      <c r="AO26" s="3">
        <f t="shared" si="11"/>
        <v>9.0909090909090912E-2</v>
      </c>
      <c r="AP26" s="3">
        <f t="shared" si="11"/>
        <v>0.72727272727272729</v>
      </c>
      <c r="AQ26" s="3">
        <f t="shared" si="11"/>
        <v>0.18181818181818182</v>
      </c>
      <c r="AR26" s="3">
        <f t="shared" si="11"/>
        <v>0</v>
      </c>
      <c r="AS26" s="3">
        <f t="shared" si="11"/>
        <v>0</v>
      </c>
    </row>
    <row r="27" spans="1:61" x14ac:dyDescent="0.3">
      <c r="AI27" s="2" t="s">
        <v>35</v>
      </c>
      <c r="AJ27" s="3">
        <f>AJ13/$AT$13</f>
        <v>0</v>
      </c>
      <c r="AK27" s="3">
        <f t="shared" ref="AK27:AS27" si="12">AK13/$AT$13</f>
        <v>0</v>
      </c>
      <c r="AL27" s="3">
        <f t="shared" si="12"/>
        <v>0</v>
      </c>
      <c r="AM27" s="3">
        <f t="shared" si="12"/>
        <v>0</v>
      </c>
      <c r="AN27" s="3">
        <f t="shared" si="12"/>
        <v>0</v>
      </c>
      <c r="AO27" s="3">
        <f t="shared" si="12"/>
        <v>0</v>
      </c>
      <c r="AP27" s="3">
        <f t="shared" si="12"/>
        <v>0.16666666666666666</v>
      </c>
      <c r="AQ27" s="3">
        <f t="shared" si="12"/>
        <v>0.75</v>
      </c>
      <c r="AR27" s="3">
        <f t="shared" si="12"/>
        <v>8.3333333333333329E-2</v>
      </c>
      <c r="AS27" s="3">
        <f t="shared" si="12"/>
        <v>0</v>
      </c>
    </row>
    <row r="28" spans="1:61" x14ac:dyDescent="0.3">
      <c r="AI28" s="2" t="s">
        <v>43</v>
      </c>
      <c r="AJ28" s="3">
        <f>AJ14/$AT$14</f>
        <v>0</v>
      </c>
      <c r="AK28" s="3">
        <f t="shared" ref="AK28:AS28" si="13">AK14/$AT$14</f>
        <v>0</v>
      </c>
      <c r="AL28" s="3">
        <f t="shared" si="13"/>
        <v>0</v>
      </c>
      <c r="AM28" s="3">
        <f t="shared" si="13"/>
        <v>0</v>
      </c>
      <c r="AN28" s="3">
        <f t="shared" si="13"/>
        <v>0</v>
      </c>
      <c r="AO28" s="3">
        <f t="shared" si="13"/>
        <v>0</v>
      </c>
      <c r="AP28" s="3">
        <f t="shared" si="13"/>
        <v>0</v>
      </c>
      <c r="AQ28" s="3">
        <f t="shared" si="13"/>
        <v>1</v>
      </c>
      <c r="AR28" s="3">
        <f t="shared" si="13"/>
        <v>0</v>
      </c>
      <c r="AS28" s="3">
        <f t="shared" si="13"/>
        <v>0</v>
      </c>
    </row>
    <row r="29" spans="1:61" x14ac:dyDescent="0.3">
      <c r="AI29" s="2" t="s">
        <v>44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</row>
    <row r="31" spans="1:61" x14ac:dyDescent="0.3">
      <c r="A31" t="s">
        <v>59</v>
      </c>
    </row>
    <row r="33" spans="2:61" x14ac:dyDescent="0.3">
      <c r="B33" s="14" t="s">
        <v>46</v>
      </c>
      <c r="C33" s="14" t="s">
        <v>47</v>
      </c>
      <c r="D33" s="14" t="s">
        <v>48</v>
      </c>
      <c r="F33" s="67" t="s">
        <v>2</v>
      </c>
      <c r="G33" s="67"/>
      <c r="I33" s="67" t="s">
        <v>7</v>
      </c>
      <c r="J33" s="67"/>
      <c r="L33" s="68" t="s">
        <v>0</v>
      </c>
      <c r="M33" s="68"/>
      <c r="N33" s="68"/>
      <c r="O33" s="6" t="s">
        <v>10</v>
      </c>
      <c r="Q33" s="68" t="s">
        <v>0</v>
      </c>
      <c r="R33" s="68"/>
      <c r="S33" s="68"/>
      <c r="T33" s="6" t="s">
        <v>33</v>
      </c>
      <c r="V33" s="67" t="s">
        <v>85</v>
      </c>
      <c r="W33" s="67"/>
      <c r="X33" s="67"/>
      <c r="Y33" s="2" t="s">
        <v>33</v>
      </c>
      <c r="AA33" s="67" t="s">
        <v>85</v>
      </c>
      <c r="AB33" s="67"/>
      <c r="AC33" s="67"/>
      <c r="AD33" s="2" t="s">
        <v>33</v>
      </c>
      <c r="AE33" s="67" t="s">
        <v>36</v>
      </c>
      <c r="AF33" s="67"/>
      <c r="AG33" s="67"/>
      <c r="AI33" s="70" t="s">
        <v>51</v>
      </c>
      <c r="AJ33" s="72"/>
      <c r="AK33" s="72"/>
      <c r="AL33" s="72"/>
      <c r="AM33" s="72"/>
      <c r="AN33" s="72"/>
      <c r="AO33" s="72"/>
      <c r="AP33" s="72"/>
      <c r="AQ33" s="72"/>
      <c r="AR33" s="72"/>
      <c r="AS33" s="71"/>
      <c r="AV33" s="67" t="s">
        <v>54</v>
      </c>
      <c r="AW33" s="67"/>
      <c r="AY33" s="67" t="s">
        <v>85</v>
      </c>
      <c r="AZ33" s="67"/>
      <c r="BA33" s="67"/>
      <c r="BB33" s="2" t="s">
        <v>33</v>
      </c>
      <c r="BC33" s="2" t="s">
        <v>55</v>
      </c>
      <c r="BE33" s="67" t="s">
        <v>85</v>
      </c>
      <c r="BF33" s="67"/>
      <c r="BG33" s="67"/>
      <c r="BH33" s="2" t="s">
        <v>55</v>
      </c>
      <c r="BI33" s="2" t="s">
        <v>157</v>
      </c>
    </row>
    <row r="34" spans="2:61" ht="15.6" x14ac:dyDescent="0.3">
      <c r="B34" s="2">
        <v>1</v>
      </c>
      <c r="C34" s="23">
        <v>43833</v>
      </c>
      <c r="D34" s="27">
        <v>14305.17</v>
      </c>
      <c r="F34" s="3" t="s">
        <v>3</v>
      </c>
      <c r="G34" s="4">
        <v>13381</v>
      </c>
      <c r="H34" s="19"/>
      <c r="I34" s="3" t="s">
        <v>3</v>
      </c>
      <c r="J34" s="4">
        <v>13381</v>
      </c>
      <c r="L34" s="7">
        <v>13381</v>
      </c>
      <c r="M34" s="6" t="s">
        <v>1</v>
      </c>
      <c r="N34" s="7">
        <f>L34+$J$38</f>
        <v>13725</v>
      </c>
      <c r="O34" s="6" t="s">
        <v>11</v>
      </c>
      <c r="Q34" s="7">
        <v>13381</v>
      </c>
      <c r="R34" s="6" t="s">
        <v>1</v>
      </c>
      <c r="S34" s="7">
        <f>Q34+$J$38</f>
        <v>13725</v>
      </c>
      <c r="T34" s="6" t="s">
        <v>50</v>
      </c>
      <c r="V34" s="2">
        <v>1</v>
      </c>
      <c r="W34" s="23">
        <v>43833</v>
      </c>
      <c r="X34" s="27">
        <v>14305.17</v>
      </c>
      <c r="Y34" s="2" t="s">
        <v>34</v>
      </c>
      <c r="AA34" s="2">
        <v>1</v>
      </c>
      <c r="AB34" s="31">
        <v>43833</v>
      </c>
      <c r="AC34" s="35">
        <v>14305.17</v>
      </c>
      <c r="AD34" s="2" t="s">
        <v>34</v>
      </c>
      <c r="AE34" s="2" t="s">
        <v>34</v>
      </c>
      <c r="AF34" s="2" t="s">
        <v>38</v>
      </c>
      <c r="AG34" s="2" t="s">
        <v>39</v>
      </c>
      <c r="AI34" s="2" t="s">
        <v>33</v>
      </c>
      <c r="AJ34" s="2" t="s">
        <v>50</v>
      </c>
      <c r="AK34" s="2" t="s">
        <v>49</v>
      </c>
      <c r="AL34" s="2" t="s">
        <v>34</v>
      </c>
      <c r="AM34" s="2" t="s">
        <v>39</v>
      </c>
      <c r="AN34" s="2" t="s">
        <v>40</v>
      </c>
      <c r="AO34" s="2" t="s">
        <v>41</v>
      </c>
      <c r="AP34" s="2" t="s">
        <v>42</v>
      </c>
      <c r="AQ34" s="2" t="s">
        <v>35</v>
      </c>
      <c r="AR34" s="2" t="s">
        <v>43</v>
      </c>
      <c r="AS34" s="2" t="s">
        <v>44</v>
      </c>
      <c r="AV34" s="2" t="s">
        <v>50</v>
      </c>
      <c r="AW34" s="12">
        <v>0</v>
      </c>
      <c r="AY34" s="2">
        <v>1</v>
      </c>
      <c r="AZ34" s="31">
        <v>43833</v>
      </c>
      <c r="BA34" s="35">
        <v>14305.17</v>
      </c>
      <c r="BB34" s="2" t="s">
        <v>34</v>
      </c>
      <c r="BC34" s="13"/>
      <c r="BE34" s="2">
        <v>1</v>
      </c>
      <c r="BF34" s="23">
        <v>43833</v>
      </c>
      <c r="BG34" s="27">
        <v>14305.17</v>
      </c>
      <c r="BH34" s="13" t="s">
        <v>1</v>
      </c>
      <c r="BI34" s="2" t="s">
        <v>1</v>
      </c>
    </row>
    <row r="35" spans="2:61" ht="15.6" x14ac:dyDescent="0.3">
      <c r="B35" s="2">
        <v>2</v>
      </c>
      <c r="C35" s="25" t="s">
        <v>74</v>
      </c>
      <c r="D35" s="27">
        <v>14485.07</v>
      </c>
      <c r="F35" s="3" t="s">
        <v>4</v>
      </c>
      <c r="G35" s="4">
        <v>16824</v>
      </c>
      <c r="H35" s="19"/>
      <c r="I35" s="5" t="s">
        <v>4</v>
      </c>
      <c r="J35" s="4">
        <v>16824</v>
      </c>
      <c r="L35" s="7">
        <f>N34</f>
        <v>13725</v>
      </c>
      <c r="M35" s="6" t="s">
        <v>1</v>
      </c>
      <c r="N35" s="7">
        <f t="shared" ref="N35:N43" si="14">L35+$J$38</f>
        <v>14069</v>
      </c>
      <c r="O35" s="6" t="s">
        <v>12</v>
      </c>
      <c r="Q35" s="7">
        <f>S34</f>
        <v>13725</v>
      </c>
      <c r="R35" s="6" t="s">
        <v>1</v>
      </c>
      <c r="S35" s="7">
        <f t="shared" ref="S35:S43" si="15">Q35+$J$38</f>
        <v>14069</v>
      </c>
      <c r="T35" s="6" t="s">
        <v>49</v>
      </c>
      <c r="V35" s="2">
        <v>2</v>
      </c>
      <c r="W35" s="25" t="s">
        <v>74</v>
      </c>
      <c r="X35" s="27">
        <v>14485.07</v>
      </c>
      <c r="Y35" s="2" t="s">
        <v>39</v>
      </c>
      <c r="AA35" s="2">
        <v>2</v>
      </c>
      <c r="AB35" s="32" t="s">
        <v>74</v>
      </c>
      <c r="AC35" s="35">
        <v>14485.07</v>
      </c>
      <c r="AD35" s="2" t="s">
        <v>39</v>
      </c>
      <c r="AE35" s="2" t="s">
        <v>39</v>
      </c>
      <c r="AF35" s="2" t="s">
        <v>38</v>
      </c>
      <c r="AG35" s="2" t="s">
        <v>34</v>
      </c>
      <c r="AI35" s="2" t="s">
        <v>50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>
        <f>SUM(AJ35:AS35)</f>
        <v>0</v>
      </c>
      <c r="AV35" s="2" t="s">
        <v>49</v>
      </c>
      <c r="AW35" s="12">
        <v>14049.888000000001</v>
      </c>
      <c r="AY35" s="2">
        <v>2</v>
      </c>
      <c r="AZ35" s="32" t="s">
        <v>74</v>
      </c>
      <c r="BA35" s="35">
        <v>14485.07</v>
      </c>
      <c r="BB35" s="2" t="s">
        <v>39</v>
      </c>
      <c r="BC35" s="13">
        <v>14254.57894736842</v>
      </c>
      <c r="BE35" s="2">
        <v>2</v>
      </c>
      <c r="BF35" s="25" t="s">
        <v>74</v>
      </c>
      <c r="BG35" s="27">
        <v>14485.07</v>
      </c>
      <c r="BH35" s="13">
        <v>14451.744000000001</v>
      </c>
      <c r="BI35" s="17">
        <v>1.5912318865671891</v>
      </c>
    </row>
    <row r="36" spans="2:61" ht="15.6" x14ac:dyDescent="0.3">
      <c r="B36" s="2">
        <v>3</v>
      </c>
      <c r="C36" s="25" t="s">
        <v>75</v>
      </c>
      <c r="D36" s="27">
        <v>14293.11</v>
      </c>
      <c r="F36" s="3" t="s">
        <v>5</v>
      </c>
      <c r="G36" s="3" t="s">
        <v>86</v>
      </c>
      <c r="I36" s="5" t="s">
        <v>8</v>
      </c>
      <c r="J36" s="3">
        <v>10</v>
      </c>
      <c r="L36" s="7">
        <f>N35</f>
        <v>14069</v>
      </c>
      <c r="M36" s="6" t="s">
        <v>1</v>
      </c>
      <c r="N36" s="7">
        <f t="shared" si="14"/>
        <v>14413</v>
      </c>
      <c r="O36" s="6" t="s">
        <v>13</v>
      </c>
      <c r="Q36" s="7">
        <f>S35</f>
        <v>14069</v>
      </c>
      <c r="R36" s="6" t="s">
        <v>1</v>
      </c>
      <c r="S36" s="7">
        <f t="shared" si="15"/>
        <v>14413</v>
      </c>
      <c r="T36" s="6" t="s">
        <v>34</v>
      </c>
      <c r="V36" s="2">
        <v>3</v>
      </c>
      <c r="W36" s="25" t="s">
        <v>75</v>
      </c>
      <c r="X36" s="27">
        <v>14293.11</v>
      </c>
      <c r="Y36" s="2" t="s">
        <v>34</v>
      </c>
      <c r="AA36" s="2">
        <v>3</v>
      </c>
      <c r="AB36" s="32" t="s">
        <v>75</v>
      </c>
      <c r="AC36" s="35">
        <v>14293.11</v>
      </c>
      <c r="AD36" s="2" t="s">
        <v>34</v>
      </c>
      <c r="AE36" s="2" t="s">
        <v>34</v>
      </c>
      <c r="AF36" s="2" t="s">
        <v>38</v>
      </c>
      <c r="AG36" s="2" t="s">
        <v>34</v>
      </c>
      <c r="AI36" s="2" t="s">
        <v>49</v>
      </c>
      <c r="AJ36" s="3">
        <v>0</v>
      </c>
      <c r="AK36" s="3">
        <v>5</v>
      </c>
      <c r="AL36" s="3">
        <v>4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>
        <f t="shared" ref="AT36:AT43" si="16">SUM(AJ37:AS37)</f>
        <v>304</v>
      </c>
      <c r="AV36" s="2" t="s">
        <v>34</v>
      </c>
      <c r="AW36" s="12">
        <v>14254.578</v>
      </c>
      <c r="AY36" s="2">
        <v>3</v>
      </c>
      <c r="AZ36" s="32" t="s">
        <v>75</v>
      </c>
      <c r="BA36" s="35">
        <v>14293.11</v>
      </c>
      <c r="BB36" s="2" t="s">
        <v>34</v>
      </c>
      <c r="BC36" s="13">
        <v>14573.903225806451</v>
      </c>
      <c r="BE36" s="2">
        <v>3</v>
      </c>
      <c r="BF36" s="25" t="s">
        <v>75</v>
      </c>
      <c r="BG36" s="27">
        <v>14293.11</v>
      </c>
      <c r="BH36" s="13">
        <v>14451.744000000001</v>
      </c>
      <c r="BI36" s="17">
        <v>1.9645355405957849</v>
      </c>
    </row>
    <row r="37" spans="2:61" ht="15.6" x14ac:dyDescent="0.3">
      <c r="B37" s="2">
        <v>4</v>
      </c>
      <c r="C37" s="25" t="s">
        <v>76</v>
      </c>
      <c r="D37" s="27">
        <v>14241.86</v>
      </c>
      <c r="I37" s="3" t="s">
        <v>9</v>
      </c>
      <c r="J37" s="4">
        <v>3443</v>
      </c>
      <c r="L37" s="7">
        <f>N36</f>
        <v>14413</v>
      </c>
      <c r="M37" s="6" t="s">
        <v>1</v>
      </c>
      <c r="N37" s="7">
        <f t="shared" si="14"/>
        <v>14757</v>
      </c>
      <c r="O37" s="6" t="s">
        <v>14</v>
      </c>
      <c r="Q37" s="7">
        <f>S36</f>
        <v>14413</v>
      </c>
      <c r="R37" s="6" t="s">
        <v>1</v>
      </c>
      <c r="S37" s="7">
        <f t="shared" si="15"/>
        <v>14757</v>
      </c>
      <c r="T37" s="6" t="s">
        <v>39</v>
      </c>
      <c r="V37" s="2">
        <v>4</v>
      </c>
      <c r="W37" s="25" t="s">
        <v>76</v>
      </c>
      <c r="X37" s="27">
        <v>14241.86</v>
      </c>
      <c r="Y37" s="2" t="s">
        <v>34</v>
      </c>
      <c r="AA37" s="2">
        <v>4</v>
      </c>
      <c r="AB37" s="32" t="s">
        <v>76</v>
      </c>
      <c r="AC37" s="35">
        <v>14241.86</v>
      </c>
      <c r="AD37" s="2" t="s">
        <v>34</v>
      </c>
      <c r="AE37" s="2" t="s">
        <v>34</v>
      </c>
      <c r="AF37" s="2" t="s">
        <v>38</v>
      </c>
      <c r="AG37" s="2" t="s">
        <v>34</v>
      </c>
      <c r="AI37" s="2" t="s">
        <v>34</v>
      </c>
      <c r="AJ37" s="3">
        <v>0</v>
      </c>
      <c r="AK37" s="3">
        <v>4</v>
      </c>
      <c r="AL37" s="3">
        <v>284</v>
      </c>
      <c r="AM37" s="3">
        <v>16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>
        <f t="shared" si="16"/>
        <v>248</v>
      </c>
      <c r="AV37" s="2" t="s">
        <v>39</v>
      </c>
      <c r="AW37" s="12">
        <v>14573.903</v>
      </c>
      <c r="AY37" s="2">
        <v>4</v>
      </c>
      <c r="AZ37" s="32" t="s">
        <v>76</v>
      </c>
      <c r="BA37" s="35">
        <v>14241.86</v>
      </c>
      <c r="BB37" s="2" t="s">
        <v>34</v>
      </c>
      <c r="BC37" s="13">
        <v>14254.57894736842</v>
      </c>
      <c r="BE37" s="2">
        <v>4</v>
      </c>
      <c r="BF37" s="25" t="s">
        <v>76</v>
      </c>
      <c r="BG37" s="27">
        <v>14241.86</v>
      </c>
      <c r="BH37" s="13">
        <v>14451.744000000001</v>
      </c>
      <c r="BI37" s="17">
        <v>8.9306785549226997E-2</v>
      </c>
    </row>
    <row r="38" spans="2:61" ht="15.6" x14ac:dyDescent="0.3">
      <c r="B38" s="2">
        <v>5</v>
      </c>
      <c r="C38" s="25" t="s">
        <v>77</v>
      </c>
      <c r="D38" s="27">
        <v>14238.84</v>
      </c>
      <c r="I38" s="3" t="s">
        <v>7</v>
      </c>
      <c r="J38" s="3">
        <v>344</v>
      </c>
      <c r="L38" s="7">
        <f t="shared" ref="L38:L43" si="17">N37</f>
        <v>14757</v>
      </c>
      <c r="M38" s="6" t="s">
        <v>1</v>
      </c>
      <c r="N38" s="7">
        <f t="shared" si="14"/>
        <v>15101</v>
      </c>
      <c r="O38" s="6" t="s">
        <v>15</v>
      </c>
      <c r="Q38" s="7">
        <f t="shared" ref="Q38:Q43" si="18">S37</f>
        <v>14757</v>
      </c>
      <c r="R38" s="6" t="s">
        <v>1</v>
      </c>
      <c r="S38" s="7">
        <f t="shared" si="15"/>
        <v>15101</v>
      </c>
      <c r="T38" s="6" t="s">
        <v>40</v>
      </c>
      <c r="V38" s="2">
        <v>5</v>
      </c>
      <c r="W38" s="25" t="s">
        <v>77</v>
      </c>
      <c r="X38" s="27">
        <v>14238.84</v>
      </c>
      <c r="Y38" s="2" t="s">
        <v>34</v>
      </c>
      <c r="AA38" s="2">
        <v>5</v>
      </c>
      <c r="AB38" s="32" t="s">
        <v>77</v>
      </c>
      <c r="AC38" s="35">
        <v>14238.84</v>
      </c>
      <c r="AD38" s="2" t="s">
        <v>34</v>
      </c>
      <c r="AE38" s="2" t="s">
        <v>34</v>
      </c>
      <c r="AF38" s="2" t="s">
        <v>38</v>
      </c>
      <c r="AG38" s="2" t="s">
        <v>34</v>
      </c>
      <c r="AI38" s="2" t="s">
        <v>39</v>
      </c>
      <c r="AJ38" s="3">
        <v>0</v>
      </c>
      <c r="AK38" s="3">
        <v>0</v>
      </c>
      <c r="AL38" s="3">
        <v>15</v>
      </c>
      <c r="AM38" s="3">
        <v>226</v>
      </c>
      <c r="AN38" s="3">
        <v>7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>
        <f t="shared" si="16"/>
        <v>116</v>
      </c>
      <c r="AV38" s="2" t="s">
        <v>40</v>
      </c>
      <c r="AW38" s="12">
        <v>14911.206</v>
      </c>
      <c r="AY38" s="2">
        <v>5</v>
      </c>
      <c r="AZ38" s="32" t="s">
        <v>77</v>
      </c>
      <c r="BA38" s="35">
        <v>14238.84</v>
      </c>
      <c r="BB38" s="2" t="s">
        <v>34</v>
      </c>
      <c r="BC38" s="13">
        <v>14254.57894736842</v>
      </c>
      <c r="BE38" s="2">
        <v>5</v>
      </c>
      <c r="BF38" s="25" t="s">
        <v>77</v>
      </c>
      <c r="BG38" s="27">
        <v>14238.84</v>
      </c>
      <c r="BH38" s="13">
        <v>14157.475177304959</v>
      </c>
      <c r="BI38" s="17">
        <v>0.11053532007116861</v>
      </c>
    </row>
    <row r="39" spans="2:61" ht="15.6" x14ac:dyDescent="0.3">
      <c r="B39" s="2">
        <v>6</v>
      </c>
      <c r="C39" s="25" t="s">
        <v>78</v>
      </c>
      <c r="D39" s="27">
        <v>14338.34</v>
      </c>
      <c r="L39" s="7">
        <f t="shared" si="17"/>
        <v>15101</v>
      </c>
      <c r="M39" s="6" t="s">
        <v>1</v>
      </c>
      <c r="N39" s="7">
        <f t="shared" si="14"/>
        <v>15445</v>
      </c>
      <c r="O39" s="6" t="s">
        <v>16</v>
      </c>
      <c r="Q39" s="7">
        <f t="shared" si="18"/>
        <v>15101</v>
      </c>
      <c r="R39" s="6" t="s">
        <v>1</v>
      </c>
      <c r="S39" s="7">
        <f t="shared" si="15"/>
        <v>15445</v>
      </c>
      <c r="T39" s="6" t="s">
        <v>41</v>
      </c>
      <c r="V39" s="2">
        <v>6</v>
      </c>
      <c r="W39" s="25" t="s">
        <v>78</v>
      </c>
      <c r="X39" s="27">
        <v>14338.34</v>
      </c>
      <c r="Y39" s="2" t="s">
        <v>34</v>
      </c>
      <c r="AA39" s="2">
        <v>6</v>
      </c>
      <c r="AB39" s="32" t="s">
        <v>78</v>
      </c>
      <c r="AC39" s="35">
        <v>14338.34</v>
      </c>
      <c r="AD39" s="2" t="s">
        <v>34</v>
      </c>
      <c r="AE39" s="2" t="s">
        <v>34</v>
      </c>
      <c r="AF39" s="2" t="s">
        <v>38</v>
      </c>
      <c r="AG39" s="2" t="s">
        <v>34</v>
      </c>
      <c r="AI39" s="2" t="s">
        <v>40</v>
      </c>
      <c r="AJ39" s="3">
        <v>0</v>
      </c>
      <c r="AK39" s="3">
        <v>0</v>
      </c>
      <c r="AL39" s="3">
        <v>0</v>
      </c>
      <c r="AM39" s="3">
        <v>7</v>
      </c>
      <c r="AN39" s="3">
        <v>108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>
        <f t="shared" si="16"/>
        <v>10</v>
      </c>
      <c r="AV39" s="2" t="s">
        <v>41</v>
      </c>
      <c r="AW39" s="12">
        <v>15307.4</v>
      </c>
      <c r="AY39" s="2">
        <v>6</v>
      </c>
      <c r="AZ39" s="32" t="s">
        <v>78</v>
      </c>
      <c r="BA39" s="35">
        <v>14338.34</v>
      </c>
      <c r="BB39" s="2" t="s">
        <v>34</v>
      </c>
      <c r="BC39" s="13">
        <v>14254.57894736842</v>
      </c>
      <c r="BE39" s="2">
        <v>6</v>
      </c>
      <c r="BF39" s="25" t="s">
        <v>78</v>
      </c>
      <c r="BG39" s="27">
        <v>14338.34</v>
      </c>
      <c r="BH39" s="13">
        <v>14157.475177304959</v>
      </c>
      <c r="BI39" s="17">
        <v>0.58417538314462081</v>
      </c>
    </row>
    <row r="40" spans="2:61" ht="15.6" x14ac:dyDescent="0.3">
      <c r="B40" s="2">
        <v>7</v>
      </c>
      <c r="C40" s="26" t="s">
        <v>79</v>
      </c>
      <c r="D40" s="27">
        <v>14338.34</v>
      </c>
      <c r="L40" s="7">
        <f t="shared" si="17"/>
        <v>15445</v>
      </c>
      <c r="M40" s="6" t="s">
        <v>1</v>
      </c>
      <c r="N40" s="7">
        <f t="shared" si="14"/>
        <v>15789</v>
      </c>
      <c r="O40" s="6" t="s">
        <v>17</v>
      </c>
      <c r="Q40" s="7">
        <f t="shared" si="18"/>
        <v>15445</v>
      </c>
      <c r="R40" s="6" t="s">
        <v>1</v>
      </c>
      <c r="S40" s="7">
        <f t="shared" si="15"/>
        <v>15789</v>
      </c>
      <c r="T40" s="6" t="s">
        <v>42</v>
      </c>
      <c r="V40" s="2">
        <v>7</v>
      </c>
      <c r="W40" s="26" t="s">
        <v>79</v>
      </c>
      <c r="X40" s="27">
        <v>14338.34</v>
      </c>
      <c r="Y40" s="2" t="s">
        <v>34</v>
      </c>
      <c r="AA40" s="2">
        <v>7</v>
      </c>
      <c r="AB40" s="33" t="s">
        <v>79</v>
      </c>
      <c r="AC40" s="35">
        <v>14338.34</v>
      </c>
      <c r="AD40" s="2" t="s">
        <v>34</v>
      </c>
      <c r="AE40" s="2" t="s">
        <v>34</v>
      </c>
      <c r="AF40" s="2" t="s">
        <v>38</v>
      </c>
      <c r="AG40" s="2" t="s">
        <v>34</v>
      </c>
      <c r="AI40" s="2" t="s">
        <v>41</v>
      </c>
      <c r="AJ40" s="3">
        <v>0</v>
      </c>
      <c r="AK40" s="3">
        <v>0</v>
      </c>
      <c r="AL40" s="3">
        <v>0</v>
      </c>
      <c r="AM40" s="3">
        <v>0</v>
      </c>
      <c r="AN40" s="3">
        <v>1</v>
      </c>
      <c r="AO40" s="3">
        <v>8</v>
      </c>
      <c r="AP40" s="3">
        <v>0</v>
      </c>
      <c r="AQ40" s="3">
        <v>1</v>
      </c>
      <c r="AR40" s="3">
        <v>0</v>
      </c>
      <c r="AS40" s="3">
        <v>0</v>
      </c>
      <c r="AT40">
        <f t="shared" si="16"/>
        <v>14</v>
      </c>
      <c r="AV40" s="2" t="s">
        <v>42</v>
      </c>
      <c r="AW40" s="12">
        <v>15617</v>
      </c>
      <c r="AY40" s="2">
        <v>7</v>
      </c>
      <c r="AZ40" s="33" t="s">
        <v>79</v>
      </c>
      <c r="BA40" s="35">
        <v>14338.34</v>
      </c>
      <c r="BB40" s="2" t="s">
        <v>34</v>
      </c>
      <c r="BC40" s="13">
        <v>14254.57894736842</v>
      </c>
      <c r="BE40" s="2">
        <v>7</v>
      </c>
      <c r="BF40" s="26" t="s">
        <v>79</v>
      </c>
      <c r="BG40" s="27">
        <v>14338.34</v>
      </c>
      <c r="BH40" s="13">
        <v>14451.744000000001</v>
      </c>
      <c r="BI40" s="17">
        <v>0.58417538314462081</v>
      </c>
    </row>
    <row r="41" spans="2:61" ht="15.6" x14ac:dyDescent="0.3">
      <c r="B41" s="2">
        <v>8</v>
      </c>
      <c r="C41" s="26" t="s">
        <v>80</v>
      </c>
      <c r="D41" s="27">
        <v>14338.34</v>
      </c>
      <c r="L41" s="7">
        <f t="shared" si="17"/>
        <v>15789</v>
      </c>
      <c r="M41" s="6" t="s">
        <v>1</v>
      </c>
      <c r="N41" s="7">
        <f t="shared" si="14"/>
        <v>16133</v>
      </c>
      <c r="O41" s="6" t="s">
        <v>18</v>
      </c>
      <c r="Q41" s="7">
        <f t="shared" si="18"/>
        <v>15789</v>
      </c>
      <c r="R41" s="6" t="s">
        <v>1</v>
      </c>
      <c r="S41" s="7">
        <f t="shared" si="15"/>
        <v>16133</v>
      </c>
      <c r="T41" s="6" t="s">
        <v>35</v>
      </c>
      <c r="V41" s="2">
        <v>8</v>
      </c>
      <c r="W41" s="26" t="s">
        <v>80</v>
      </c>
      <c r="X41" s="27">
        <v>14338.34</v>
      </c>
      <c r="Y41" s="2" t="s">
        <v>34</v>
      </c>
      <c r="AA41" s="2">
        <v>8</v>
      </c>
      <c r="AB41" s="33" t="s">
        <v>80</v>
      </c>
      <c r="AC41" s="35">
        <v>14338.34</v>
      </c>
      <c r="AD41" s="2" t="s">
        <v>34</v>
      </c>
      <c r="AE41" s="2" t="s">
        <v>34</v>
      </c>
      <c r="AF41" s="2" t="s">
        <v>38</v>
      </c>
      <c r="AG41" s="2" t="s">
        <v>39</v>
      </c>
      <c r="AI41" s="2" t="s">
        <v>42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12</v>
      </c>
      <c r="AQ41" s="3">
        <v>1</v>
      </c>
      <c r="AR41" s="3">
        <v>0</v>
      </c>
      <c r="AS41" s="3">
        <v>0</v>
      </c>
      <c r="AT41">
        <f t="shared" si="16"/>
        <v>4</v>
      </c>
      <c r="AV41" s="2" t="s">
        <v>35</v>
      </c>
      <c r="AW41" s="12">
        <v>15875</v>
      </c>
      <c r="AY41" s="2">
        <v>8</v>
      </c>
      <c r="AZ41" s="33" t="s">
        <v>80</v>
      </c>
      <c r="BA41" s="35">
        <v>14338.34</v>
      </c>
      <c r="BB41" s="2" t="s">
        <v>34</v>
      </c>
      <c r="BC41" s="13">
        <v>14254.57894736842</v>
      </c>
      <c r="BE41" s="2">
        <v>8</v>
      </c>
      <c r="BF41" s="26" t="s">
        <v>80</v>
      </c>
      <c r="BG41" s="27">
        <v>14338.34</v>
      </c>
      <c r="BH41" s="13">
        <v>14451.744000000001</v>
      </c>
      <c r="BI41" s="17">
        <v>0.58417538314462081</v>
      </c>
    </row>
    <row r="42" spans="2:61" ht="15.6" x14ac:dyDescent="0.3">
      <c r="B42" s="2">
        <v>9</v>
      </c>
      <c r="C42" s="25" t="s">
        <v>81</v>
      </c>
      <c r="D42" s="27">
        <v>14413.71</v>
      </c>
      <c r="L42" s="7">
        <f t="shared" si="17"/>
        <v>16133</v>
      </c>
      <c r="M42" s="6" t="s">
        <v>1</v>
      </c>
      <c r="N42" s="7">
        <f t="shared" si="14"/>
        <v>16477</v>
      </c>
      <c r="O42" s="6" t="s">
        <v>19</v>
      </c>
      <c r="Q42" s="7">
        <f t="shared" si="18"/>
        <v>16133</v>
      </c>
      <c r="R42" s="6" t="s">
        <v>1</v>
      </c>
      <c r="S42" s="7">
        <f t="shared" si="15"/>
        <v>16477</v>
      </c>
      <c r="T42" s="6" t="s">
        <v>43</v>
      </c>
      <c r="V42" s="2">
        <v>9</v>
      </c>
      <c r="W42" s="25" t="s">
        <v>81</v>
      </c>
      <c r="X42" s="27">
        <v>14413.71</v>
      </c>
      <c r="Y42" s="2" t="s">
        <v>39</v>
      </c>
      <c r="AA42" s="2">
        <v>9</v>
      </c>
      <c r="AB42" s="32" t="s">
        <v>81</v>
      </c>
      <c r="AC42" s="35">
        <v>14413.71</v>
      </c>
      <c r="AD42" s="2" t="s">
        <v>39</v>
      </c>
      <c r="AE42" s="2" t="s">
        <v>39</v>
      </c>
      <c r="AF42" s="2" t="s">
        <v>38</v>
      </c>
      <c r="AG42" s="2" t="s">
        <v>39</v>
      </c>
      <c r="AI42" s="2" t="s">
        <v>35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2</v>
      </c>
      <c r="AQ42" s="3">
        <v>1</v>
      </c>
      <c r="AR42" s="3">
        <v>1</v>
      </c>
      <c r="AS42" s="3">
        <v>0</v>
      </c>
      <c r="AT42">
        <f t="shared" si="16"/>
        <v>14</v>
      </c>
      <c r="AV42" s="2" t="s">
        <v>43</v>
      </c>
      <c r="AW42" s="12">
        <v>16329.571</v>
      </c>
      <c r="AY42" s="2">
        <v>9</v>
      </c>
      <c r="AZ42" s="32" t="s">
        <v>81</v>
      </c>
      <c r="BA42" s="35">
        <v>14413.71</v>
      </c>
      <c r="BB42" s="2" t="s">
        <v>39</v>
      </c>
      <c r="BC42" s="13">
        <v>14254.57894736842</v>
      </c>
      <c r="BE42" s="2">
        <v>9</v>
      </c>
      <c r="BF42" s="25" t="s">
        <v>81</v>
      </c>
      <c r="BG42" s="27">
        <v>14413.71</v>
      </c>
      <c r="BH42" s="13">
        <v>14451.744000000001</v>
      </c>
      <c r="BI42" s="17">
        <v>1.1040256299840741</v>
      </c>
    </row>
    <row r="43" spans="2:61" ht="15.6" x14ac:dyDescent="0.3">
      <c r="B43" s="2">
        <v>10</v>
      </c>
      <c r="C43" s="25" t="s">
        <v>82</v>
      </c>
      <c r="D43" s="27">
        <v>14483.06</v>
      </c>
      <c r="L43" s="7">
        <f t="shared" si="17"/>
        <v>16477</v>
      </c>
      <c r="M43" s="6" t="s">
        <v>1</v>
      </c>
      <c r="N43" s="7">
        <f t="shared" si="14"/>
        <v>16821</v>
      </c>
      <c r="O43" s="6" t="s">
        <v>20</v>
      </c>
      <c r="Q43" s="7">
        <f t="shared" si="18"/>
        <v>16477</v>
      </c>
      <c r="R43" s="6" t="s">
        <v>1</v>
      </c>
      <c r="S43" s="7">
        <f t="shared" si="15"/>
        <v>16821</v>
      </c>
      <c r="T43" s="6" t="s">
        <v>44</v>
      </c>
      <c r="V43" s="2">
        <v>10</v>
      </c>
      <c r="W43" s="25" t="s">
        <v>82</v>
      </c>
      <c r="X43" s="27">
        <v>14483.06</v>
      </c>
      <c r="Y43" s="2" t="s">
        <v>39</v>
      </c>
      <c r="AA43" s="2">
        <v>10</v>
      </c>
      <c r="AB43" s="32" t="s">
        <v>82</v>
      </c>
      <c r="AC43" s="35">
        <v>14483.06</v>
      </c>
      <c r="AD43" s="2" t="s">
        <v>39</v>
      </c>
      <c r="AE43" s="2" t="s">
        <v>39</v>
      </c>
      <c r="AF43" s="2" t="s">
        <v>38</v>
      </c>
      <c r="AG43" s="2" t="s">
        <v>39</v>
      </c>
      <c r="AI43" s="2" t="s">
        <v>43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11</v>
      </c>
      <c r="AS43" s="3">
        <v>2</v>
      </c>
      <c r="AT43">
        <f t="shared" si="16"/>
        <v>9</v>
      </c>
      <c r="AV43" s="2" t="s">
        <v>44</v>
      </c>
      <c r="AW43" s="12">
        <v>16572.555</v>
      </c>
      <c r="AY43" s="2">
        <v>10</v>
      </c>
      <c r="AZ43" s="32" t="s">
        <v>82</v>
      </c>
      <c r="BA43" s="35">
        <v>14483.06</v>
      </c>
      <c r="BB43" s="2" t="s">
        <v>39</v>
      </c>
      <c r="BC43" s="13">
        <v>14573.903225806451</v>
      </c>
      <c r="BE43" s="2">
        <v>10</v>
      </c>
      <c r="BF43" s="25" t="s">
        <v>82</v>
      </c>
      <c r="BG43" s="27">
        <v>14483.06</v>
      </c>
      <c r="BH43" s="13">
        <v>14451.744000000001</v>
      </c>
      <c r="BI43" s="17">
        <v>0.62723779233429477</v>
      </c>
    </row>
    <row r="44" spans="2:61" x14ac:dyDescent="0.3">
      <c r="B44" s="2" t="s">
        <v>24</v>
      </c>
      <c r="C44" s="2" t="s">
        <v>24</v>
      </c>
      <c r="D44" s="18" t="s">
        <v>24</v>
      </c>
      <c r="V44" s="2" t="s">
        <v>24</v>
      </c>
      <c r="W44" s="2" t="s">
        <v>24</v>
      </c>
      <c r="X44" s="18" t="s">
        <v>24</v>
      </c>
      <c r="Y44" s="18" t="s">
        <v>24</v>
      </c>
      <c r="AA44" s="2" t="s">
        <v>24</v>
      </c>
      <c r="AB44" s="34" t="s">
        <v>24</v>
      </c>
      <c r="AC44" s="18" t="s">
        <v>24</v>
      </c>
      <c r="AD44" s="18" t="s">
        <v>24</v>
      </c>
      <c r="AE44" s="18" t="s">
        <v>24</v>
      </c>
      <c r="AF44" s="18" t="s">
        <v>24</v>
      </c>
      <c r="AG44" s="18" t="s">
        <v>24</v>
      </c>
      <c r="AI44" s="2" t="s">
        <v>44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2</v>
      </c>
      <c r="AS44" s="3">
        <v>7</v>
      </c>
      <c r="AT44">
        <f>SUM(AJ44:AS44)</f>
        <v>9</v>
      </c>
      <c r="AY44" s="2" t="s">
        <v>24</v>
      </c>
      <c r="AZ44" s="34" t="s">
        <v>24</v>
      </c>
      <c r="BA44" s="18" t="s">
        <v>24</v>
      </c>
      <c r="BB44" s="18" t="s">
        <v>24</v>
      </c>
      <c r="BC44" s="18" t="s">
        <v>24</v>
      </c>
      <c r="BE44" s="2" t="s">
        <v>24</v>
      </c>
      <c r="BF44" s="2" t="s">
        <v>24</v>
      </c>
      <c r="BG44" s="18" t="s">
        <v>24</v>
      </c>
      <c r="BH44" s="18" t="s">
        <v>24</v>
      </c>
      <c r="BI44" s="18" t="s">
        <v>24</v>
      </c>
    </row>
    <row r="45" spans="2:61" x14ac:dyDescent="0.3">
      <c r="B45" s="2" t="s">
        <v>24</v>
      </c>
      <c r="C45" s="2" t="s">
        <v>24</v>
      </c>
      <c r="D45" s="18" t="s">
        <v>24</v>
      </c>
      <c r="V45" s="2" t="s">
        <v>24</v>
      </c>
      <c r="W45" s="2" t="s">
        <v>24</v>
      </c>
      <c r="X45" s="18" t="s">
        <v>24</v>
      </c>
      <c r="Y45" s="18" t="s">
        <v>24</v>
      </c>
      <c r="AA45" s="2" t="s">
        <v>24</v>
      </c>
      <c r="AB45" s="34" t="s">
        <v>24</v>
      </c>
      <c r="AC45" s="18" t="s">
        <v>24</v>
      </c>
      <c r="AD45" s="18" t="s">
        <v>24</v>
      </c>
      <c r="AE45" s="18" t="s">
        <v>24</v>
      </c>
      <c r="AF45" s="18" t="s">
        <v>24</v>
      </c>
      <c r="AG45" s="18" t="s">
        <v>24</v>
      </c>
      <c r="AT45">
        <f>SUM(AT35:AT44)</f>
        <v>728</v>
      </c>
      <c r="AY45" s="2" t="s">
        <v>24</v>
      </c>
      <c r="AZ45" s="34" t="s">
        <v>24</v>
      </c>
      <c r="BA45" s="18" t="s">
        <v>24</v>
      </c>
      <c r="BB45" s="18" t="s">
        <v>24</v>
      </c>
      <c r="BC45" s="18" t="s">
        <v>24</v>
      </c>
      <c r="BE45" s="2" t="s">
        <v>24</v>
      </c>
      <c r="BF45" s="2" t="s">
        <v>24</v>
      </c>
      <c r="BG45" s="18" t="s">
        <v>24</v>
      </c>
      <c r="BH45" s="18" t="s">
        <v>24</v>
      </c>
      <c r="BI45" s="18" t="s">
        <v>24</v>
      </c>
    </row>
    <row r="46" spans="2:61" x14ac:dyDescent="0.3">
      <c r="B46" s="2" t="s">
        <v>24</v>
      </c>
      <c r="C46" s="2" t="s">
        <v>24</v>
      </c>
      <c r="D46" s="18" t="s">
        <v>24</v>
      </c>
      <c r="V46" s="2" t="s">
        <v>24</v>
      </c>
      <c r="W46" s="2" t="s">
        <v>24</v>
      </c>
      <c r="X46" s="18" t="s">
        <v>24</v>
      </c>
      <c r="Y46" s="18" t="s">
        <v>24</v>
      </c>
      <c r="AA46" s="2" t="s">
        <v>24</v>
      </c>
      <c r="AB46" s="34" t="s">
        <v>24</v>
      </c>
      <c r="AC46" s="18" t="s">
        <v>24</v>
      </c>
      <c r="AD46" s="18" t="s">
        <v>24</v>
      </c>
      <c r="AE46" s="18" t="s">
        <v>24</v>
      </c>
      <c r="AF46" s="18" t="s">
        <v>24</v>
      </c>
      <c r="AG46" s="18" t="s">
        <v>24</v>
      </c>
      <c r="AY46" s="2" t="s">
        <v>24</v>
      </c>
      <c r="AZ46" s="34" t="s">
        <v>24</v>
      </c>
      <c r="BA46" s="18" t="s">
        <v>24</v>
      </c>
      <c r="BB46" s="18" t="s">
        <v>24</v>
      </c>
      <c r="BC46" s="18" t="s">
        <v>24</v>
      </c>
      <c r="BE46" s="2" t="s">
        <v>24</v>
      </c>
      <c r="BF46" s="2" t="s">
        <v>24</v>
      </c>
      <c r="BG46" s="18" t="s">
        <v>24</v>
      </c>
      <c r="BH46" s="18" t="s">
        <v>24</v>
      </c>
      <c r="BI46" s="18" t="s">
        <v>24</v>
      </c>
    </row>
    <row r="47" spans="2:61" x14ac:dyDescent="0.3">
      <c r="B47" s="2" t="s">
        <v>24</v>
      </c>
      <c r="C47" s="2" t="s">
        <v>24</v>
      </c>
      <c r="D47" s="18" t="s">
        <v>24</v>
      </c>
      <c r="V47" s="2" t="s">
        <v>24</v>
      </c>
      <c r="W47" s="2" t="s">
        <v>24</v>
      </c>
      <c r="X47" s="18" t="s">
        <v>24</v>
      </c>
      <c r="Y47" s="18" t="s">
        <v>24</v>
      </c>
      <c r="AA47" s="2" t="s">
        <v>24</v>
      </c>
      <c r="AB47" s="34" t="s">
        <v>24</v>
      </c>
      <c r="AC47" s="18" t="s">
        <v>24</v>
      </c>
      <c r="AD47" s="18" t="s">
        <v>24</v>
      </c>
      <c r="AE47" s="18" t="s">
        <v>24</v>
      </c>
      <c r="AF47" s="18" t="s">
        <v>24</v>
      </c>
      <c r="AG47" s="18" t="s">
        <v>24</v>
      </c>
      <c r="AI47" s="67" t="s">
        <v>51</v>
      </c>
      <c r="AJ47" s="67"/>
      <c r="AK47" s="67"/>
      <c r="AL47" s="67"/>
      <c r="AM47" s="67"/>
      <c r="AN47" s="67"/>
      <c r="AO47" s="67"/>
      <c r="AP47" s="67"/>
      <c r="AQ47" s="67"/>
      <c r="AR47" s="67"/>
      <c r="AS47" s="2"/>
      <c r="AY47" s="2" t="s">
        <v>24</v>
      </c>
      <c r="AZ47" s="34" t="s">
        <v>24</v>
      </c>
      <c r="BA47" s="18" t="s">
        <v>24</v>
      </c>
      <c r="BB47" s="18" t="s">
        <v>24</v>
      </c>
      <c r="BC47" s="18" t="s">
        <v>24</v>
      </c>
      <c r="BE47" s="2" t="s">
        <v>24</v>
      </c>
      <c r="BF47" s="2" t="s">
        <v>24</v>
      </c>
      <c r="BG47" s="18" t="s">
        <v>24</v>
      </c>
      <c r="BH47" s="18" t="s">
        <v>24</v>
      </c>
      <c r="BI47" s="18" t="s">
        <v>24</v>
      </c>
    </row>
    <row r="48" spans="2:61" x14ac:dyDescent="0.3">
      <c r="B48" s="2" t="s">
        <v>24</v>
      </c>
      <c r="C48" s="2" t="s">
        <v>24</v>
      </c>
      <c r="D48" s="18" t="s">
        <v>24</v>
      </c>
      <c r="V48" s="2" t="s">
        <v>24</v>
      </c>
      <c r="W48" s="2" t="s">
        <v>24</v>
      </c>
      <c r="X48" s="18" t="s">
        <v>24</v>
      </c>
      <c r="Y48" s="18" t="s">
        <v>24</v>
      </c>
      <c r="AA48" s="2" t="s">
        <v>24</v>
      </c>
      <c r="AB48" s="34" t="s">
        <v>24</v>
      </c>
      <c r="AC48" s="18" t="s">
        <v>24</v>
      </c>
      <c r="AD48" s="18" t="s">
        <v>24</v>
      </c>
      <c r="AE48" s="18" t="s">
        <v>24</v>
      </c>
      <c r="AF48" s="18" t="s">
        <v>24</v>
      </c>
      <c r="AG48" s="18" t="s">
        <v>24</v>
      </c>
      <c r="AI48" s="2" t="s">
        <v>33</v>
      </c>
      <c r="AJ48" s="2" t="s">
        <v>50</v>
      </c>
      <c r="AK48" s="2" t="s">
        <v>49</v>
      </c>
      <c r="AL48" s="2" t="s">
        <v>34</v>
      </c>
      <c r="AM48" s="2" t="s">
        <v>39</v>
      </c>
      <c r="AN48" s="2" t="s">
        <v>40</v>
      </c>
      <c r="AO48" s="2" t="s">
        <v>41</v>
      </c>
      <c r="AP48" s="2" t="s">
        <v>42</v>
      </c>
      <c r="AQ48" s="2" t="s">
        <v>35</v>
      </c>
      <c r="AR48" s="2" t="s">
        <v>43</v>
      </c>
      <c r="AS48" s="2" t="s">
        <v>44</v>
      </c>
      <c r="AY48" s="2" t="s">
        <v>24</v>
      </c>
      <c r="AZ48" s="34" t="s">
        <v>24</v>
      </c>
      <c r="BA48" s="18" t="s">
        <v>24</v>
      </c>
      <c r="BB48" s="18" t="s">
        <v>24</v>
      </c>
      <c r="BC48" s="18" t="s">
        <v>24</v>
      </c>
      <c r="BE48" s="2" t="s">
        <v>24</v>
      </c>
      <c r="BF48" s="2" t="s">
        <v>24</v>
      </c>
      <c r="BG48" s="18" t="s">
        <v>24</v>
      </c>
      <c r="BH48" s="18" t="s">
        <v>24</v>
      </c>
      <c r="BI48" s="18" t="s">
        <v>24</v>
      </c>
    </row>
    <row r="49" spans="1:61" ht="15.6" x14ac:dyDescent="0.3">
      <c r="B49" s="2">
        <v>730</v>
      </c>
      <c r="C49" s="24" t="s">
        <v>83</v>
      </c>
      <c r="D49" s="27">
        <v>14442.86</v>
      </c>
      <c r="V49" s="2">
        <v>671</v>
      </c>
      <c r="W49" s="2" t="s">
        <v>148</v>
      </c>
      <c r="X49" s="2">
        <v>14340.35</v>
      </c>
      <c r="Y49" s="2" t="s">
        <v>34</v>
      </c>
      <c r="AA49" s="2">
        <v>670</v>
      </c>
      <c r="AB49" s="2" t="s">
        <v>147</v>
      </c>
      <c r="AC49" s="2">
        <v>14340.35</v>
      </c>
      <c r="AD49" s="2" t="s">
        <v>34</v>
      </c>
      <c r="AE49" s="18" t="s">
        <v>34</v>
      </c>
      <c r="AF49" s="2" t="s">
        <v>38</v>
      </c>
      <c r="AG49" s="18" t="s">
        <v>34</v>
      </c>
      <c r="AI49" s="2" t="s">
        <v>50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Y49" s="2">
        <v>670</v>
      </c>
      <c r="AZ49" s="2" t="s">
        <v>147</v>
      </c>
      <c r="BA49" s="2">
        <v>14340.35</v>
      </c>
      <c r="BB49" s="2" t="s">
        <v>34</v>
      </c>
      <c r="BC49" s="13">
        <v>14254.57894736842</v>
      </c>
      <c r="BE49" s="2">
        <v>670</v>
      </c>
      <c r="BF49" s="2" t="s">
        <v>147</v>
      </c>
      <c r="BG49" s="2">
        <v>14336.33</v>
      </c>
      <c r="BH49" s="13">
        <v>14254.57894736842</v>
      </c>
      <c r="BI49" s="17">
        <v>0.5981098971195169</v>
      </c>
    </row>
    <row r="50" spans="1:61" x14ac:dyDescent="0.3">
      <c r="AA50" s="2">
        <v>671</v>
      </c>
      <c r="AB50" s="2" t="s">
        <v>148</v>
      </c>
      <c r="AC50" s="2">
        <v>14340.35</v>
      </c>
      <c r="AD50" s="2" t="s">
        <v>34</v>
      </c>
      <c r="AE50" s="18" t="s">
        <v>34</v>
      </c>
      <c r="AF50" s="2" t="s">
        <v>38</v>
      </c>
      <c r="AG50" s="2"/>
      <c r="AI50" s="2" t="s">
        <v>49</v>
      </c>
      <c r="AJ50" s="3">
        <f>AJ36/$AT$36</f>
        <v>0</v>
      </c>
      <c r="AK50" s="3">
        <f t="shared" ref="AK50:AS50" si="19">AK36/$AT$36</f>
        <v>1.6447368421052631E-2</v>
      </c>
      <c r="AL50" s="3">
        <f t="shared" si="19"/>
        <v>1.3157894736842105E-2</v>
      </c>
      <c r="AM50" s="3">
        <f t="shared" si="19"/>
        <v>0</v>
      </c>
      <c r="AN50" s="3">
        <f t="shared" si="19"/>
        <v>0</v>
      </c>
      <c r="AO50" s="3">
        <f t="shared" si="19"/>
        <v>0</v>
      </c>
      <c r="AP50" s="3">
        <f t="shared" si="19"/>
        <v>0</v>
      </c>
      <c r="AQ50" s="3">
        <f t="shared" si="19"/>
        <v>0</v>
      </c>
      <c r="AR50" s="3">
        <f t="shared" si="19"/>
        <v>0</v>
      </c>
      <c r="AS50" s="3">
        <f t="shared" si="19"/>
        <v>0</v>
      </c>
      <c r="AY50" s="2">
        <v>671</v>
      </c>
      <c r="AZ50" s="2" t="s">
        <v>148</v>
      </c>
      <c r="BA50" s="2">
        <v>14340.35</v>
      </c>
      <c r="BB50" s="2" t="s">
        <v>34</v>
      </c>
      <c r="BC50" s="13">
        <v>14254.57894736842</v>
      </c>
      <c r="BE50" s="2">
        <v>671</v>
      </c>
      <c r="BF50" s="2" t="s">
        <v>148</v>
      </c>
      <c r="BG50" s="2">
        <v>14340.35</v>
      </c>
      <c r="BH50" s="13">
        <v>14254.57894736842</v>
      </c>
      <c r="BI50" s="17">
        <v>0.5981098971195169</v>
      </c>
    </row>
    <row r="51" spans="1:61" x14ac:dyDescent="0.3">
      <c r="AI51" s="2" t="s">
        <v>34</v>
      </c>
      <c r="AJ51" s="3">
        <f>AJ37/$AT$37</f>
        <v>0</v>
      </c>
      <c r="AK51" s="3">
        <f t="shared" ref="AK51:AS51" si="20">AK37/$AT$37</f>
        <v>1.6129032258064516E-2</v>
      </c>
      <c r="AL51" s="3">
        <f t="shared" si="20"/>
        <v>1.1451612903225807</v>
      </c>
      <c r="AM51" s="3">
        <f t="shared" si="20"/>
        <v>6.4516129032258063E-2</v>
      </c>
      <c r="AN51" s="3">
        <f t="shared" si="20"/>
        <v>0</v>
      </c>
      <c r="AO51" s="3">
        <f t="shared" si="20"/>
        <v>0</v>
      </c>
      <c r="AP51" s="3">
        <f t="shared" si="20"/>
        <v>0</v>
      </c>
      <c r="AQ51" s="3">
        <f t="shared" si="20"/>
        <v>0</v>
      </c>
      <c r="AR51" s="3">
        <f t="shared" si="20"/>
        <v>0</v>
      </c>
      <c r="AS51" s="3">
        <f t="shared" si="20"/>
        <v>0</v>
      </c>
    </row>
    <row r="52" spans="1:61" x14ac:dyDescent="0.3">
      <c r="AI52" s="2" t="s">
        <v>39</v>
      </c>
      <c r="AJ52" s="3">
        <f>AJ38/$AT$38</f>
        <v>0</v>
      </c>
      <c r="AK52" s="3">
        <f t="shared" ref="AK52:AS52" si="21">AK38/$AT$38</f>
        <v>0</v>
      </c>
      <c r="AL52" s="3">
        <f t="shared" si="21"/>
        <v>0.12931034482758622</v>
      </c>
      <c r="AM52" s="3">
        <f t="shared" si="21"/>
        <v>1.9482758620689655</v>
      </c>
      <c r="AN52" s="3">
        <f t="shared" si="21"/>
        <v>6.0344827586206899E-2</v>
      </c>
      <c r="AO52" s="3">
        <f t="shared" si="21"/>
        <v>0</v>
      </c>
      <c r="AP52" s="3">
        <f t="shared" si="21"/>
        <v>0</v>
      </c>
      <c r="AQ52" s="3">
        <f t="shared" si="21"/>
        <v>0</v>
      </c>
      <c r="AR52" s="3">
        <f t="shared" si="21"/>
        <v>0</v>
      </c>
      <c r="AS52" s="3">
        <f t="shared" si="21"/>
        <v>0</v>
      </c>
    </row>
    <row r="53" spans="1:61" x14ac:dyDescent="0.3">
      <c r="AI53" s="2" t="s">
        <v>40</v>
      </c>
      <c r="AJ53" s="3">
        <f>AJ39/$AT$39</f>
        <v>0</v>
      </c>
      <c r="AK53" s="3">
        <f t="shared" ref="AK53:AS53" si="22">AK39/$AT$39</f>
        <v>0</v>
      </c>
      <c r="AL53" s="3">
        <f t="shared" si="22"/>
        <v>0</v>
      </c>
      <c r="AM53" s="3">
        <f t="shared" si="22"/>
        <v>0.7</v>
      </c>
      <c r="AN53" s="3">
        <f t="shared" si="22"/>
        <v>10.8</v>
      </c>
      <c r="AO53" s="3">
        <f t="shared" si="22"/>
        <v>0.1</v>
      </c>
      <c r="AP53" s="3">
        <f t="shared" si="22"/>
        <v>0</v>
      </c>
      <c r="AQ53" s="3">
        <f t="shared" si="22"/>
        <v>0</v>
      </c>
      <c r="AR53" s="3">
        <f t="shared" si="22"/>
        <v>0</v>
      </c>
      <c r="AS53" s="3">
        <f t="shared" si="22"/>
        <v>0</v>
      </c>
    </row>
    <row r="54" spans="1:61" x14ac:dyDescent="0.3">
      <c r="AI54" s="2" t="s">
        <v>41</v>
      </c>
      <c r="AJ54" s="3">
        <f>AJ40/$AT$40</f>
        <v>0</v>
      </c>
      <c r="AK54" s="3">
        <f t="shared" ref="AK54:AS54" si="23">AK40/$AT$40</f>
        <v>0</v>
      </c>
      <c r="AL54" s="3">
        <f t="shared" si="23"/>
        <v>0</v>
      </c>
      <c r="AM54" s="3">
        <f t="shared" si="23"/>
        <v>0</v>
      </c>
      <c r="AN54" s="3">
        <f t="shared" si="23"/>
        <v>7.1428571428571425E-2</v>
      </c>
      <c r="AO54" s="3">
        <f t="shared" si="23"/>
        <v>0.5714285714285714</v>
      </c>
      <c r="AP54" s="3">
        <f t="shared" si="23"/>
        <v>0</v>
      </c>
      <c r="AQ54" s="3">
        <f t="shared" si="23"/>
        <v>7.1428571428571425E-2</v>
      </c>
      <c r="AR54" s="3">
        <f t="shared" si="23"/>
        <v>0</v>
      </c>
      <c r="AS54" s="3">
        <f t="shared" si="23"/>
        <v>0</v>
      </c>
    </row>
    <row r="55" spans="1:61" x14ac:dyDescent="0.3">
      <c r="AI55" s="2" t="s">
        <v>42</v>
      </c>
      <c r="AJ55" s="3">
        <f>AJ41/$AT$41</f>
        <v>0</v>
      </c>
      <c r="AK55" s="3">
        <f t="shared" ref="AK55:AS55" si="24">AK41/$AT$41</f>
        <v>0</v>
      </c>
      <c r="AL55" s="3">
        <f t="shared" si="24"/>
        <v>0</v>
      </c>
      <c r="AM55" s="3">
        <f t="shared" si="24"/>
        <v>0</v>
      </c>
      <c r="AN55" s="3">
        <f t="shared" si="24"/>
        <v>0</v>
      </c>
      <c r="AO55" s="3">
        <f t="shared" si="24"/>
        <v>0.25</v>
      </c>
      <c r="AP55" s="3">
        <f t="shared" si="24"/>
        <v>3</v>
      </c>
      <c r="AQ55" s="3">
        <f t="shared" si="24"/>
        <v>0.25</v>
      </c>
      <c r="AR55" s="3">
        <f t="shared" si="24"/>
        <v>0</v>
      </c>
      <c r="AS55" s="3">
        <f t="shared" si="24"/>
        <v>0</v>
      </c>
    </row>
    <row r="56" spans="1:61" x14ac:dyDescent="0.3">
      <c r="AI56" s="2" t="s">
        <v>35</v>
      </c>
      <c r="AJ56" s="3">
        <f>AJ42/$AT$42</f>
        <v>0</v>
      </c>
      <c r="AK56" s="3">
        <f t="shared" ref="AK56:AS56" si="25">AK42/$AT$42</f>
        <v>0</v>
      </c>
      <c r="AL56" s="3">
        <f t="shared" si="25"/>
        <v>0</v>
      </c>
      <c r="AM56" s="3">
        <f t="shared" si="25"/>
        <v>0</v>
      </c>
      <c r="AN56" s="3">
        <f t="shared" si="25"/>
        <v>0</v>
      </c>
      <c r="AO56" s="3">
        <f t="shared" si="25"/>
        <v>0</v>
      </c>
      <c r="AP56" s="3">
        <f t="shared" si="25"/>
        <v>0.14285714285714285</v>
      </c>
      <c r="AQ56" s="3">
        <f t="shared" si="25"/>
        <v>7.1428571428571425E-2</v>
      </c>
      <c r="AR56" s="3">
        <f t="shared" si="25"/>
        <v>7.1428571428571425E-2</v>
      </c>
      <c r="AS56" s="3">
        <f t="shared" si="25"/>
        <v>0</v>
      </c>
    </row>
    <row r="57" spans="1:61" x14ac:dyDescent="0.3">
      <c r="AI57" s="2" t="s">
        <v>43</v>
      </c>
      <c r="AJ57" s="3">
        <f>AJ43/$AT$43</f>
        <v>0</v>
      </c>
      <c r="AK57" s="3">
        <f t="shared" ref="AK57:AS57" si="26">AK43/$AT$43</f>
        <v>0</v>
      </c>
      <c r="AL57" s="3">
        <f t="shared" si="26"/>
        <v>0</v>
      </c>
      <c r="AM57" s="3">
        <f t="shared" si="26"/>
        <v>0</v>
      </c>
      <c r="AN57" s="3">
        <f t="shared" si="26"/>
        <v>0</v>
      </c>
      <c r="AO57" s="3">
        <f t="shared" si="26"/>
        <v>0</v>
      </c>
      <c r="AP57" s="3">
        <f t="shared" si="26"/>
        <v>0</v>
      </c>
      <c r="AQ57" s="3">
        <f t="shared" si="26"/>
        <v>0.1111111111111111</v>
      </c>
      <c r="AR57" s="3">
        <f t="shared" si="26"/>
        <v>1.2222222222222223</v>
      </c>
      <c r="AS57" s="3">
        <f t="shared" si="26"/>
        <v>0.22222222222222221</v>
      </c>
    </row>
    <row r="58" spans="1:61" x14ac:dyDescent="0.3">
      <c r="AI58" s="2" t="s">
        <v>44</v>
      </c>
      <c r="AJ58" s="3">
        <f>AJ44/$AT$44</f>
        <v>0</v>
      </c>
      <c r="AK58" s="3">
        <f t="shared" ref="AK58:AS58" si="27">AK44/$AT$44</f>
        <v>0</v>
      </c>
      <c r="AL58" s="3">
        <f t="shared" si="27"/>
        <v>0</v>
      </c>
      <c r="AM58" s="3">
        <f t="shared" si="27"/>
        <v>0</v>
      </c>
      <c r="AN58" s="3">
        <f t="shared" si="27"/>
        <v>0</v>
      </c>
      <c r="AO58" s="3">
        <f t="shared" si="27"/>
        <v>0</v>
      </c>
      <c r="AP58" s="3">
        <f t="shared" si="27"/>
        <v>0</v>
      </c>
      <c r="AQ58" s="3">
        <f t="shared" si="27"/>
        <v>0</v>
      </c>
      <c r="AR58" s="3">
        <f t="shared" si="27"/>
        <v>0.22222222222222221</v>
      </c>
      <c r="AS58" s="3">
        <f t="shared" si="27"/>
        <v>0.77777777777777779</v>
      </c>
    </row>
    <row r="60" spans="1:61" x14ac:dyDescent="0.3">
      <c r="A60" t="s">
        <v>62</v>
      </c>
    </row>
    <row r="62" spans="1:61" x14ac:dyDescent="0.3">
      <c r="B62" s="14" t="s">
        <v>46</v>
      </c>
      <c r="C62" s="14" t="s">
        <v>47</v>
      </c>
      <c r="D62" s="14" t="s">
        <v>48</v>
      </c>
      <c r="F62" s="67" t="s">
        <v>2</v>
      </c>
      <c r="G62" s="67"/>
      <c r="I62" s="70" t="s">
        <v>7</v>
      </c>
      <c r="J62" s="71"/>
      <c r="L62" s="68" t="s">
        <v>0</v>
      </c>
      <c r="M62" s="68"/>
      <c r="N62" s="68"/>
      <c r="O62" s="6" t="s">
        <v>10</v>
      </c>
      <c r="Q62" s="68" t="s">
        <v>0</v>
      </c>
      <c r="R62" s="68"/>
      <c r="S62" s="68"/>
      <c r="T62" s="6" t="s">
        <v>33</v>
      </c>
      <c r="V62" s="67" t="s">
        <v>85</v>
      </c>
      <c r="W62" s="67"/>
      <c r="X62" s="67"/>
      <c r="Y62" s="2" t="s">
        <v>33</v>
      </c>
      <c r="AA62" s="67" t="s">
        <v>85</v>
      </c>
      <c r="AB62" s="67"/>
      <c r="AC62" s="67"/>
      <c r="AD62" s="2" t="s">
        <v>33</v>
      </c>
      <c r="AE62" s="67" t="s">
        <v>36</v>
      </c>
      <c r="AF62" s="67"/>
      <c r="AG62" s="67"/>
      <c r="AI62" s="67" t="s">
        <v>51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V62" s="67" t="s">
        <v>54</v>
      </c>
      <c r="AW62" s="67"/>
      <c r="AY62" s="67" t="s">
        <v>85</v>
      </c>
      <c r="AZ62" s="67"/>
      <c r="BA62" s="67"/>
      <c r="BB62" s="2" t="s">
        <v>33</v>
      </c>
      <c r="BC62" s="3" t="s">
        <v>55</v>
      </c>
      <c r="BE62" s="67" t="s">
        <v>85</v>
      </c>
      <c r="BF62" s="67"/>
      <c r="BG62" s="67"/>
      <c r="BH62" s="2" t="s">
        <v>55</v>
      </c>
      <c r="BI62" s="2" t="s">
        <v>157</v>
      </c>
    </row>
    <row r="63" spans="1:61" ht="15.6" x14ac:dyDescent="0.3">
      <c r="B63" s="2">
        <v>1</v>
      </c>
      <c r="C63" s="23">
        <v>43833</v>
      </c>
      <c r="D63" s="27">
        <v>14305.17</v>
      </c>
      <c r="F63" s="3" t="s">
        <v>3</v>
      </c>
      <c r="G63" s="4">
        <v>13944</v>
      </c>
      <c r="I63" s="3" t="s">
        <v>3</v>
      </c>
      <c r="J63" s="4">
        <v>13944</v>
      </c>
      <c r="L63" s="7">
        <v>13944</v>
      </c>
      <c r="M63" s="6" t="s">
        <v>1</v>
      </c>
      <c r="N63" s="7">
        <f>L63+$J$67</f>
        <v>14235</v>
      </c>
      <c r="O63" s="6" t="s">
        <v>11</v>
      </c>
      <c r="Q63" s="7">
        <v>13944</v>
      </c>
      <c r="R63" s="6" t="s">
        <v>1</v>
      </c>
      <c r="S63" s="7">
        <f>Q63+$J$67</f>
        <v>14235</v>
      </c>
      <c r="T63" s="6" t="s">
        <v>50</v>
      </c>
      <c r="V63" s="2">
        <v>1</v>
      </c>
      <c r="W63" s="23">
        <v>43833</v>
      </c>
      <c r="X63" s="27">
        <v>14305.17</v>
      </c>
      <c r="Y63" s="2" t="s">
        <v>49</v>
      </c>
      <c r="AA63" s="2">
        <v>1</v>
      </c>
      <c r="AB63" s="31">
        <v>43833</v>
      </c>
      <c r="AC63" s="35">
        <v>14305.17</v>
      </c>
      <c r="AD63" s="2" t="s">
        <v>49</v>
      </c>
      <c r="AE63" s="2" t="s">
        <v>49</v>
      </c>
      <c r="AF63" s="2" t="s">
        <v>38</v>
      </c>
      <c r="AG63" s="2" t="s">
        <v>49</v>
      </c>
      <c r="AI63" s="2" t="s">
        <v>33</v>
      </c>
      <c r="AJ63" s="2" t="s">
        <v>50</v>
      </c>
      <c r="AK63" s="2" t="s">
        <v>49</v>
      </c>
      <c r="AL63" s="2" t="s">
        <v>34</v>
      </c>
      <c r="AM63" s="2" t="s">
        <v>39</v>
      </c>
      <c r="AN63" s="2" t="s">
        <v>40</v>
      </c>
      <c r="AO63" s="2" t="s">
        <v>41</v>
      </c>
      <c r="AP63" s="2" t="s">
        <v>42</v>
      </c>
      <c r="AQ63" s="2" t="s">
        <v>35</v>
      </c>
      <c r="AR63" s="2" t="s">
        <v>43</v>
      </c>
      <c r="AS63" s="2" t="s">
        <v>44</v>
      </c>
      <c r="AV63" s="2" t="s">
        <v>50</v>
      </c>
      <c r="AW63" s="12">
        <v>14126.588</v>
      </c>
      <c r="AY63" s="2">
        <v>1</v>
      </c>
      <c r="AZ63" s="31">
        <v>43833</v>
      </c>
      <c r="BA63" s="35">
        <v>14305.17</v>
      </c>
      <c r="BB63" s="2" t="s">
        <v>49</v>
      </c>
      <c r="BC63" s="12"/>
      <c r="BE63" s="2">
        <v>1</v>
      </c>
      <c r="BF63" s="23">
        <v>43833</v>
      </c>
      <c r="BG63" s="27">
        <v>14305.17</v>
      </c>
      <c r="BH63" s="13" t="s">
        <v>1</v>
      </c>
      <c r="BI63" s="2" t="s">
        <v>1</v>
      </c>
    </row>
    <row r="64" spans="1:61" ht="15.6" x14ac:dyDescent="0.3">
      <c r="B64" s="2">
        <v>2</v>
      </c>
      <c r="C64" s="25" t="s">
        <v>74</v>
      </c>
      <c r="D64" s="27">
        <v>14485.07</v>
      </c>
      <c r="F64" s="3" t="s">
        <v>4</v>
      </c>
      <c r="G64" s="4">
        <v>16856</v>
      </c>
      <c r="I64" s="5" t="s">
        <v>4</v>
      </c>
      <c r="J64" s="4">
        <v>16856</v>
      </c>
      <c r="L64" s="7">
        <f>N63</f>
        <v>14235</v>
      </c>
      <c r="M64" s="6" t="s">
        <v>1</v>
      </c>
      <c r="N64" s="7">
        <f t="shared" ref="N64:N72" si="28">L64+$J$67</f>
        <v>14526</v>
      </c>
      <c r="O64" s="6" t="s">
        <v>12</v>
      </c>
      <c r="Q64" s="7">
        <f>S63</f>
        <v>14235</v>
      </c>
      <c r="R64" s="6" t="s">
        <v>1</v>
      </c>
      <c r="S64" s="7">
        <f t="shared" ref="S64:S72" si="29">Q64+$J$67</f>
        <v>14526</v>
      </c>
      <c r="T64" s="6" t="s">
        <v>49</v>
      </c>
      <c r="V64" s="2">
        <v>2</v>
      </c>
      <c r="W64" s="25" t="s">
        <v>74</v>
      </c>
      <c r="X64" s="27">
        <v>14485.07</v>
      </c>
      <c r="Y64" s="2" t="s">
        <v>49</v>
      </c>
      <c r="AA64" s="2">
        <v>2</v>
      </c>
      <c r="AB64" s="32" t="s">
        <v>74</v>
      </c>
      <c r="AC64" s="35">
        <v>14485.07</v>
      </c>
      <c r="AD64" s="2" t="s">
        <v>49</v>
      </c>
      <c r="AE64" s="2" t="s">
        <v>49</v>
      </c>
      <c r="AF64" s="2" t="s">
        <v>38</v>
      </c>
      <c r="AG64" s="2" t="s">
        <v>49</v>
      </c>
      <c r="AI64" s="2" t="s">
        <v>50</v>
      </c>
      <c r="AJ64" s="2">
        <v>89</v>
      </c>
      <c r="AK64" s="2">
        <v>13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>
        <f>SUM(AJ64:AS64)</f>
        <v>102</v>
      </c>
      <c r="AV64" s="2" t="s">
        <v>49</v>
      </c>
      <c r="AW64" s="12">
        <v>14379.630999999999</v>
      </c>
      <c r="AY64" s="2">
        <v>2</v>
      </c>
      <c r="AZ64" s="32" t="s">
        <v>74</v>
      </c>
      <c r="BA64" s="35">
        <v>14485.07</v>
      </c>
      <c r="BB64" s="2" t="s">
        <v>49</v>
      </c>
      <c r="BC64" s="12">
        <v>14379.63134328358</v>
      </c>
      <c r="BE64" s="2">
        <v>2</v>
      </c>
      <c r="BF64" s="25" t="s">
        <v>74</v>
      </c>
      <c r="BG64" s="27">
        <v>14485.07</v>
      </c>
      <c r="BH64" s="13">
        <v>14451.744000000001</v>
      </c>
      <c r="BI64" s="17">
        <v>0.72791264879228423</v>
      </c>
    </row>
    <row r="65" spans="2:61" ht="15.6" x14ac:dyDescent="0.3">
      <c r="B65" s="2">
        <v>3</v>
      </c>
      <c r="C65" s="25" t="s">
        <v>75</v>
      </c>
      <c r="D65" s="27">
        <v>14293.11</v>
      </c>
      <c r="F65" s="3" t="s">
        <v>5</v>
      </c>
      <c r="G65" s="3" t="s">
        <v>87</v>
      </c>
      <c r="I65" s="5" t="s">
        <v>8</v>
      </c>
      <c r="J65" s="3">
        <v>10</v>
      </c>
      <c r="L65" s="7">
        <f>N64</f>
        <v>14526</v>
      </c>
      <c r="M65" s="6" t="s">
        <v>1</v>
      </c>
      <c r="N65" s="7">
        <f t="shared" si="28"/>
        <v>14817</v>
      </c>
      <c r="O65" s="6" t="s">
        <v>13</v>
      </c>
      <c r="Q65" s="7">
        <f>S64</f>
        <v>14526</v>
      </c>
      <c r="R65" s="6" t="s">
        <v>1</v>
      </c>
      <c r="S65" s="7">
        <f t="shared" si="29"/>
        <v>14817</v>
      </c>
      <c r="T65" s="6" t="s">
        <v>34</v>
      </c>
      <c r="V65" s="2">
        <v>3</v>
      </c>
      <c r="W65" s="25" t="s">
        <v>75</v>
      </c>
      <c r="X65" s="27">
        <v>14293.11</v>
      </c>
      <c r="Y65" s="2" t="s">
        <v>49</v>
      </c>
      <c r="AA65" s="2">
        <v>3</v>
      </c>
      <c r="AB65" s="32" t="s">
        <v>75</v>
      </c>
      <c r="AC65" s="35">
        <v>14293.11</v>
      </c>
      <c r="AD65" s="2" t="s">
        <v>49</v>
      </c>
      <c r="AE65" s="2" t="s">
        <v>49</v>
      </c>
      <c r="AF65" s="2" t="s">
        <v>38</v>
      </c>
      <c r="AG65" s="2" t="s">
        <v>49</v>
      </c>
      <c r="AI65" s="2" t="s">
        <v>49</v>
      </c>
      <c r="AJ65" s="2">
        <v>13</v>
      </c>
      <c r="AK65" s="2">
        <v>310</v>
      </c>
      <c r="AL65" s="2">
        <v>12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>
        <f t="shared" ref="AT65:AT73" si="30">SUM(AJ65:AS65)</f>
        <v>335</v>
      </c>
      <c r="AV65" s="2" t="s">
        <v>34</v>
      </c>
      <c r="AW65" s="12">
        <v>14663.941000000001</v>
      </c>
      <c r="AY65" s="2">
        <v>3</v>
      </c>
      <c r="AZ65" s="32" t="s">
        <v>75</v>
      </c>
      <c r="BA65" s="35">
        <v>14293.11</v>
      </c>
      <c r="BB65" s="2" t="s">
        <v>49</v>
      </c>
      <c r="BC65" s="12">
        <v>14379.63134328358</v>
      </c>
      <c r="BE65" s="2">
        <v>3</v>
      </c>
      <c r="BF65" s="25" t="s">
        <v>75</v>
      </c>
      <c r="BG65" s="27">
        <v>14293.11</v>
      </c>
      <c r="BH65" s="13">
        <v>14451.744000000001</v>
      </c>
      <c r="BI65" s="17">
        <v>0.60533602052725133</v>
      </c>
    </row>
    <row r="66" spans="2:61" ht="15.6" x14ac:dyDescent="0.3">
      <c r="B66" s="2">
        <v>4</v>
      </c>
      <c r="C66" s="25" t="s">
        <v>76</v>
      </c>
      <c r="D66" s="27">
        <v>14241.86</v>
      </c>
      <c r="I66" s="3" t="s">
        <v>9</v>
      </c>
      <c r="J66" s="4">
        <v>2912</v>
      </c>
      <c r="L66" s="7">
        <f>N65</f>
        <v>14817</v>
      </c>
      <c r="M66" s="6" t="s">
        <v>1</v>
      </c>
      <c r="N66" s="7">
        <f t="shared" si="28"/>
        <v>15108</v>
      </c>
      <c r="O66" s="6" t="s">
        <v>14</v>
      </c>
      <c r="Q66" s="7">
        <f>S65</f>
        <v>14817</v>
      </c>
      <c r="R66" s="6" t="s">
        <v>1</v>
      </c>
      <c r="S66" s="7">
        <f t="shared" si="29"/>
        <v>15108</v>
      </c>
      <c r="T66" s="6" t="s">
        <v>39</v>
      </c>
      <c r="V66" s="2">
        <v>4</v>
      </c>
      <c r="W66" s="25" t="s">
        <v>76</v>
      </c>
      <c r="X66" s="27">
        <v>14241.86</v>
      </c>
      <c r="Y66" s="2" t="s">
        <v>49</v>
      </c>
      <c r="AA66" s="2">
        <v>4</v>
      </c>
      <c r="AB66" s="32" t="s">
        <v>76</v>
      </c>
      <c r="AC66" s="35">
        <v>14241.86</v>
      </c>
      <c r="AD66" s="2" t="s">
        <v>49</v>
      </c>
      <c r="AE66" s="2" t="s">
        <v>49</v>
      </c>
      <c r="AF66" s="2" t="s">
        <v>38</v>
      </c>
      <c r="AG66" s="2" t="s">
        <v>49</v>
      </c>
      <c r="AI66" s="2" t="s">
        <v>34</v>
      </c>
      <c r="AJ66" s="2">
        <v>0</v>
      </c>
      <c r="AK66" s="2">
        <v>12</v>
      </c>
      <c r="AL66" s="2">
        <v>134</v>
      </c>
      <c r="AM66" s="2">
        <v>8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>
        <f t="shared" si="30"/>
        <v>154</v>
      </c>
      <c r="AV66" s="2" t="s">
        <v>39</v>
      </c>
      <c r="AW66" s="12">
        <v>14938.813</v>
      </c>
      <c r="AY66" s="2">
        <v>4</v>
      </c>
      <c r="AZ66" s="32" t="s">
        <v>76</v>
      </c>
      <c r="BA66" s="35">
        <v>14241.86</v>
      </c>
      <c r="BB66" s="2" t="s">
        <v>49</v>
      </c>
      <c r="BC66" s="12">
        <v>14379.63134328358</v>
      </c>
      <c r="BE66" s="2">
        <v>4</v>
      </c>
      <c r="BF66" s="25" t="s">
        <v>76</v>
      </c>
      <c r="BG66" s="27">
        <v>14241.86</v>
      </c>
      <c r="BH66" s="13">
        <v>14451.744000000001</v>
      </c>
      <c r="BI66" s="17">
        <v>0.96736903244086514</v>
      </c>
    </row>
    <row r="67" spans="2:61" ht="15.6" x14ac:dyDescent="0.3">
      <c r="B67" s="2">
        <v>5</v>
      </c>
      <c r="C67" s="25" t="s">
        <v>77</v>
      </c>
      <c r="D67" s="27">
        <v>14238.84</v>
      </c>
      <c r="I67" s="3" t="s">
        <v>7</v>
      </c>
      <c r="J67" s="3">
        <v>291</v>
      </c>
      <c r="L67" s="7">
        <f t="shared" ref="L67:L72" si="31">N66</f>
        <v>15108</v>
      </c>
      <c r="M67" s="6" t="s">
        <v>1</v>
      </c>
      <c r="N67" s="7">
        <f t="shared" si="28"/>
        <v>15399</v>
      </c>
      <c r="O67" s="6" t="s">
        <v>15</v>
      </c>
      <c r="Q67" s="7">
        <f t="shared" ref="Q67:Q72" si="32">S66</f>
        <v>15108</v>
      </c>
      <c r="R67" s="6" t="s">
        <v>1</v>
      </c>
      <c r="S67" s="7">
        <f t="shared" si="29"/>
        <v>15399</v>
      </c>
      <c r="T67" s="6" t="s">
        <v>40</v>
      </c>
      <c r="V67" s="2">
        <v>5</v>
      </c>
      <c r="W67" s="25" t="s">
        <v>77</v>
      </c>
      <c r="X67" s="27">
        <v>14238.84</v>
      </c>
      <c r="Y67" s="2" t="s">
        <v>49</v>
      </c>
      <c r="AA67" s="2">
        <v>5</v>
      </c>
      <c r="AB67" s="32" t="s">
        <v>77</v>
      </c>
      <c r="AC67" s="35">
        <v>14238.84</v>
      </c>
      <c r="AD67" s="2" t="s">
        <v>49</v>
      </c>
      <c r="AE67" s="2" t="s">
        <v>49</v>
      </c>
      <c r="AF67" s="2" t="s">
        <v>38</v>
      </c>
      <c r="AG67" s="2" t="s">
        <v>49</v>
      </c>
      <c r="AI67" s="2" t="s">
        <v>39</v>
      </c>
      <c r="AJ67" s="2">
        <v>0</v>
      </c>
      <c r="AK67" s="2">
        <v>0</v>
      </c>
      <c r="AL67" s="2">
        <v>8</v>
      </c>
      <c r="AM67" s="2">
        <v>77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>
        <f t="shared" si="30"/>
        <v>86</v>
      </c>
      <c r="AV67" s="2" t="s">
        <v>40</v>
      </c>
      <c r="AW67" s="12">
        <v>15282.6</v>
      </c>
      <c r="AY67" s="2">
        <v>5</v>
      </c>
      <c r="AZ67" s="32" t="s">
        <v>77</v>
      </c>
      <c r="BA67" s="35">
        <v>14238.84</v>
      </c>
      <c r="BB67" s="2" t="s">
        <v>49</v>
      </c>
      <c r="BC67" s="12">
        <v>14379.63134328358</v>
      </c>
      <c r="BE67" s="2">
        <v>5</v>
      </c>
      <c r="BF67" s="25" t="s">
        <v>77</v>
      </c>
      <c r="BG67" s="27">
        <v>14238.84</v>
      </c>
      <c r="BH67" s="13">
        <v>14157.475177304959</v>
      </c>
      <c r="BI67" s="17">
        <v>0.98878380039092406</v>
      </c>
    </row>
    <row r="68" spans="2:61" ht="15.6" x14ac:dyDescent="0.3">
      <c r="B68" s="2">
        <v>6</v>
      </c>
      <c r="C68" s="25" t="s">
        <v>78</v>
      </c>
      <c r="D68" s="27">
        <v>14338.34</v>
      </c>
      <c r="L68" s="7">
        <f t="shared" si="31"/>
        <v>15399</v>
      </c>
      <c r="M68" s="6" t="s">
        <v>1</v>
      </c>
      <c r="N68" s="7">
        <f t="shared" si="28"/>
        <v>15690</v>
      </c>
      <c r="O68" s="6" t="s">
        <v>16</v>
      </c>
      <c r="Q68" s="7">
        <f t="shared" si="32"/>
        <v>15399</v>
      </c>
      <c r="R68" s="6" t="s">
        <v>1</v>
      </c>
      <c r="S68" s="7">
        <f t="shared" si="29"/>
        <v>15690</v>
      </c>
      <c r="T68" s="6" t="s">
        <v>41</v>
      </c>
      <c r="V68" s="2">
        <v>6</v>
      </c>
      <c r="W68" s="25" t="s">
        <v>78</v>
      </c>
      <c r="X68" s="27">
        <v>14338.34</v>
      </c>
      <c r="Y68" s="2" t="s">
        <v>49</v>
      </c>
      <c r="AA68" s="2">
        <v>6</v>
      </c>
      <c r="AB68" s="32" t="s">
        <v>78</v>
      </c>
      <c r="AC68" s="35">
        <v>14338.34</v>
      </c>
      <c r="AD68" s="2" t="s">
        <v>49</v>
      </c>
      <c r="AE68" s="2" t="s">
        <v>49</v>
      </c>
      <c r="AF68" s="2" t="s">
        <v>38</v>
      </c>
      <c r="AG68" s="2" t="s">
        <v>49</v>
      </c>
      <c r="AI68" s="2" t="s">
        <v>40</v>
      </c>
      <c r="AJ68" s="2">
        <v>0</v>
      </c>
      <c r="AK68" s="2">
        <v>0</v>
      </c>
      <c r="AL68" s="2">
        <v>0</v>
      </c>
      <c r="AM68" s="2">
        <v>1</v>
      </c>
      <c r="AN68" s="2">
        <v>8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>
        <f t="shared" si="30"/>
        <v>10</v>
      </c>
      <c r="AV68" s="2" t="s">
        <v>41</v>
      </c>
      <c r="AW68" s="12">
        <v>15570.954</v>
      </c>
      <c r="AY68" s="2">
        <v>6</v>
      </c>
      <c r="AZ68" s="32" t="s">
        <v>78</v>
      </c>
      <c r="BA68" s="35">
        <v>14338.34</v>
      </c>
      <c r="BB68" s="2" t="s">
        <v>49</v>
      </c>
      <c r="BC68" s="12">
        <v>14379.63134328358</v>
      </c>
      <c r="BE68" s="2">
        <v>6</v>
      </c>
      <c r="BF68" s="25" t="s">
        <v>78</v>
      </c>
      <c r="BG68" s="27">
        <v>14338.34</v>
      </c>
      <c r="BH68" s="13">
        <v>14157.475177304959</v>
      </c>
      <c r="BI68" s="17">
        <v>0.28797854761139052</v>
      </c>
    </row>
    <row r="69" spans="2:61" ht="15.6" x14ac:dyDescent="0.3">
      <c r="B69" s="2">
        <v>7</v>
      </c>
      <c r="C69" s="26" t="s">
        <v>79</v>
      </c>
      <c r="D69" s="27">
        <v>14338.34</v>
      </c>
      <c r="L69" s="7">
        <f t="shared" si="31"/>
        <v>15690</v>
      </c>
      <c r="M69" s="6" t="s">
        <v>1</v>
      </c>
      <c r="N69" s="7">
        <f t="shared" si="28"/>
        <v>15981</v>
      </c>
      <c r="O69" s="6" t="s">
        <v>17</v>
      </c>
      <c r="Q69" s="7">
        <f t="shared" si="32"/>
        <v>15690</v>
      </c>
      <c r="R69" s="6" t="s">
        <v>1</v>
      </c>
      <c r="S69" s="7">
        <f t="shared" si="29"/>
        <v>15981</v>
      </c>
      <c r="T69" s="6" t="s">
        <v>42</v>
      </c>
      <c r="V69" s="2">
        <v>7</v>
      </c>
      <c r="W69" s="26" t="s">
        <v>79</v>
      </c>
      <c r="X69" s="27">
        <v>14338.34</v>
      </c>
      <c r="Y69" s="2" t="s">
        <v>49</v>
      </c>
      <c r="AA69" s="2">
        <v>7</v>
      </c>
      <c r="AB69" s="33" t="s">
        <v>79</v>
      </c>
      <c r="AC69" s="35">
        <v>14338.34</v>
      </c>
      <c r="AD69" s="2" t="s">
        <v>49</v>
      </c>
      <c r="AE69" s="2" t="s">
        <v>49</v>
      </c>
      <c r="AF69" s="2" t="s">
        <v>38</v>
      </c>
      <c r="AG69" s="2" t="s">
        <v>49</v>
      </c>
      <c r="AI69" s="2" t="s">
        <v>41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8</v>
      </c>
      <c r="AP69" s="2">
        <v>2</v>
      </c>
      <c r="AQ69" s="2">
        <v>0</v>
      </c>
      <c r="AR69" s="2">
        <v>0</v>
      </c>
      <c r="AS69" s="2">
        <v>0</v>
      </c>
      <c r="AT69">
        <f t="shared" si="30"/>
        <v>11</v>
      </c>
      <c r="AV69" s="2" t="s">
        <v>42</v>
      </c>
      <c r="AW69" s="12">
        <v>15793.928</v>
      </c>
      <c r="AY69" s="2">
        <v>7</v>
      </c>
      <c r="AZ69" s="33" t="s">
        <v>79</v>
      </c>
      <c r="BA69" s="35">
        <v>14338.34</v>
      </c>
      <c r="BB69" s="2" t="s">
        <v>49</v>
      </c>
      <c r="BC69" s="12">
        <v>14379.63134328358</v>
      </c>
      <c r="BE69" s="2">
        <v>7</v>
      </c>
      <c r="BF69" s="26" t="s">
        <v>79</v>
      </c>
      <c r="BG69" s="27">
        <v>14338.34</v>
      </c>
      <c r="BH69" s="13">
        <v>14451.744000000001</v>
      </c>
      <c r="BI69" s="17">
        <v>0.28797854761139052</v>
      </c>
    </row>
    <row r="70" spans="2:61" ht="15.6" x14ac:dyDescent="0.3">
      <c r="B70" s="2">
        <v>8</v>
      </c>
      <c r="C70" s="26" t="s">
        <v>80</v>
      </c>
      <c r="D70" s="27">
        <v>14338.34</v>
      </c>
      <c r="L70" s="7">
        <f t="shared" si="31"/>
        <v>15981</v>
      </c>
      <c r="M70" s="6" t="s">
        <v>1</v>
      </c>
      <c r="N70" s="7">
        <f t="shared" si="28"/>
        <v>16272</v>
      </c>
      <c r="O70" s="6" t="s">
        <v>18</v>
      </c>
      <c r="Q70" s="7">
        <f t="shared" si="32"/>
        <v>15981</v>
      </c>
      <c r="R70" s="6" t="s">
        <v>1</v>
      </c>
      <c r="S70" s="7">
        <f t="shared" si="29"/>
        <v>16272</v>
      </c>
      <c r="T70" s="6" t="s">
        <v>35</v>
      </c>
      <c r="V70" s="2">
        <v>8</v>
      </c>
      <c r="W70" s="26" t="s">
        <v>80</v>
      </c>
      <c r="X70" s="27">
        <v>14338.34</v>
      </c>
      <c r="Y70" s="2" t="s">
        <v>49</v>
      </c>
      <c r="AA70" s="2">
        <v>8</v>
      </c>
      <c r="AB70" s="33" t="s">
        <v>80</v>
      </c>
      <c r="AC70" s="35">
        <v>14338.34</v>
      </c>
      <c r="AD70" s="2" t="s">
        <v>49</v>
      </c>
      <c r="AE70" s="2" t="s">
        <v>49</v>
      </c>
      <c r="AF70" s="2" t="s">
        <v>38</v>
      </c>
      <c r="AG70" s="2" t="s">
        <v>49</v>
      </c>
      <c r="AI70" s="2" t="s">
        <v>42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3</v>
      </c>
      <c r="AP70" s="2">
        <v>3</v>
      </c>
      <c r="AQ70" s="2">
        <v>0</v>
      </c>
      <c r="AR70" s="2">
        <v>1</v>
      </c>
      <c r="AS70" s="2">
        <v>0</v>
      </c>
      <c r="AT70">
        <f t="shared" si="30"/>
        <v>7</v>
      </c>
      <c r="AV70" s="2" t="s">
        <v>35</v>
      </c>
      <c r="AW70" s="12">
        <v>0</v>
      </c>
      <c r="AY70" s="2">
        <v>8</v>
      </c>
      <c r="AZ70" s="33" t="s">
        <v>80</v>
      </c>
      <c r="BA70" s="35">
        <v>14338.34</v>
      </c>
      <c r="BB70" s="2" t="s">
        <v>49</v>
      </c>
      <c r="BC70" s="12">
        <v>14379.63134328358</v>
      </c>
      <c r="BE70" s="2">
        <v>8</v>
      </c>
      <c r="BF70" s="26" t="s">
        <v>80</v>
      </c>
      <c r="BG70" s="27">
        <v>14338.34</v>
      </c>
      <c r="BH70" s="13">
        <v>14451.744000000001</v>
      </c>
      <c r="BI70" s="17">
        <v>0.28797854761139052</v>
      </c>
    </row>
    <row r="71" spans="2:61" ht="15.6" x14ac:dyDescent="0.3">
      <c r="B71" s="2">
        <v>9</v>
      </c>
      <c r="C71" s="25" t="s">
        <v>81</v>
      </c>
      <c r="D71" s="27">
        <v>14413.71</v>
      </c>
      <c r="L71" s="7">
        <f t="shared" si="31"/>
        <v>16272</v>
      </c>
      <c r="M71" s="6" t="s">
        <v>1</v>
      </c>
      <c r="N71" s="7">
        <f t="shared" si="28"/>
        <v>16563</v>
      </c>
      <c r="O71" s="6" t="s">
        <v>19</v>
      </c>
      <c r="Q71" s="7">
        <f t="shared" si="32"/>
        <v>16272</v>
      </c>
      <c r="R71" s="6" t="s">
        <v>1</v>
      </c>
      <c r="S71" s="7">
        <f t="shared" si="29"/>
        <v>16563</v>
      </c>
      <c r="T71" s="6" t="s">
        <v>43</v>
      </c>
      <c r="V71" s="2">
        <v>9</v>
      </c>
      <c r="W71" s="25" t="s">
        <v>81</v>
      </c>
      <c r="X71" s="27">
        <v>14413.71</v>
      </c>
      <c r="Y71" s="2" t="s">
        <v>49</v>
      </c>
      <c r="AA71" s="2">
        <v>9</v>
      </c>
      <c r="AB71" s="32" t="s">
        <v>81</v>
      </c>
      <c r="AC71" s="35">
        <v>14413.71</v>
      </c>
      <c r="AD71" s="2" t="s">
        <v>49</v>
      </c>
      <c r="AE71" s="2" t="s">
        <v>49</v>
      </c>
      <c r="AF71" s="2" t="s">
        <v>38</v>
      </c>
      <c r="AG71" s="2" t="s">
        <v>49</v>
      </c>
      <c r="AI71" s="2" t="s">
        <v>35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>
        <f t="shared" si="30"/>
        <v>0</v>
      </c>
      <c r="AV71" s="2" t="s">
        <v>43</v>
      </c>
      <c r="AW71" s="12">
        <v>16432.814999999999</v>
      </c>
      <c r="AY71" s="2">
        <v>9</v>
      </c>
      <c r="AZ71" s="32" t="s">
        <v>81</v>
      </c>
      <c r="BA71" s="35">
        <v>14413.71</v>
      </c>
      <c r="BB71" s="2" t="s">
        <v>49</v>
      </c>
      <c r="BC71" s="12">
        <v>14379.63134328358</v>
      </c>
      <c r="BE71" s="2">
        <v>9</v>
      </c>
      <c r="BF71" s="25" t="s">
        <v>81</v>
      </c>
      <c r="BG71" s="27">
        <v>14413.71</v>
      </c>
      <c r="BH71" s="13">
        <v>14451.744000000001</v>
      </c>
      <c r="BI71" s="17">
        <v>0.23643223511792549</v>
      </c>
    </row>
    <row r="72" spans="2:61" ht="15.6" x14ac:dyDescent="0.3">
      <c r="B72" s="2">
        <v>10</v>
      </c>
      <c r="C72" s="25" t="s">
        <v>82</v>
      </c>
      <c r="D72" s="27">
        <v>14483.06</v>
      </c>
      <c r="L72" s="7">
        <f t="shared" si="31"/>
        <v>16563</v>
      </c>
      <c r="M72" s="6" t="s">
        <v>1</v>
      </c>
      <c r="N72" s="7">
        <f t="shared" si="28"/>
        <v>16854</v>
      </c>
      <c r="O72" s="6" t="s">
        <v>20</v>
      </c>
      <c r="Q72" s="7">
        <f t="shared" si="32"/>
        <v>16563</v>
      </c>
      <c r="R72" s="6" t="s">
        <v>1</v>
      </c>
      <c r="S72" s="7">
        <f t="shared" si="29"/>
        <v>16854</v>
      </c>
      <c r="T72" s="6" t="s">
        <v>44</v>
      </c>
      <c r="V72" s="2">
        <v>10</v>
      </c>
      <c r="W72" s="25" t="s">
        <v>82</v>
      </c>
      <c r="X72" s="27">
        <v>14483.06</v>
      </c>
      <c r="Y72" s="2" t="s">
        <v>49</v>
      </c>
      <c r="AA72" s="2">
        <v>10</v>
      </c>
      <c r="AB72" s="32" t="s">
        <v>82</v>
      </c>
      <c r="AC72" s="35">
        <v>14483.06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43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2">
        <v>15</v>
      </c>
      <c r="AS72" s="2">
        <v>3</v>
      </c>
      <c r="AT72">
        <f t="shared" si="30"/>
        <v>19</v>
      </c>
      <c r="AV72" s="2" t="s">
        <v>44</v>
      </c>
      <c r="AW72" s="12">
        <v>16533.900000000001</v>
      </c>
      <c r="AY72" s="2">
        <v>10</v>
      </c>
      <c r="AZ72" s="32" t="s">
        <v>82</v>
      </c>
      <c r="BA72" s="35">
        <v>14483.06</v>
      </c>
      <c r="BB72" s="2" t="s">
        <v>49</v>
      </c>
      <c r="BC72" s="12">
        <v>14379.63134328358</v>
      </c>
      <c r="BE72" s="2">
        <v>10</v>
      </c>
      <c r="BF72" s="25" t="s">
        <v>82</v>
      </c>
      <c r="BG72" s="27">
        <v>14483.06</v>
      </c>
      <c r="BH72" s="13">
        <v>14451.744000000001</v>
      </c>
      <c r="BI72" s="17">
        <v>0.71413538793884934</v>
      </c>
    </row>
    <row r="73" spans="2:61" x14ac:dyDescent="0.3">
      <c r="B73" s="2" t="s">
        <v>24</v>
      </c>
      <c r="C73" s="2" t="s">
        <v>24</v>
      </c>
      <c r="D73" s="18" t="s">
        <v>24</v>
      </c>
      <c r="V73" s="2" t="s">
        <v>24</v>
      </c>
      <c r="W73" s="2" t="s">
        <v>24</v>
      </c>
      <c r="X73" s="18" t="s">
        <v>24</v>
      </c>
      <c r="Y73" s="18" t="s">
        <v>24</v>
      </c>
      <c r="AA73" s="2" t="s">
        <v>24</v>
      </c>
      <c r="AB73" s="34" t="s">
        <v>24</v>
      </c>
      <c r="AC73" s="18" t="s">
        <v>24</v>
      </c>
      <c r="AD73" s="18" t="s">
        <v>24</v>
      </c>
      <c r="AE73" s="18" t="s">
        <v>24</v>
      </c>
      <c r="AF73" s="18" t="s">
        <v>24</v>
      </c>
      <c r="AG73" s="18" t="s">
        <v>24</v>
      </c>
      <c r="AI73" s="2" t="s">
        <v>44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3</v>
      </c>
      <c r="AS73" s="2">
        <v>2</v>
      </c>
      <c r="AT73">
        <f t="shared" si="30"/>
        <v>5</v>
      </c>
      <c r="AY73" s="2" t="s">
        <v>24</v>
      </c>
      <c r="AZ73" s="34" t="s">
        <v>24</v>
      </c>
      <c r="BA73" s="18" t="s">
        <v>24</v>
      </c>
      <c r="BB73" s="18" t="s">
        <v>24</v>
      </c>
      <c r="BC73" s="18" t="s">
        <v>24</v>
      </c>
      <c r="BE73" s="2" t="s">
        <v>24</v>
      </c>
      <c r="BF73" s="2" t="s">
        <v>24</v>
      </c>
      <c r="BG73" s="18" t="s">
        <v>24</v>
      </c>
      <c r="BH73" s="18" t="s">
        <v>24</v>
      </c>
      <c r="BI73" s="18" t="s">
        <v>24</v>
      </c>
    </row>
    <row r="74" spans="2:61" x14ac:dyDescent="0.3">
      <c r="B74" s="2" t="s">
        <v>24</v>
      </c>
      <c r="C74" s="2" t="s">
        <v>24</v>
      </c>
      <c r="D74" s="18" t="s">
        <v>24</v>
      </c>
      <c r="V74" s="2" t="s">
        <v>24</v>
      </c>
      <c r="W74" s="2" t="s">
        <v>24</v>
      </c>
      <c r="X74" s="18" t="s">
        <v>24</v>
      </c>
      <c r="Y74" s="18" t="s">
        <v>24</v>
      </c>
      <c r="AA74" s="2" t="s">
        <v>24</v>
      </c>
      <c r="AB74" s="34" t="s">
        <v>24</v>
      </c>
      <c r="AC74" s="18" t="s">
        <v>24</v>
      </c>
      <c r="AD74" s="18" t="s">
        <v>24</v>
      </c>
      <c r="AE74" s="18" t="s">
        <v>24</v>
      </c>
      <c r="AF74" s="18" t="s">
        <v>24</v>
      </c>
      <c r="AG74" s="18" t="s">
        <v>24</v>
      </c>
      <c r="AT74">
        <f>SUM(AT64:AT73)</f>
        <v>729</v>
      </c>
      <c r="AY74" s="2" t="s">
        <v>24</v>
      </c>
      <c r="AZ74" s="34" t="s">
        <v>24</v>
      </c>
      <c r="BA74" s="18" t="s">
        <v>24</v>
      </c>
      <c r="BB74" s="18" t="s">
        <v>24</v>
      </c>
      <c r="BC74" s="18" t="s">
        <v>24</v>
      </c>
      <c r="BE74" s="2" t="s">
        <v>24</v>
      </c>
      <c r="BF74" s="2" t="s">
        <v>24</v>
      </c>
      <c r="BG74" s="18" t="s">
        <v>24</v>
      </c>
      <c r="BH74" s="18" t="s">
        <v>24</v>
      </c>
      <c r="BI74" s="18" t="s">
        <v>24</v>
      </c>
    </row>
    <row r="75" spans="2:61" x14ac:dyDescent="0.3">
      <c r="B75" s="2" t="s">
        <v>24</v>
      </c>
      <c r="C75" s="2" t="s">
        <v>24</v>
      </c>
      <c r="D75" s="18" t="s">
        <v>24</v>
      </c>
      <c r="V75" s="2" t="s">
        <v>24</v>
      </c>
      <c r="W75" s="2" t="s">
        <v>24</v>
      </c>
      <c r="X75" s="18" t="s">
        <v>24</v>
      </c>
      <c r="Y75" s="18" t="s">
        <v>24</v>
      </c>
      <c r="AA75" s="2" t="s">
        <v>24</v>
      </c>
      <c r="AB75" s="34" t="s">
        <v>24</v>
      </c>
      <c r="AC75" s="18" t="s">
        <v>24</v>
      </c>
      <c r="AD75" s="18" t="s">
        <v>24</v>
      </c>
      <c r="AE75" s="18" t="s">
        <v>24</v>
      </c>
      <c r="AF75" s="18" t="s">
        <v>24</v>
      </c>
      <c r="AG75" s="18" t="s">
        <v>24</v>
      </c>
      <c r="AY75" s="2" t="s">
        <v>24</v>
      </c>
      <c r="AZ75" s="34" t="s">
        <v>24</v>
      </c>
      <c r="BA75" s="18" t="s">
        <v>24</v>
      </c>
      <c r="BB75" s="18" t="s">
        <v>24</v>
      </c>
      <c r="BC75" s="18" t="s">
        <v>24</v>
      </c>
      <c r="BE75" s="2" t="s">
        <v>24</v>
      </c>
      <c r="BF75" s="2" t="s">
        <v>24</v>
      </c>
      <c r="BG75" s="18" t="s">
        <v>24</v>
      </c>
      <c r="BH75" s="18" t="s">
        <v>24</v>
      </c>
      <c r="BI75" s="18" t="s">
        <v>24</v>
      </c>
    </row>
    <row r="76" spans="2:61" x14ac:dyDescent="0.3">
      <c r="B76" s="2" t="s">
        <v>24</v>
      </c>
      <c r="C76" s="2" t="s">
        <v>24</v>
      </c>
      <c r="D76" s="18" t="s">
        <v>24</v>
      </c>
      <c r="V76" s="2" t="s">
        <v>24</v>
      </c>
      <c r="W76" s="2" t="s">
        <v>24</v>
      </c>
      <c r="X76" s="18" t="s">
        <v>24</v>
      </c>
      <c r="Y76" s="18" t="s">
        <v>24</v>
      </c>
      <c r="AA76" s="2" t="s">
        <v>24</v>
      </c>
      <c r="AB76" s="34" t="s">
        <v>24</v>
      </c>
      <c r="AC76" s="18" t="s">
        <v>24</v>
      </c>
      <c r="AD76" s="18" t="s">
        <v>24</v>
      </c>
      <c r="AE76" s="18" t="s">
        <v>24</v>
      </c>
      <c r="AF76" s="18" t="s">
        <v>24</v>
      </c>
      <c r="AG76" s="18" t="s">
        <v>24</v>
      </c>
      <c r="AI76" s="67" t="s">
        <v>51</v>
      </c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Y76" s="2" t="s">
        <v>24</v>
      </c>
      <c r="AZ76" s="34" t="s">
        <v>24</v>
      </c>
      <c r="BA76" s="18" t="s">
        <v>24</v>
      </c>
      <c r="BB76" s="18" t="s">
        <v>24</v>
      </c>
      <c r="BC76" s="18" t="s">
        <v>24</v>
      </c>
      <c r="BE76" s="2" t="s">
        <v>24</v>
      </c>
      <c r="BF76" s="2" t="s">
        <v>24</v>
      </c>
      <c r="BG76" s="18" t="s">
        <v>24</v>
      </c>
      <c r="BH76" s="18" t="s">
        <v>24</v>
      </c>
      <c r="BI76" s="18" t="s">
        <v>24</v>
      </c>
    </row>
    <row r="77" spans="2:61" x14ac:dyDescent="0.3">
      <c r="B77" s="2" t="s">
        <v>24</v>
      </c>
      <c r="C77" s="2" t="s">
        <v>24</v>
      </c>
      <c r="D77" s="18" t="s">
        <v>24</v>
      </c>
      <c r="V77" s="2" t="s">
        <v>24</v>
      </c>
      <c r="W77" s="2" t="s">
        <v>24</v>
      </c>
      <c r="X77" s="18" t="s">
        <v>24</v>
      </c>
      <c r="Y77" s="18" t="s">
        <v>24</v>
      </c>
      <c r="AA77" s="2" t="s">
        <v>24</v>
      </c>
      <c r="AB77" s="34" t="s">
        <v>24</v>
      </c>
      <c r="AC77" s="18" t="s">
        <v>24</v>
      </c>
      <c r="AD77" s="18" t="s">
        <v>24</v>
      </c>
      <c r="AE77" s="18" t="s">
        <v>24</v>
      </c>
      <c r="AF77" s="18" t="s">
        <v>24</v>
      </c>
      <c r="AG77" s="18" t="s">
        <v>24</v>
      </c>
      <c r="AI77" s="2" t="s">
        <v>33</v>
      </c>
      <c r="AJ77" s="2" t="s">
        <v>50</v>
      </c>
      <c r="AK77" s="2" t="s">
        <v>49</v>
      </c>
      <c r="AL77" s="2" t="s">
        <v>34</v>
      </c>
      <c r="AM77" s="2" t="s">
        <v>39</v>
      </c>
      <c r="AN77" s="2" t="s">
        <v>40</v>
      </c>
      <c r="AO77" s="2" t="s">
        <v>41</v>
      </c>
      <c r="AP77" s="2" t="s">
        <v>42</v>
      </c>
      <c r="AQ77" s="2" t="s">
        <v>35</v>
      </c>
      <c r="AR77" s="2" t="s">
        <v>43</v>
      </c>
      <c r="AS77" s="2" t="s">
        <v>44</v>
      </c>
      <c r="AY77" s="2" t="s">
        <v>24</v>
      </c>
      <c r="AZ77" s="34" t="s">
        <v>24</v>
      </c>
      <c r="BA77" s="18" t="s">
        <v>24</v>
      </c>
      <c r="BB77" s="18" t="s">
        <v>24</v>
      </c>
      <c r="BC77" s="18" t="s">
        <v>24</v>
      </c>
      <c r="BE77" s="2" t="s">
        <v>24</v>
      </c>
      <c r="BF77" s="2" t="s">
        <v>24</v>
      </c>
      <c r="BG77" s="18" t="s">
        <v>24</v>
      </c>
      <c r="BH77" s="18" t="s">
        <v>24</v>
      </c>
      <c r="BI77" s="18" t="s">
        <v>24</v>
      </c>
    </row>
    <row r="78" spans="2:61" ht="15.6" x14ac:dyDescent="0.3">
      <c r="B78" s="2">
        <v>730</v>
      </c>
      <c r="C78" s="24" t="s">
        <v>83</v>
      </c>
      <c r="D78" s="27">
        <v>14442.86</v>
      </c>
      <c r="V78" s="2">
        <v>671</v>
      </c>
      <c r="W78" s="2" t="s">
        <v>148</v>
      </c>
      <c r="X78" s="2">
        <v>14340.35</v>
      </c>
      <c r="Y78" s="2" t="s">
        <v>49</v>
      </c>
      <c r="AA78" s="2">
        <v>670</v>
      </c>
      <c r="AB78" s="2" t="s">
        <v>147</v>
      </c>
      <c r="AC78" s="2">
        <v>14336.33</v>
      </c>
      <c r="AD78" s="2" t="s">
        <v>49</v>
      </c>
      <c r="AE78" s="2" t="s">
        <v>49</v>
      </c>
      <c r="AF78" s="2" t="s">
        <v>38</v>
      </c>
      <c r="AG78" s="2" t="s">
        <v>49</v>
      </c>
      <c r="AI78" s="2" t="s">
        <v>50</v>
      </c>
      <c r="AJ78" s="2">
        <f>AJ64/$AT$64</f>
        <v>0.87254901960784315</v>
      </c>
      <c r="AK78" s="2">
        <f t="shared" ref="AK78:AS78" si="33">AK64/$AT$64</f>
        <v>0.12745098039215685</v>
      </c>
      <c r="AL78" s="2">
        <f t="shared" si="33"/>
        <v>0</v>
      </c>
      <c r="AM78" s="2">
        <f t="shared" si="33"/>
        <v>0</v>
      </c>
      <c r="AN78" s="2">
        <f t="shared" si="33"/>
        <v>0</v>
      </c>
      <c r="AO78" s="2">
        <f t="shared" si="33"/>
        <v>0</v>
      </c>
      <c r="AP78" s="2">
        <f t="shared" si="33"/>
        <v>0</v>
      </c>
      <c r="AQ78" s="2">
        <f t="shared" si="33"/>
        <v>0</v>
      </c>
      <c r="AR78" s="2">
        <f t="shared" si="33"/>
        <v>0</v>
      </c>
      <c r="AS78" s="2">
        <f t="shared" si="33"/>
        <v>0</v>
      </c>
      <c r="AY78" s="2">
        <v>670</v>
      </c>
      <c r="AZ78" s="2" t="s">
        <v>147</v>
      </c>
      <c r="BA78" s="2">
        <v>14336.33</v>
      </c>
      <c r="BB78" s="2" t="s">
        <v>49</v>
      </c>
      <c r="BC78" s="13">
        <v>14379.63134328358</v>
      </c>
      <c r="BE78" s="2">
        <v>670</v>
      </c>
      <c r="BF78" s="2" t="s">
        <v>147</v>
      </c>
      <c r="BG78" s="2">
        <v>14336.33</v>
      </c>
      <c r="BH78" s="13">
        <v>14379.63134328358</v>
      </c>
      <c r="BI78" s="17">
        <v>0.30203924772646318</v>
      </c>
    </row>
    <row r="79" spans="2:61" x14ac:dyDescent="0.3">
      <c r="AA79" s="2">
        <v>671</v>
      </c>
      <c r="AB79" s="2" t="s">
        <v>148</v>
      </c>
      <c r="AC79" s="2">
        <v>14340.35</v>
      </c>
      <c r="AD79" s="2" t="s">
        <v>49</v>
      </c>
      <c r="AE79" s="2" t="s">
        <v>49</v>
      </c>
      <c r="AF79" s="2" t="s">
        <v>38</v>
      </c>
      <c r="AG79" s="2"/>
      <c r="AI79" s="2" t="s">
        <v>49</v>
      </c>
      <c r="AJ79" s="2">
        <f>AJ65/$AT$65</f>
        <v>3.880597014925373E-2</v>
      </c>
      <c r="AK79" s="2">
        <f t="shared" ref="AK79:AS79" si="34">AK65/$AT$65</f>
        <v>0.92537313432835822</v>
      </c>
      <c r="AL79" s="2">
        <f t="shared" si="34"/>
        <v>3.5820895522388062E-2</v>
      </c>
      <c r="AM79" s="2">
        <f t="shared" si="34"/>
        <v>0</v>
      </c>
      <c r="AN79" s="2">
        <f t="shared" si="34"/>
        <v>0</v>
      </c>
      <c r="AO79" s="2">
        <f t="shared" si="34"/>
        <v>0</v>
      </c>
      <c r="AP79" s="2">
        <f t="shared" si="34"/>
        <v>0</v>
      </c>
      <c r="AQ79" s="2">
        <f t="shared" si="34"/>
        <v>0</v>
      </c>
      <c r="AR79" s="2">
        <f t="shared" si="34"/>
        <v>0</v>
      </c>
      <c r="AS79" s="2">
        <f t="shared" si="34"/>
        <v>0</v>
      </c>
      <c r="AY79" s="2">
        <v>671</v>
      </c>
      <c r="AZ79" s="2" t="s">
        <v>148</v>
      </c>
      <c r="BA79" s="2">
        <v>14340.35</v>
      </c>
      <c r="BB79" s="2" t="s">
        <v>49</v>
      </c>
      <c r="BC79" s="13">
        <v>14379.63134328358</v>
      </c>
      <c r="BE79" s="2">
        <v>671</v>
      </c>
      <c r="BF79" s="2" t="s">
        <v>148</v>
      </c>
      <c r="BG79" s="2">
        <v>14340.35</v>
      </c>
      <c r="BH79" s="13">
        <v>14379.63134328358</v>
      </c>
      <c r="BI79" s="17">
        <v>0.27392178910265669</v>
      </c>
    </row>
    <row r="80" spans="2:61" x14ac:dyDescent="0.3">
      <c r="AI80" s="2" t="s">
        <v>34</v>
      </c>
      <c r="AJ80" s="2">
        <f>AJ66/$AT$66</f>
        <v>0</v>
      </c>
      <c r="AK80" s="2">
        <f t="shared" ref="AK80:AS80" si="35">AK66/$AT$66</f>
        <v>7.792207792207792E-2</v>
      </c>
      <c r="AL80" s="2">
        <f t="shared" si="35"/>
        <v>0.87012987012987009</v>
      </c>
      <c r="AM80" s="2">
        <f t="shared" si="35"/>
        <v>5.1948051948051951E-2</v>
      </c>
      <c r="AN80" s="2">
        <f t="shared" si="35"/>
        <v>0</v>
      </c>
      <c r="AO80" s="2">
        <f t="shared" si="35"/>
        <v>0</v>
      </c>
      <c r="AP80" s="2">
        <f t="shared" si="35"/>
        <v>0</v>
      </c>
      <c r="AQ80" s="2">
        <f t="shared" si="35"/>
        <v>0</v>
      </c>
      <c r="AR80" s="2">
        <f t="shared" si="35"/>
        <v>0</v>
      </c>
      <c r="AS80" s="2">
        <f t="shared" si="35"/>
        <v>0</v>
      </c>
    </row>
    <row r="81" spans="1:61" x14ac:dyDescent="0.3">
      <c r="AI81" s="2" t="s">
        <v>39</v>
      </c>
      <c r="AJ81" s="2">
        <f>AJ67/$AT$67</f>
        <v>0</v>
      </c>
      <c r="AK81" s="2">
        <f t="shared" ref="AK81:AS81" si="36">AK67/$AT$67</f>
        <v>0</v>
      </c>
      <c r="AL81" s="2">
        <f t="shared" si="36"/>
        <v>9.3023255813953487E-2</v>
      </c>
      <c r="AM81" s="2">
        <f t="shared" si="36"/>
        <v>0.89534883720930236</v>
      </c>
      <c r="AN81" s="2">
        <f t="shared" si="36"/>
        <v>1.1627906976744186E-2</v>
      </c>
      <c r="AO81" s="2">
        <f t="shared" si="36"/>
        <v>0</v>
      </c>
      <c r="AP81" s="2">
        <f t="shared" si="36"/>
        <v>0</v>
      </c>
      <c r="AQ81" s="2">
        <f t="shared" si="36"/>
        <v>0</v>
      </c>
      <c r="AR81" s="2">
        <f t="shared" si="36"/>
        <v>0</v>
      </c>
      <c r="AS81" s="2">
        <f t="shared" si="36"/>
        <v>0</v>
      </c>
    </row>
    <row r="82" spans="1:61" x14ac:dyDescent="0.3">
      <c r="AI82" s="2" t="s">
        <v>40</v>
      </c>
      <c r="AJ82" s="2">
        <f>AJ68/$AT$68</f>
        <v>0</v>
      </c>
      <c r="AK82" s="2">
        <f t="shared" ref="AK82:AS82" si="37">AK68/$AT$68</f>
        <v>0</v>
      </c>
      <c r="AL82" s="2">
        <f t="shared" si="37"/>
        <v>0</v>
      </c>
      <c r="AM82" s="2">
        <f t="shared" si="37"/>
        <v>0.1</v>
      </c>
      <c r="AN82" s="2">
        <f t="shared" si="37"/>
        <v>0.8</v>
      </c>
      <c r="AO82" s="2">
        <f t="shared" si="37"/>
        <v>0</v>
      </c>
      <c r="AP82" s="2">
        <f t="shared" si="37"/>
        <v>0.1</v>
      </c>
      <c r="AQ82" s="2">
        <f t="shared" si="37"/>
        <v>0</v>
      </c>
      <c r="AR82" s="2">
        <f t="shared" si="37"/>
        <v>0</v>
      </c>
      <c r="AS82" s="2">
        <f t="shared" si="37"/>
        <v>0</v>
      </c>
    </row>
    <row r="83" spans="1:61" x14ac:dyDescent="0.3">
      <c r="AI83" s="2" t="s">
        <v>41</v>
      </c>
      <c r="AJ83" s="2">
        <f>AJ69/$AT$69</f>
        <v>0</v>
      </c>
      <c r="AK83" s="2">
        <f t="shared" ref="AK83:AS83" si="38">AK69/$AT$69</f>
        <v>0</v>
      </c>
      <c r="AL83" s="2">
        <f t="shared" si="38"/>
        <v>0</v>
      </c>
      <c r="AM83" s="2">
        <f t="shared" si="38"/>
        <v>0</v>
      </c>
      <c r="AN83" s="2">
        <f t="shared" si="38"/>
        <v>9.0909090909090912E-2</v>
      </c>
      <c r="AO83" s="2">
        <f t="shared" si="38"/>
        <v>0.72727272727272729</v>
      </c>
      <c r="AP83" s="2">
        <f t="shared" si="38"/>
        <v>0.18181818181818182</v>
      </c>
      <c r="AQ83" s="2">
        <f t="shared" si="38"/>
        <v>0</v>
      </c>
      <c r="AR83" s="2">
        <f t="shared" si="38"/>
        <v>0</v>
      </c>
      <c r="AS83" s="2">
        <f t="shared" si="38"/>
        <v>0</v>
      </c>
    </row>
    <row r="84" spans="1:61" x14ac:dyDescent="0.3">
      <c r="AI84" s="2" t="s">
        <v>42</v>
      </c>
      <c r="AJ84" s="2">
        <f>AJ70/$AT$70</f>
        <v>0</v>
      </c>
      <c r="AK84" s="2">
        <f t="shared" ref="AK84:AS84" si="39">AK70/$AT$70</f>
        <v>0</v>
      </c>
      <c r="AL84" s="2">
        <f t="shared" si="39"/>
        <v>0</v>
      </c>
      <c r="AM84" s="2">
        <f t="shared" si="39"/>
        <v>0</v>
      </c>
      <c r="AN84" s="2">
        <f t="shared" si="39"/>
        <v>0</v>
      </c>
      <c r="AO84" s="2">
        <f t="shared" si="39"/>
        <v>0.42857142857142855</v>
      </c>
      <c r="AP84" s="2">
        <f t="shared" si="39"/>
        <v>0.42857142857142855</v>
      </c>
      <c r="AQ84" s="2">
        <f t="shared" si="39"/>
        <v>0</v>
      </c>
      <c r="AR84" s="2">
        <f t="shared" si="39"/>
        <v>0.14285714285714285</v>
      </c>
      <c r="AS84" s="2">
        <f t="shared" si="39"/>
        <v>0</v>
      </c>
    </row>
    <row r="85" spans="1:61" x14ac:dyDescent="0.3">
      <c r="AI85" s="2" t="s">
        <v>35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</row>
    <row r="86" spans="1:61" x14ac:dyDescent="0.3">
      <c r="AI86" s="2" t="s">
        <v>43</v>
      </c>
      <c r="AJ86" s="2">
        <f>AJ72/$AT$72</f>
        <v>0</v>
      </c>
      <c r="AK86" s="2">
        <f t="shared" ref="AK86:AS86" si="40">AK72/$AT$72</f>
        <v>0</v>
      </c>
      <c r="AL86" s="2">
        <f t="shared" si="40"/>
        <v>0</v>
      </c>
      <c r="AM86" s="2">
        <f t="shared" si="40"/>
        <v>0</v>
      </c>
      <c r="AN86" s="2">
        <f t="shared" si="40"/>
        <v>0</v>
      </c>
      <c r="AO86" s="2">
        <f t="shared" si="40"/>
        <v>0</v>
      </c>
      <c r="AP86" s="2">
        <f t="shared" si="40"/>
        <v>5.2631578947368418E-2</v>
      </c>
      <c r="AQ86" s="2">
        <f t="shared" si="40"/>
        <v>0</v>
      </c>
      <c r="AR86" s="2">
        <f t="shared" si="40"/>
        <v>0.78947368421052633</v>
      </c>
      <c r="AS86" s="2">
        <f t="shared" si="40"/>
        <v>0.15789473684210525</v>
      </c>
    </row>
    <row r="87" spans="1:61" x14ac:dyDescent="0.3">
      <c r="AI87" s="2" t="s">
        <v>44</v>
      </c>
      <c r="AJ87" s="2">
        <f>AJ73/$AT$73</f>
        <v>0</v>
      </c>
      <c r="AK87" s="2">
        <f t="shared" ref="AK87:AS87" si="41">AK73/$AT$73</f>
        <v>0</v>
      </c>
      <c r="AL87" s="2">
        <f t="shared" si="41"/>
        <v>0</v>
      </c>
      <c r="AM87" s="2">
        <f t="shared" si="41"/>
        <v>0</v>
      </c>
      <c r="AN87" s="2">
        <f t="shared" si="41"/>
        <v>0</v>
      </c>
      <c r="AO87" s="2">
        <f t="shared" si="41"/>
        <v>0</v>
      </c>
      <c r="AP87" s="2">
        <f t="shared" si="41"/>
        <v>0</v>
      </c>
      <c r="AQ87" s="2">
        <f t="shared" si="41"/>
        <v>0</v>
      </c>
      <c r="AR87" s="2">
        <f t="shared" si="41"/>
        <v>0.6</v>
      </c>
      <c r="AS87" s="2">
        <f t="shared" si="41"/>
        <v>0.4</v>
      </c>
    </row>
    <row r="90" spans="1:61" x14ac:dyDescent="0.3">
      <c r="A90" t="s">
        <v>64</v>
      </c>
    </row>
    <row r="92" spans="1:61" x14ac:dyDescent="0.3">
      <c r="B92" s="14" t="s">
        <v>46</v>
      </c>
      <c r="C92" s="14" t="s">
        <v>47</v>
      </c>
      <c r="D92" s="14" t="s">
        <v>48</v>
      </c>
      <c r="F92" s="67" t="s">
        <v>2</v>
      </c>
      <c r="G92" s="67"/>
      <c r="I92" s="70" t="s">
        <v>7</v>
      </c>
      <c r="J92" s="71"/>
      <c r="L92" s="68" t="s">
        <v>0</v>
      </c>
      <c r="M92" s="68"/>
      <c r="N92" s="68"/>
      <c r="O92" s="6" t="s">
        <v>10</v>
      </c>
      <c r="Q92" s="68" t="s">
        <v>0</v>
      </c>
      <c r="R92" s="68"/>
      <c r="S92" s="68"/>
      <c r="T92" s="6" t="s">
        <v>33</v>
      </c>
      <c r="V92" s="67" t="s">
        <v>85</v>
      </c>
      <c r="W92" s="67"/>
      <c r="X92" s="67"/>
      <c r="Y92" s="2" t="s">
        <v>33</v>
      </c>
      <c r="AA92" s="67" t="s">
        <v>85</v>
      </c>
      <c r="AB92" s="67"/>
      <c r="AC92" s="67"/>
      <c r="AD92" s="2" t="s">
        <v>33</v>
      </c>
      <c r="AE92" s="67" t="s">
        <v>36</v>
      </c>
      <c r="AF92" s="67"/>
      <c r="AG92" s="67"/>
      <c r="AI92" s="67" t="s">
        <v>51</v>
      </c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V92" s="67" t="s">
        <v>54</v>
      </c>
      <c r="AW92" s="67"/>
      <c r="AY92" s="67" t="s">
        <v>85</v>
      </c>
      <c r="AZ92" s="67"/>
      <c r="BA92" s="67"/>
      <c r="BB92" s="2" t="s">
        <v>33</v>
      </c>
      <c r="BC92" s="2" t="s">
        <v>55</v>
      </c>
      <c r="BE92" s="67" t="s">
        <v>85</v>
      </c>
      <c r="BF92" s="67"/>
      <c r="BG92" s="67"/>
      <c r="BH92" s="2" t="s">
        <v>55</v>
      </c>
      <c r="BI92" s="2" t="s">
        <v>157</v>
      </c>
    </row>
    <row r="93" spans="1:61" ht="15.6" x14ac:dyDescent="0.3">
      <c r="B93" s="2">
        <v>1</v>
      </c>
      <c r="C93" s="23">
        <v>43833</v>
      </c>
      <c r="D93" s="27">
        <v>14305.17</v>
      </c>
      <c r="F93" s="3" t="s">
        <v>3</v>
      </c>
      <c r="G93" s="4">
        <v>13912</v>
      </c>
      <c r="I93" s="3" t="s">
        <v>3</v>
      </c>
      <c r="J93" s="4">
        <v>13912</v>
      </c>
      <c r="L93" s="7">
        <v>13912</v>
      </c>
      <c r="M93" s="6" t="s">
        <v>1</v>
      </c>
      <c r="N93" s="7">
        <f>L93+$J$97</f>
        <v>14203</v>
      </c>
      <c r="O93" s="6" t="s">
        <v>11</v>
      </c>
      <c r="Q93" s="7">
        <v>13912</v>
      </c>
      <c r="R93" s="6" t="s">
        <v>1</v>
      </c>
      <c r="S93" s="7">
        <f>Q93+$J$97</f>
        <v>14203</v>
      </c>
      <c r="T93" s="6" t="s">
        <v>50</v>
      </c>
      <c r="V93" s="2">
        <v>1</v>
      </c>
      <c r="W93" s="23">
        <v>43833</v>
      </c>
      <c r="X93" s="27">
        <v>14305.17</v>
      </c>
      <c r="Y93" s="2" t="s">
        <v>49</v>
      </c>
      <c r="AA93" s="2">
        <v>1</v>
      </c>
      <c r="AB93" s="31">
        <v>43833</v>
      </c>
      <c r="AC93" s="35">
        <v>14305.17</v>
      </c>
      <c r="AD93" s="2" t="s">
        <v>49</v>
      </c>
      <c r="AE93" s="2" t="s">
        <v>49</v>
      </c>
      <c r="AF93" s="2" t="s">
        <v>38</v>
      </c>
      <c r="AG93" s="2" t="s">
        <v>49</v>
      </c>
      <c r="AI93" s="2" t="s">
        <v>33</v>
      </c>
      <c r="AJ93" s="2" t="s">
        <v>50</v>
      </c>
      <c r="AK93" s="2" t="s">
        <v>49</v>
      </c>
      <c r="AL93" s="2" t="s">
        <v>34</v>
      </c>
      <c r="AM93" s="2" t="s">
        <v>39</v>
      </c>
      <c r="AN93" s="2" t="s">
        <v>40</v>
      </c>
      <c r="AO93" s="2" t="s">
        <v>41</v>
      </c>
      <c r="AP93" s="2" t="s">
        <v>42</v>
      </c>
      <c r="AQ93" s="2" t="s">
        <v>35</v>
      </c>
      <c r="AR93" s="2" t="s">
        <v>43</v>
      </c>
      <c r="AS93" s="2" t="s">
        <v>44</v>
      </c>
      <c r="AV93" s="2" t="s">
        <v>50</v>
      </c>
      <c r="AW93" s="12">
        <v>14091.512000000001</v>
      </c>
      <c r="AY93" s="2">
        <v>1</v>
      </c>
      <c r="AZ93" s="31">
        <v>43833</v>
      </c>
      <c r="BA93" s="35">
        <v>14305.17</v>
      </c>
      <c r="BB93" s="2" t="s">
        <v>49</v>
      </c>
      <c r="BC93" s="13"/>
      <c r="BE93" s="2">
        <v>1</v>
      </c>
      <c r="BF93" s="23">
        <v>43833</v>
      </c>
      <c r="BG93" s="27">
        <v>14305.17</v>
      </c>
      <c r="BH93" s="13" t="s">
        <v>1</v>
      </c>
      <c r="BI93" s="2" t="s">
        <v>1</v>
      </c>
    </row>
    <row r="94" spans="1:61" ht="15.6" x14ac:dyDescent="0.3">
      <c r="B94" s="2">
        <v>2</v>
      </c>
      <c r="C94" s="25" t="s">
        <v>74</v>
      </c>
      <c r="D94" s="27">
        <v>14485.07</v>
      </c>
      <c r="F94" s="3" t="s">
        <v>4</v>
      </c>
      <c r="G94" s="4">
        <v>16824</v>
      </c>
      <c r="I94" s="5" t="s">
        <v>4</v>
      </c>
      <c r="J94" s="4">
        <v>16824</v>
      </c>
      <c r="L94" s="7">
        <f>N93</f>
        <v>14203</v>
      </c>
      <c r="M94" s="6" t="s">
        <v>1</v>
      </c>
      <c r="N94" s="7">
        <f t="shared" ref="N94:N102" si="42">L94+$J$97</f>
        <v>14494</v>
      </c>
      <c r="O94" s="6" t="s">
        <v>12</v>
      </c>
      <c r="Q94" s="7">
        <f>S93</f>
        <v>14203</v>
      </c>
      <c r="R94" s="6" t="s">
        <v>1</v>
      </c>
      <c r="S94" s="7">
        <f t="shared" ref="S94:S102" si="43">Q94+$J$97</f>
        <v>14494</v>
      </c>
      <c r="T94" s="6" t="s">
        <v>49</v>
      </c>
      <c r="V94" s="2">
        <v>2</v>
      </c>
      <c r="W94" s="25" t="s">
        <v>74</v>
      </c>
      <c r="X94" s="27">
        <v>14485.07</v>
      </c>
      <c r="Y94" s="2" t="s">
        <v>49</v>
      </c>
      <c r="AA94" s="2">
        <v>2</v>
      </c>
      <c r="AB94" s="32" t="s">
        <v>74</v>
      </c>
      <c r="AC94" s="35">
        <v>14485.07</v>
      </c>
      <c r="AD94" s="2" t="s">
        <v>49</v>
      </c>
      <c r="AE94" s="2" t="s">
        <v>49</v>
      </c>
      <c r="AF94" s="2" t="s">
        <v>38</v>
      </c>
      <c r="AG94" s="2" t="s">
        <v>49</v>
      </c>
      <c r="AI94" s="2" t="s">
        <v>50</v>
      </c>
      <c r="AJ94" s="2">
        <v>68</v>
      </c>
      <c r="AK94" s="2">
        <v>9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>
        <f>SUM(AJ94:AS94)</f>
        <v>77</v>
      </c>
      <c r="AV94" s="2" t="s">
        <v>49</v>
      </c>
      <c r="AW94" s="12">
        <v>14350.196</v>
      </c>
      <c r="AY94" s="2">
        <v>2</v>
      </c>
      <c r="AZ94" s="32" t="s">
        <v>74</v>
      </c>
      <c r="BA94" s="35">
        <v>14485.07</v>
      </c>
      <c r="BB94" s="2" t="s">
        <v>49</v>
      </c>
      <c r="BC94" s="13">
        <v>14350.19679300292</v>
      </c>
      <c r="BE94" s="2">
        <v>2</v>
      </c>
      <c r="BF94" s="25" t="s">
        <v>74</v>
      </c>
      <c r="BG94" s="27">
        <v>14485.07</v>
      </c>
      <c r="BH94" s="13">
        <v>14451.744000000001</v>
      </c>
      <c r="BI94" s="17">
        <v>0.9311187795232243</v>
      </c>
    </row>
    <row r="95" spans="1:61" ht="15.6" x14ac:dyDescent="0.3">
      <c r="B95" s="2">
        <v>3</v>
      </c>
      <c r="C95" s="25" t="s">
        <v>75</v>
      </c>
      <c r="D95" s="27">
        <v>14293.11</v>
      </c>
      <c r="F95" s="3" t="s">
        <v>5</v>
      </c>
      <c r="G95" s="3" t="s">
        <v>88</v>
      </c>
      <c r="I95" s="5" t="s">
        <v>8</v>
      </c>
      <c r="J95" s="3">
        <v>10</v>
      </c>
      <c r="L95" s="7">
        <f>N94</f>
        <v>14494</v>
      </c>
      <c r="M95" s="6" t="s">
        <v>1</v>
      </c>
      <c r="N95" s="7">
        <f t="shared" si="42"/>
        <v>14785</v>
      </c>
      <c r="O95" s="6" t="s">
        <v>13</v>
      </c>
      <c r="Q95" s="7">
        <f>S94</f>
        <v>14494</v>
      </c>
      <c r="R95" s="6" t="s">
        <v>1</v>
      </c>
      <c r="S95" s="7">
        <f t="shared" si="43"/>
        <v>14785</v>
      </c>
      <c r="T95" s="6" t="s">
        <v>34</v>
      </c>
      <c r="V95" s="2">
        <v>3</v>
      </c>
      <c r="W95" s="25" t="s">
        <v>75</v>
      </c>
      <c r="X95" s="27">
        <v>14293.11</v>
      </c>
      <c r="Y95" s="2" t="s">
        <v>49</v>
      </c>
      <c r="AA95" s="2">
        <v>3</v>
      </c>
      <c r="AB95" s="32" t="s">
        <v>75</v>
      </c>
      <c r="AC95" s="35">
        <v>14293.11</v>
      </c>
      <c r="AD95" s="2" t="s">
        <v>49</v>
      </c>
      <c r="AE95" s="2" t="s">
        <v>49</v>
      </c>
      <c r="AF95" s="2" t="s">
        <v>38</v>
      </c>
      <c r="AG95" s="2" t="s">
        <v>49</v>
      </c>
      <c r="AI95" s="2" t="s">
        <v>49</v>
      </c>
      <c r="AJ95" s="2">
        <v>9</v>
      </c>
      <c r="AK95" s="2">
        <v>323</v>
      </c>
      <c r="AL95" s="2">
        <v>11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>
        <f t="shared" ref="AT95:AT103" si="44">SUM(AJ95:AS95)</f>
        <v>343</v>
      </c>
      <c r="AV95" s="2" t="s">
        <v>34</v>
      </c>
      <c r="AW95" s="12">
        <v>14633.794</v>
      </c>
      <c r="AY95" s="2">
        <v>3</v>
      </c>
      <c r="AZ95" s="32" t="s">
        <v>75</v>
      </c>
      <c r="BA95" s="35">
        <v>14293.11</v>
      </c>
      <c r="BB95" s="2" t="s">
        <v>49</v>
      </c>
      <c r="BC95" s="13">
        <v>14350.19679300292</v>
      </c>
      <c r="BE95" s="2">
        <v>3</v>
      </c>
      <c r="BF95" s="25" t="s">
        <v>75</v>
      </c>
      <c r="BG95" s="27">
        <v>14293.11</v>
      </c>
      <c r="BH95" s="13">
        <v>14451.744000000001</v>
      </c>
      <c r="BI95" s="17">
        <v>0.39940078123595502</v>
      </c>
    </row>
    <row r="96" spans="1:61" ht="15.6" x14ac:dyDescent="0.3">
      <c r="B96" s="2">
        <v>4</v>
      </c>
      <c r="C96" s="25" t="s">
        <v>76</v>
      </c>
      <c r="D96" s="27">
        <v>14241.86</v>
      </c>
      <c r="I96" s="3" t="s">
        <v>9</v>
      </c>
      <c r="J96" s="4">
        <v>2912</v>
      </c>
      <c r="L96" s="7">
        <f>N95</f>
        <v>14785</v>
      </c>
      <c r="M96" s="6" t="s">
        <v>1</v>
      </c>
      <c r="N96" s="7">
        <f t="shared" si="42"/>
        <v>15076</v>
      </c>
      <c r="O96" s="6" t="s">
        <v>14</v>
      </c>
      <c r="Q96" s="7">
        <f>S95</f>
        <v>14785</v>
      </c>
      <c r="R96" s="6" t="s">
        <v>1</v>
      </c>
      <c r="S96" s="7">
        <f t="shared" si="43"/>
        <v>15076</v>
      </c>
      <c r="T96" s="6" t="s">
        <v>39</v>
      </c>
      <c r="V96" s="2">
        <v>4</v>
      </c>
      <c r="W96" s="25" t="s">
        <v>76</v>
      </c>
      <c r="X96" s="27">
        <v>14241.86</v>
      </c>
      <c r="Y96" s="2" t="s">
        <v>49</v>
      </c>
      <c r="AA96" s="2">
        <v>4</v>
      </c>
      <c r="AB96" s="32" t="s">
        <v>76</v>
      </c>
      <c r="AC96" s="35">
        <v>14241.86</v>
      </c>
      <c r="AD96" s="2" t="s">
        <v>49</v>
      </c>
      <c r="AE96" s="2" t="s">
        <v>49</v>
      </c>
      <c r="AF96" s="2" t="s">
        <v>38</v>
      </c>
      <c r="AG96" s="2" t="s">
        <v>49</v>
      </c>
      <c r="AI96" s="2" t="s">
        <v>34</v>
      </c>
      <c r="AJ96" s="2">
        <v>0</v>
      </c>
      <c r="AK96" s="2">
        <v>11</v>
      </c>
      <c r="AL96" s="2">
        <v>134</v>
      </c>
      <c r="AM96" s="2">
        <v>8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>
        <f t="shared" si="44"/>
        <v>153</v>
      </c>
      <c r="AV96" s="2" t="s">
        <v>39</v>
      </c>
      <c r="AW96" s="12">
        <v>14910.331</v>
      </c>
      <c r="AY96" s="2">
        <v>4</v>
      </c>
      <c r="AZ96" s="32" t="s">
        <v>76</v>
      </c>
      <c r="BA96" s="35">
        <v>14241.86</v>
      </c>
      <c r="BB96" s="2" t="s">
        <v>49</v>
      </c>
      <c r="BC96" s="13">
        <v>14350.19679300292</v>
      </c>
      <c r="BE96" s="2">
        <v>4</v>
      </c>
      <c r="BF96" s="25" t="s">
        <v>76</v>
      </c>
      <c r="BG96" s="27">
        <v>14241.86</v>
      </c>
      <c r="BH96" s="13">
        <v>14451.744000000001</v>
      </c>
      <c r="BI96" s="17">
        <v>0.76069272554929213</v>
      </c>
    </row>
    <row r="97" spans="2:61" ht="15.6" x14ac:dyDescent="0.3">
      <c r="B97" s="2">
        <v>5</v>
      </c>
      <c r="C97" s="25" t="s">
        <v>77</v>
      </c>
      <c r="D97" s="27">
        <v>14238.84</v>
      </c>
      <c r="I97" s="3" t="s">
        <v>7</v>
      </c>
      <c r="J97" s="3">
        <v>291</v>
      </c>
      <c r="L97" s="7">
        <f t="shared" ref="L97:L102" si="45">N96</f>
        <v>15076</v>
      </c>
      <c r="M97" s="6" t="s">
        <v>1</v>
      </c>
      <c r="N97" s="7">
        <f t="shared" si="42"/>
        <v>15367</v>
      </c>
      <c r="O97" s="6" t="s">
        <v>15</v>
      </c>
      <c r="Q97" s="7">
        <f t="shared" ref="Q97:Q102" si="46">S96</f>
        <v>15076</v>
      </c>
      <c r="R97" s="6" t="s">
        <v>1</v>
      </c>
      <c r="S97" s="7">
        <f t="shared" si="43"/>
        <v>15367</v>
      </c>
      <c r="T97" s="6" t="s">
        <v>40</v>
      </c>
      <c r="V97" s="2">
        <v>5</v>
      </c>
      <c r="W97" s="25" t="s">
        <v>77</v>
      </c>
      <c r="X97" s="27">
        <v>14238.84</v>
      </c>
      <c r="Y97" s="2" t="s">
        <v>49</v>
      </c>
      <c r="AA97" s="2">
        <v>5</v>
      </c>
      <c r="AB97" s="32" t="s">
        <v>77</v>
      </c>
      <c r="AC97" s="35">
        <v>14238.84</v>
      </c>
      <c r="AD97" s="2" t="s">
        <v>49</v>
      </c>
      <c r="AE97" s="2" t="s">
        <v>49</v>
      </c>
      <c r="AF97" s="2" t="s">
        <v>38</v>
      </c>
      <c r="AG97" s="2" t="s">
        <v>49</v>
      </c>
      <c r="AI97" s="2" t="s">
        <v>39</v>
      </c>
      <c r="AJ97" s="2">
        <v>0</v>
      </c>
      <c r="AK97" s="2">
        <v>0</v>
      </c>
      <c r="AL97" s="2">
        <v>8</v>
      </c>
      <c r="AM97" s="2">
        <v>92</v>
      </c>
      <c r="AN97" s="2">
        <v>1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>
        <f t="shared" si="44"/>
        <v>101</v>
      </c>
      <c r="AV97" s="2" t="s">
        <v>40</v>
      </c>
      <c r="AW97" s="12">
        <v>15243.884</v>
      </c>
      <c r="AY97" s="2">
        <v>5</v>
      </c>
      <c r="AZ97" s="32" t="s">
        <v>77</v>
      </c>
      <c r="BA97" s="35">
        <v>14238.84</v>
      </c>
      <c r="BB97" s="2" t="s">
        <v>49</v>
      </c>
      <c r="BC97" s="13">
        <v>14350.19679300292</v>
      </c>
      <c r="BE97" s="2">
        <v>5</v>
      </c>
      <c r="BF97" s="25" t="s">
        <v>77</v>
      </c>
      <c r="BG97" s="27">
        <v>14238.84</v>
      </c>
      <c r="BH97" s="13">
        <v>14157.475177304959</v>
      </c>
      <c r="BI97" s="17">
        <v>0.78206365829600488</v>
      </c>
    </row>
    <row r="98" spans="2:61" ht="15.6" x14ac:dyDescent="0.3">
      <c r="B98" s="2">
        <v>6</v>
      </c>
      <c r="C98" s="25" t="s">
        <v>78</v>
      </c>
      <c r="D98" s="27">
        <v>14338.34</v>
      </c>
      <c r="L98" s="7">
        <f t="shared" si="45"/>
        <v>15367</v>
      </c>
      <c r="M98" s="6" t="s">
        <v>1</v>
      </c>
      <c r="N98" s="7">
        <f t="shared" si="42"/>
        <v>15658</v>
      </c>
      <c r="O98" s="6" t="s">
        <v>16</v>
      </c>
      <c r="Q98" s="7">
        <f t="shared" si="46"/>
        <v>15367</v>
      </c>
      <c r="R98" s="6" t="s">
        <v>1</v>
      </c>
      <c r="S98" s="7">
        <f t="shared" si="43"/>
        <v>15658</v>
      </c>
      <c r="T98" s="6" t="s">
        <v>41</v>
      </c>
      <c r="V98" s="2">
        <v>6</v>
      </c>
      <c r="W98" s="25" t="s">
        <v>78</v>
      </c>
      <c r="X98" s="27">
        <v>14338.34</v>
      </c>
      <c r="Y98" s="2" t="s">
        <v>49</v>
      </c>
      <c r="AA98" s="2">
        <v>6</v>
      </c>
      <c r="AB98" s="32" t="s">
        <v>78</v>
      </c>
      <c r="AC98" s="35">
        <v>14338.34</v>
      </c>
      <c r="AD98" s="2" t="s">
        <v>49</v>
      </c>
      <c r="AE98" s="2" t="s">
        <v>49</v>
      </c>
      <c r="AF98" s="2" t="s">
        <v>38</v>
      </c>
      <c r="AG98" s="2" t="s">
        <v>49</v>
      </c>
      <c r="AI98" s="2" t="s">
        <v>40</v>
      </c>
      <c r="AJ98" s="2">
        <v>0</v>
      </c>
      <c r="AK98" s="2">
        <v>0</v>
      </c>
      <c r="AL98" s="2">
        <v>0</v>
      </c>
      <c r="AM98" s="2">
        <v>1</v>
      </c>
      <c r="AN98" s="2">
        <v>11</v>
      </c>
      <c r="AO98" s="2">
        <v>0</v>
      </c>
      <c r="AP98" s="2">
        <v>1</v>
      </c>
      <c r="AQ98" s="2">
        <v>0</v>
      </c>
      <c r="AR98" s="2">
        <v>0</v>
      </c>
      <c r="AS98" s="2">
        <v>0</v>
      </c>
      <c r="AT98">
        <f t="shared" si="44"/>
        <v>13</v>
      </c>
      <c r="AV98" s="2" t="s">
        <v>41</v>
      </c>
      <c r="AW98" s="12">
        <v>15570.7</v>
      </c>
      <c r="AY98" s="2">
        <v>6</v>
      </c>
      <c r="AZ98" s="32" t="s">
        <v>78</v>
      </c>
      <c r="BA98" s="35">
        <v>14338.34</v>
      </c>
      <c r="BB98" s="2" t="s">
        <v>49</v>
      </c>
      <c r="BC98" s="13">
        <v>14350.19679300292</v>
      </c>
      <c r="BE98" s="2">
        <v>6</v>
      </c>
      <c r="BF98" s="25" t="s">
        <v>78</v>
      </c>
      <c r="BG98" s="27">
        <v>14338.34</v>
      </c>
      <c r="BH98" s="13">
        <v>14157.475177304959</v>
      </c>
      <c r="BI98" s="17">
        <v>8.2692926816597012E-2</v>
      </c>
    </row>
    <row r="99" spans="2:61" ht="15.6" x14ac:dyDescent="0.3">
      <c r="B99" s="2">
        <v>7</v>
      </c>
      <c r="C99" s="26" t="s">
        <v>79</v>
      </c>
      <c r="D99" s="27">
        <v>14338.34</v>
      </c>
      <c r="L99" s="7">
        <f t="shared" si="45"/>
        <v>15658</v>
      </c>
      <c r="M99" s="6" t="s">
        <v>1</v>
      </c>
      <c r="N99" s="7">
        <f t="shared" si="42"/>
        <v>15949</v>
      </c>
      <c r="O99" s="6" t="s">
        <v>17</v>
      </c>
      <c r="Q99" s="7">
        <f t="shared" si="46"/>
        <v>15658</v>
      </c>
      <c r="R99" s="6" t="s">
        <v>1</v>
      </c>
      <c r="S99" s="7">
        <f t="shared" si="43"/>
        <v>15949</v>
      </c>
      <c r="T99" s="6" t="s">
        <v>42</v>
      </c>
      <c r="V99" s="2">
        <v>7</v>
      </c>
      <c r="W99" s="26" t="s">
        <v>79</v>
      </c>
      <c r="X99" s="27">
        <v>14338.34</v>
      </c>
      <c r="Y99" s="2" t="s">
        <v>49</v>
      </c>
      <c r="AA99" s="2">
        <v>7</v>
      </c>
      <c r="AB99" s="33" t="s">
        <v>79</v>
      </c>
      <c r="AC99" s="35">
        <v>14338.34</v>
      </c>
      <c r="AD99" s="2" t="s">
        <v>49</v>
      </c>
      <c r="AE99" s="2" t="s">
        <v>49</v>
      </c>
      <c r="AF99" s="2" t="s">
        <v>38</v>
      </c>
      <c r="AG99" s="2" t="s">
        <v>49</v>
      </c>
      <c r="AI99" s="2" t="s">
        <v>41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  <c r="AO99" s="2">
        <v>6</v>
      </c>
      <c r="AP99" s="2">
        <v>3</v>
      </c>
      <c r="AQ99" s="2">
        <v>0</v>
      </c>
      <c r="AR99" s="2">
        <v>0</v>
      </c>
      <c r="AS99" s="2">
        <v>0</v>
      </c>
      <c r="AT99">
        <f t="shared" si="44"/>
        <v>10</v>
      </c>
      <c r="AV99" s="2" t="s">
        <v>42</v>
      </c>
      <c r="AW99" s="12">
        <v>15730.75</v>
      </c>
      <c r="AY99" s="2">
        <v>7</v>
      </c>
      <c r="AZ99" s="33" t="s">
        <v>79</v>
      </c>
      <c r="BA99" s="35">
        <v>14338.34</v>
      </c>
      <c r="BB99" s="2" t="s">
        <v>49</v>
      </c>
      <c r="BC99" s="13">
        <v>14350.19679300292</v>
      </c>
      <c r="BE99" s="2">
        <v>7</v>
      </c>
      <c r="BF99" s="26" t="s">
        <v>79</v>
      </c>
      <c r="BG99" s="27">
        <v>14338.34</v>
      </c>
      <c r="BH99" s="13">
        <v>14451.744000000001</v>
      </c>
      <c r="BI99" s="17">
        <v>8.2692926816597012E-2</v>
      </c>
    </row>
    <row r="100" spans="2:61" ht="15.6" x14ac:dyDescent="0.3">
      <c r="B100" s="2">
        <v>8</v>
      </c>
      <c r="C100" s="26" t="s">
        <v>80</v>
      </c>
      <c r="D100" s="27">
        <v>14338.34</v>
      </c>
      <c r="L100" s="7">
        <f t="shared" si="45"/>
        <v>15949</v>
      </c>
      <c r="M100" s="6" t="s">
        <v>1</v>
      </c>
      <c r="N100" s="7">
        <f t="shared" si="42"/>
        <v>16240</v>
      </c>
      <c r="O100" s="6" t="s">
        <v>18</v>
      </c>
      <c r="Q100" s="7">
        <f t="shared" si="46"/>
        <v>15949</v>
      </c>
      <c r="R100" s="6" t="s">
        <v>1</v>
      </c>
      <c r="S100" s="7">
        <f t="shared" si="43"/>
        <v>16240</v>
      </c>
      <c r="T100" s="6" t="s">
        <v>35</v>
      </c>
      <c r="V100" s="2">
        <v>8</v>
      </c>
      <c r="W100" s="26" t="s">
        <v>80</v>
      </c>
      <c r="X100" s="27">
        <v>14338.34</v>
      </c>
      <c r="Y100" s="2" t="s">
        <v>49</v>
      </c>
      <c r="AA100" s="2">
        <v>8</v>
      </c>
      <c r="AB100" s="33" t="s">
        <v>80</v>
      </c>
      <c r="AC100" s="35">
        <v>14338.34</v>
      </c>
      <c r="AD100" s="2" t="s">
        <v>49</v>
      </c>
      <c r="AE100" s="2" t="s">
        <v>49</v>
      </c>
      <c r="AF100" s="2" t="s">
        <v>38</v>
      </c>
      <c r="AG100" s="2" t="s">
        <v>49</v>
      </c>
      <c r="AI100" s="2" t="s">
        <v>42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4</v>
      </c>
      <c r="AP100" s="2">
        <v>3</v>
      </c>
      <c r="AQ100" s="2">
        <v>0</v>
      </c>
      <c r="AR100" s="2">
        <v>1</v>
      </c>
      <c r="AS100" s="2">
        <v>0</v>
      </c>
      <c r="AT100">
        <f t="shared" si="44"/>
        <v>8</v>
      </c>
      <c r="AV100" s="2" t="s">
        <v>35</v>
      </c>
      <c r="AW100" s="12">
        <v>0</v>
      </c>
      <c r="AY100" s="2">
        <v>8</v>
      </c>
      <c r="AZ100" s="33" t="s">
        <v>80</v>
      </c>
      <c r="BA100" s="35">
        <v>14338.34</v>
      </c>
      <c r="BB100" s="2" t="s">
        <v>49</v>
      </c>
      <c r="BC100" s="13">
        <v>14350.19679300292</v>
      </c>
      <c r="BE100" s="2">
        <v>8</v>
      </c>
      <c r="BF100" s="26" t="s">
        <v>80</v>
      </c>
      <c r="BG100" s="27">
        <v>14338.34</v>
      </c>
      <c r="BH100" s="13">
        <v>14451.744000000001</v>
      </c>
      <c r="BI100" s="17">
        <v>8.2692926816597012E-2</v>
      </c>
    </row>
    <row r="101" spans="2:61" ht="15.6" x14ac:dyDescent="0.3">
      <c r="B101" s="2">
        <v>9</v>
      </c>
      <c r="C101" s="25" t="s">
        <v>81</v>
      </c>
      <c r="D101" s="27">
        <v>14413.71</v>
      </c>
      <c r="L101" s="7">
        <f t="shared" si="45"/>
        <v>16240</v>
      </c>
      <c r="M101" s="6" t="s">
        <v>1</v>
      </c>
      <c r="N101" s="7">
        <f t="shared" si="42"/>
        <v>16531</v>
      </c>
      <c r="O101" s="6" t="s">
        <v>19</v>
      </c>
      <c r="Q101" s="7">
        <f t="shared" si="46"/>
        <v>16240</v>
      </c>
      <c r="R101" s="6" t="s">
        <v>1</v>
      </c>
      <c r="S101" s="7">
        <f t="shared" si="43"/>
        <v>16531</v>
      </c>
      <c r="T101" s="6" t="s">
        <v>43</v>
      </c>
      <c r="V101" s="2">
        <v>9</v>
      </c>
      <c r="W101" s="25" t="s">
        <v>81</v>
      </c>
      <c r="X101" s="27">
        <v>14413.71</v>
      </c>
      <c r="Y101" s="2" t="s">
        <v>49</v>
      </c>
      <c r="AA101" s="2">
        <v>9</v>
      </c>
      <c r="AB101" s="32" t="s">
        <v>81</v>
      </c>
      <c r="AC101" s="35">
        <v>14413.71</v>
      </c>
      <c r="AD101" s="2" t="s">
        <v>49</v>
      </c>
      <c r="AE101" s="2" t="s">
        <v>49</v>
      </c>
      <c r="AF101" s="2" t="s">
        <v>38</v>
      </c>
      <c r="AG101" s="2" t="s">
        <v>49</v>
      </c>
      <c r="AI101" s="2" t="s">
        <v>35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>
        <f t="shared" si="44"/>
        <v>0</v>
      </c>
      <c r="AV101" s="2" t="s">
        <v>43</v>
      </c>
      <c r="AW101" s="12">
        <v>16385.5</v>
      </c>
      <c r="AY101" s="2">
        <v>9</v>
      </c>
      <c r="AZ101" s="32" t="s">
        <v>81</v>
      </c>
      <c r="BA101" s="35">
        <v>14413.71</v>
      </c>
      <c r="BB101" s="2" t="s">
        <v>49</v>
      </c>
      <c r="BC101" s="13">
        <v>14350.19679300292</v>
      </c>
      <c r="BE101" s="2">
        <v>9</v>
      </c>
      <c r="BF101" s="25" t="s">
        <v>81</v>
      </c>
      <c r="BG101" s="27">
        <v>14413.71</v>
      </c>
      <c r="BH101" s="13">
        <v>14451.744000000001</v>
      </c>
      <c r="BI101" s="17">
        <v>0.44064440728364962</v>
      </c>
    </row>
    <row r="102" spans="2:61" ht="15.6" x14ac:dyDescent="0.3">
      <c r="B102" s="2">
        <v>10</v>
      </c>
      <c r="C102" s="25" t="s">
        <v>82</v>
      </c>
      <c r="D102" s="27">
        <v>14483.06</v>
      </c>
      <c r="L102" s="7">
        <f t="shared" si="45"/>
        <v>16531</v>
      </c>
      <c r="M102" s="6" t="s">
        <v>1</v>
      </c>
      <c r="N102" s="7">
        <f t="shared" si="42"/>
        <v>16822</v>
      </c>
      <c r="O102" s="6" t="s">
        <v>20</v>
      </c>
      <c r="Q102" s="7">
        <f t="shared" si="46"/>
        <v>16531</v>
      </c>
      <c r="R102" s="6" t="s">
        <v>1</v>
      </c>
      <c r="S102" s="7">
        <f t="shared" si="43"/>
        <v>16822</v>
      </c>
      <c r="T102" s="6" t="s">
        <v>44</v>
      </c>
      <c r="V102" s="2">
        <v>10</v>
      </c>
      <c r="W102" s="25" t="s">
        <v>82</v>
      </c>
      <c r="X102" s="27">
        <v>14483.06</v>
      </c>
      <c r="Y102" s="2" t="s">
        <v>49</v>
      </c>
      <c r="AA102" s="2">
        <v>10</v>
      </c>
      <c r="AB102" s="32" t="s">
        <v>82</v>
      </c>
      <c r="AC102" s="35">
        <v>14483.06</v>
      </c>
      <c r="AD102" s="2" t="s">
        <v>49</v>
      </c>
      <c r="AE102" s="2" t="s">
        <v>49</v>
      </c>
      <c r="AF102" s="2" t="s">
        <v>38</v>
      </c>
      <c r="AG102" s="2" t="s">
        <v>49</v>
      </c>
      <c r="AI102" s="2" t="s">
        <v>43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13</v>
      </c>
      <c r="AS102" s="2">
        <v>2</v>
      </c>
      <c r="AT102">
        <f t="shared" si="44"/>
        <v>16</v>
      </c>
      <c r="AV102" s="2" t="s">
        <v>44</v>
      </c>
      <c r="AW102" s="12">
        <v>16593.357</v>
      </c>
      <c r="AY102" s="2">
        <v>10</v>
      </c>
      <c r="AZ102" s="32" t="s">
        <v>82</v>
      </c>
      <c r="BA102" s="35">
        <v>14483.06</v>
      </c>
      <c r="BB102" s="2" t="s">
        <v>49</v>
      </c>
      <c r="BC102" s="13">
        <v>14350.19679300292</v>
      </c>
      <c r="BE102" s="2">
        <v>10</v>
      </c>
      <c r="BF102" s="25" t="s">
        <v>82</v>
      </c>
      <c r="BG102" s="27">
        <v>14483.06</v>
      </c>
      <c r="BH102" s="13">
        <v>14451.744000000001</v>
      </c>
      <c r="BI102" s="17">
        <v>0.91736972019092999</v>
      </c>
    </row>
    <row r="103" spans="2:61" x14ac:dyDescent="0.3">
      <c r="B103" s="2" t="s">
        <v>24</v>
      </c>
      <c r="C103" s="2" t="s">
        <v>24</v>
      </c>
      <c r="D103" s="18" t="s">
        <v>24</v>
      </c>
      <c r="V103" s="2" t="s">
        <v>24</v>
      </c>
      <c r="W103" s="2" t="s">
        <v>24</v>
      </c>
      <c r="X103" s="18" t="s">
        <v>24</v>
      </c>
      <c r="Y103" s="18" t="s">
        <v>24</v>
      </c>
      <c r="AA103" s="2" t="s">
        <v>24</v>
      </c>
      <c r="AB103" s="34" t="s">
        <v>24</v>
      </c>
      <c r="AC103" s="18" t="s">
        <v>24</v>
      </c>
      <c r="AD103" s="18" t="s">
        <v>24</v>
      </c>
      <c r="AE103" s="18" t="s">
        <v>24</v>
      </c>
      <c r="AF103" s="18" t="s">
        <v>24</v>
      </c>
      <c r="AG103" s="18" t="s">
        <v>24</v>
      </c>
      <c r="AI103" s="2" t="s">
        <v>44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2</v>
      </c>
      <c r="AS103" s="2">
        <v>5</v>
      </c>
      <c r="AT103">
        <f t="shared" si="44"/>
        <v>7</v>
      </c>
      <c r="AY103" s="2" t="s">
        <v>24</v>
      </c>
      <c r="AZ103" s="34" t="s">
        <v>24</v>
      </c>
      <c r="BA103" s="18" t="s">
        <v>24</v>
      </c>
      <c r="BB103" s="18" t="s">
        <v>24</v>
      </c>
      <c r="BC103" s="18" t="s">
        <v>24</v>
      </c>
      <c r="BE103" s="2" t="s">
        <v>24</v>
      </c>
      <c r="BF103" s="2" t="s">
        <v>24</v>
      </c>
      <c r="BG103" s="18" t="s">
        <v>24</v>
      </c>
      <c r="BH103" s="18" t="s">
        <v>24</v>
      </c>
      <c r="BI103" s="18" t="s">
        <v>24</v>
      </c>
    </row>
    <row r="104" spans="2:61" x14ac:dyDescent="0.3">
      <c r="B104" s="2" t="s">
        <v>24</v>
      </c>
      <c r="C104" s="2" t="s">
        <v>24</v>
      </c>
      <c r="D104" s="18" t="s">
        <v>24</v>
      </c>
      <c r="V104" s="2" t="s">
        <v>24</v>
      </c>
      <c r="W104" s="2" t="s">
        <v>24</v>
      </c>
      <c r="X104" s="18" t="s">
        <v>24</v>
      </c>
      <c r="Y104" s="18" t="s">
        <v>24</v>
      </c>
      <c r="AA104" s="2" t="s">
        <v>24</v>
      </c>
      <c r="AB104" s="34" t="s">
        <v>24</v>
      </c>
      <c r="AC104" s="18" t="s">
        <v>24</v>
      </c>
      <c r="AD104" s="18" t="s">
        <v>24</v>
      </c>
      <c r="AE104" s="18" t="s">
        <v>24</v>
      </c>
      <c r="AF104" s="18" t="s">
        <v>24</v>
      </c>
      <c r="AG104" s="18" t="s">
        <v>24</v>
      </c>
      <c r="AT104">
        <f>SUM(AT94:AT103)</f>
        <v>728</v>
      </c>
      <c r="AY104" s="2" t="s">
        <v>24</v>
      </c>
      <c r="AZ104" s="34" t="s">
        <v>24</v>
      </c>
      <c r="BA104" s="18" t="s">
        <v>24</v>
      </c>
      <c r="BB104" s="18" t="s">
        <v>24</v>
      </c>
      <c r="BC104" s="18" t="s">
        <v>24</v>
      </c>
      <c r="BE104" s="2" t="s">
        <v>24</v>
      </c>
      <c r="BF104" s="2" t="s">
        <v>24</v>
      </c>
      <c r="BG104" s="18" t="s">
        <v>24</v>
      </c>
      <c r="BH104" s="18" t="s">
        <v>24</v>
      </c>
      <c r="BI104" s="18" t="s">
        <v>24</v>
      </c>
    </row>
    <row r="105" spans="2:61" x14ac:dyDescent="0.3">
      <c r="B105" s="2" t="s">
        <v>24</v>
      </c>
      <c r="C105" s="2" t="s">
        <v>24</v>
      </c>
      <c r="D105" s="18" t="s">
        <v>24</v>
      </c>
      <c r="V105" s="2" t="s">
        <v>24</v>
      </c>
      <c r="W105" s="2" t="s">
        <v>24</v>
      </c>
      <c r="X105" s="18" t="s">
        <v>24</v>
      </c>
      <c r="Y105" s="18" t="s">
        <v>24</v>
      </c>
      <c r="AA105" s="2" t="s">
        <v>24</v>
      </c>
      <c r="AB105" s="34" t="s">
        <v>24</v>
      </c>
      <c r="AC105" s="18" t="s">
        <v>24</v>
      </c>
      <c r="AD105" s="18" t="s">
        <v>24</v>
      </c>
      <c r="AE105" s="18" t="s">
        <v>24</v>
      </c>
      <c r="AF105" s="18" t="s">
        <v>24</v>
      </c>
      <c r="AG105" s="18" t="s">
        <v>24</v>
      </c>
      <c r="AY105" s="2" t="s">
        <v>24</v>
      </c>
      <c r="AZ105" s="34" t="s">
        <v>24</v>
      </c>
      <c r="BA105" s="18" t="s">
        <v>24</v>
      </c>
      <c r="BB105" s="18" t="s">
        <v>24</v>
      </c>
      <c r="BC105" s="18" t="s">
        <v>24</v>
      </c>
      <c r="BE105" s="2" t="s">
        <v>24</v>
      </c>
      <c r="BF105" s="2" t="s">
        <v>24</v>
      </c>
      <c r="BG105" s="18" t="s">
        <v>24</v>
      </c>
      <c r="BH105" s="18" t="s">
        <v>24</v>
      </c>
      <c r="BI105" s="18" t="s">
        <v>24</v>
      </c>
    </row>
    <row r="106" spans="2:61" x14ac:dyDescent="0.3">
      <c r="B106" s="2" t="s">
        <v>24</v>
      </c>
      <c r="C106" s="2" t="s">
        <v>24</v>
      </c>
      <c r="D106" s="18" t="s">
        <v>24</v>
      </c>
      <c r="V106" s="2" t="s">
        <v>24</v>
      </c>
      <c r="W106" s="2" t="s">
        <v>24</v>
      </c>
      <c r="X106" s="18" t="s">
        <v>24</v>
      </c>
      <c r="Y106" s="18" t="s">
        <v>24</v>
      </c>
      <c r="AA106" s="2" t="s">
        <v>24</v>
      </c>
      <c r="AB106" s="34" t="s">
        <v>24</v>
      </c>
      <c r="AC106" s="18" t="s">
        <v>24</v>
      </c>
      <c r="AD106" s="18" t="s">
        <v>24</v>
      </c>
      <c r="AE106" s="18" t="s">
        <v>24</v>
      </c>
      <c r="AF106" s="18" t="s">
        <v>24</v>
      </c>
      <c r="AG106" s="18" t="s">
        <v>24</v>
      </c>
      <c r="AI106" s="67" t="s">
        <v>51</v>
      </c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Y106" s="2" t="s">
        <v>24</v>
      </c>
      <c r="AZ106" s="34" t="s">
        <v>24</v>
      </c>
      <c r="BA106" s="18" t="s">
        <v>24</v>
      </c>
      <c r="BB106" s="18" t="s">
        <v>24</v>
      </c>
      <c r="BC106" s="18" t="s">
        <v>24</v>
      </c>
      <c r="BE106" s="2" t="s">
        <v>24</v>
      </c>
      <c r="BF106" s="2" t="s">
        <v>24</v>
      </c>
      <c r="BG106" s="18" t="s">
        <v>24</v>
      </c>
      <c r="BH106" s="18" t="s">
        <v>24</v>
      </c>
      <c r="BI106" s="18" t="s">
        <v>24</v>
      </c>
    </row>
    <row r="107" spans="2:61" x14ac:dyDescent="0.3">
      <c r="B107" s="2" t="s">
        <v>24</v>
      </c>
      <c r="C107" s="2" t="s">
        <v>24</v>
      </c>
      <c r="D107" s="18" t="s">
        <v>24</v>
      </c>
      <c r="V107" s="2" t="s">
        <v>24</v>
      </c>
      <c r="W107" s="2" t="s">
        <v>24</v>
      </c>
      <c r="X107" s="18" t="s">
        <v>24</v>
      </c>
      <c r="Y107" s="18" t="s">
        <v>24</v>
      </c>
      <c r="AA107" s="2" t="s">
        <v>24</v>
      </c>
      <c r="AB107" s="34" t="s">
        <v>24</v>
      </c>
      <c r="AC107" s="18" t="s">
        <v>24</v>
      </c>
      <c r="AD107" s="18" t="s">
        <v>24</v>
      </c>
      <c r="AE107" s="18" t="s">
        <v>24</v>
      </c>
      <c r="AF107" s="18" t="s">
        <v>24</v>
      </c>
      <c r="AG107" s="18" t="s">
        <v>24</v>
      </c>
      <c r="AI107" s="2" t="s">
        <v>33</v>
      </c>
      <c r="AJ107" s="2" t="s">
        <v>50</v>
      </c>
      <c r="AK107" s="2" t="s">
        <v>49</v>
      </c>
      <c r="AL107" s="2" t="s">
        <v>34</v>
      </c>
      <c r="AM107" s="2" t="s">
        <v>39</v>
      </c>
      <c r="AN107" s="2" t="s">
        <v>40</v>
      </c>
      <c r="AO107" s="2" t="s">
        <v>41</v>
      </c>
      <c r="AP107" s="2" t="s">
        <v>42</v>
      </c>
      <c r="AQ107" s="2" t="s">
        <v>35</v>
      </c>
      <c r="AR107" s="2" t="s">
        <v>43</v>
      </c>
      <c r="AS107" s="2" t="s">
        <v>44</v>
      </c>
      <c r="AY107" s="2" t="s">
        <v>24</v>
      </c>
      <c r="AZ107" s="34" t="s">
        <v>24</v>
      </c>
      <c r="BA107" s="18" t="s">
        <v>24</v>
      </c>
      <c r="BB107" s="18" t="s">
        <v>24</v>
      </c>
      <c r="BC107" s="18" t="s">
        <v>24</v>
      </c>
      <c r="BE107" s="2" t="s">
        <v>24</v>
      </c>
      <c r="BF107" s="2" t="s">
        <v>24</v>
      </c>
      <c r="BG107" s="18" t="s">
        <v>24</v>
      </c>
      <c r="BH107" s="18" t="s">
        <v>24</v>
      </c>
      <c r="BI107" s="18" t="s">
        <v>24</v>
      </c>
    </row>
    <row r="108" spans="2:61" ht="15.6" x14ac:dyDescent="0.3">
      <c r="B108" s="2">
        <v>730</v>
      </c>
      <c r="C108" s="24" t="s">
        <v>83</v>
      </c>
      <c r="D108" s="27">
        <v>14442.86</v>
      </c>
      <c r="V108" s="2">
        <v>671</v>
      </c>
      <c r="W108" s="2" t="s">
        <v>148</v>
      </c>
      <c r="X108" s="2">
        <v>14340.35</v>
      </c>
      <c r="Y108" s="2" t="s">
        <v>49</v>
      </c>
      <c r="AA108" s="2">
        <v>670</v>
      </c>
      <c r="AB108" s="2" t="s">
        <v>147</v>
      </c>
      <c r="AC108" s="2">
        <v>14340.35</v>
      </c>
      <c r="AD108" s="2" t="s">
        <v>49</v>
      </c>
      <c r="AE108" s="18" t="s">
        <v>49</v>
      </c>
      <c r="AF108" s="2" t="s">
        <v>38</v>
      </c>
      <c r="AG108" s="18" t="s">
        <v>49</v>
      </c>
      <c r="AI108" s="2" t="s">
        <v>50</v>
      </c>
      <c r="AJ108" s="2">
        <f>AJ94/$AT$94</f>
        <v>0.88311688311688308</v>
      </c>
      <c r="AK108" s="2">
        <f t="shared" ref="AK108:AS108" si="47">AK94/$AT$94</f>
        <v>0.11688311688311688</v>
      </c>
      <c r="AL108" s="2">
        <f t="shared" si="47"/>
        <v>0</v>
      </c>
      <c r="AM108" s="2">
        <f t="shared" si="47"/>
        <v>0</v>
      </c>
      <c r="AN108" s="2">
        <f t="shared" si="47"/>
        <v>0</v>
      </c>
      <c r="AO108" s="2">
        <f t="shared" si="47"/>
        <v>0</v>
      </c>
      <c r="AP108" s="2">
        <f t="shared" si="47"/>
        <v>0</v>
      </c>
      <c r="AQ108" s="2">
        <f t="shared" si="47"/>
        <v>0</v>
      </c>
      <c r="AR108" s="2">
        <f t="shared" si="47"/>
        <v>0</v>
      </c>
      <c r="AS108" s="2">
        <f t="shared" si="47"/>
        <v>0</v>
      </c>
      <c r="AY108" s="2">
        <v>670</v>
      </c>
      <c r="AZ108" s="2" t="s">
        <v>147</v>
      </c>
      <c r="BA108" s="2">
        <v>14340.35</v>
      </c>
      <c r="BB108" s="2" t="s">
        <v>49</v>
      </c>
      <c r="BC108" s="13">
        <v>14350.19679300292</v>
      </c>
      <c r="BE108" s="2">
        <v>670</v>
      </c>
      <c r="BF108" s="2" t="s">
        <v>147</v>
      </c>
      <c r="BG108" s="2">
        <v>14336.33</v>
      </c>
      <c r="BH108" s="13">
        <v>14350.19679300292</v>
      </c>
      <c r="BI108" s="17">
        <v>6.8664941949915001E-2</v>
      </c>
    </row>
    <row r="109" spans="2:61" x14ac:dyDescent="0.3">
      <c r="AA109" s="2">
        <v>671</v>
      </c>
      <c r="AB109" s="2" t="s">
        <v>148</v>
      </c>
      <c r="AC109" s="2">
        <v>14340.35</v>
      </c>
      <c r="AD109" s="2" t="s">
        <v>49</v>
      </c>
      <c r="AE109" s="18" t="s">
        <v>49</v>
      </c>
      <c r="AF109" s="2" t="s">
        <v>38</v>
      </c>
      <c r="AG109" s="2"/>
      <c r="AI109" s="2" t="s">
        <v>49</v>
      </c>
      <c r="AJ109" s="2">
        <f>AJ95/$AT$95</f>
        <v>2.6239067055393587E-2</v>
      </c>
      <c r="AK109" s="2">
        <f t="shared" ref="AK109:AS109" si="48">AK95/$AT$95</f>
        <v>0.94169096209912539</v>
      </c>
      <c r="AL109" s="2">
        <f t="shared" si="48"/>
        <v>3.2069970845481049E-2</v>
      </c>
      <c r="AM109" s="2">
        <f t="shared" si="48"/>
        <v>0</v>
      </c>
      <c r="AN109" s="2">
        <f t="shared" si="48"/>
        <v>0</v>
      </c>
      <c r="AO109" s="2">
        <f t="shared" si="48"/>
        <v>0</v>
      </c>
      <c r="AP109" s="2">
        <f t="shared" si="48"/>
        <v>0</v>
      </c>
      <c r="AQ109" s="2">
        <f t="shared" si="48"/>
        <v>0</v>
      </c>
      <c r="AR109" s="2">
        <f t="shared" si="48"/>
        <v>0</v>
      </c>
      <c r="AS109" s="2">
        <f t="shared" si="48"/>
        <v>0</v>
      </c>
      <c r="AY109" s="2">
        <v>671</v>
      </c>
      <c r="AZ109" s="2" t="s">
        <v>148</v>
      </c>
      <c r="BA109" s="2">
        <v>14340.35</v>
      </c>
      <c r="BB109" s="2" t="s">
        <v>49</v>
      </c>
      <c r="BC109" s="13">
        <v>14350.19679300292</v>
      </c>
      <c r="BE109" s="2">
        <v>671</v>
      </c>
      <c r="BF109" s="2" t="s">
        <v>148</v>
      </c>
      <c r="BG109" s="2">
        <v>14340.35</v>
      </c>
      <c r="BH109" s="13">
        <v>14350.19679300292</v>
      </c>
      <c r="BI109" s="17">
        <v>6.8664941949915001E-2</v>
      </c>
    </row>
    <row r="110" spans="2:61" x14ac:dyDescent="0.3">
      <c r="AI110" s="2" t="s">
        <v>34</v>
      </c>
      <c r="AJ110" s="2">
        <f>AJ96/$AT$96</f>
        <v>0</v>
      </c>
      <c r="AK110" s="2">
        <f t="shared" ref="AK110:AS110" si="49">AK96/$AT$96</f>
        <v>7.1895424836601302E-2</v>
      </c>
      <c r="AL110" s="2">
        <f t="shared" si="49"/>
        <v>0.87581699346405228</v>
      </c>
      <c r="AM110" s="2">
        <f t="shared" si="49"/>
        <v>5.2287581699346407E-2</v>
      </c>
      <c r="AN110" s="2">
        <f t="shared" si="49"/>
        <v>0</v>
      </c>
      <c r="AO110" s="2">
        <f t="shared" si="49"/>
        <v>0</v>
      </c>
      <c r="AP110" s="2">
        <f t="shared" si="49"/>
        <v>0</v>
      </c>
      <c r="AQ110" s="2">
        <f t="shared" si="49"/>
        <v>0</v>
      </c>
      <c r="AR110" s="2">
        <f t="shared" si="49"/>
        <v>0</v>
      </c>
      <c r="AS110" s="2">
        <f t="shared" si="49"/>
        <v>0</v>
      </c>
    </row>
    <row r="111" spans="2:61" x14ac:dyDescent="0.3">
      <c r="AI111" s="2" t="s">
        <v>39</v>
      </c>
      <c r="AJ111" s="2">
        <f>AJ97/$AT$97</f>
        <v>0</v>
      </c>
      <c r="AK111" s="2">
        <f t="shared" ref="AK111:AS111" si="50">AK97/$AT$97</f>
        <v>0</v>
      </c>
      <c r="AL111" s="2">
        <f t="shared" si="50"/>
        <v>7.9207920792079209E-2</v>
      </c>
      <c r="AM111" s="2">
        <f t="shared" si="50"/>
        <v>0.91089108910891092</v>
      </c>
      <c r="AN111" s="2">
        <f t="shared" si="50"/>
        <v>9.9009900990099011E-3</v>
      </c>
      <c r="AO111" s="2">
        <f t="shared" si="50"/>
        <v>0</v>
      </c>
      <c r="AP111" s="2">
        <f t="shared" si="50"/>
        <v>0</v>
      </c>
      <c r="AQ111" s="2">
        <f t="shared" si="50"/>
        <v>0</v>
      </c>
      <c r="AR111" s="2">
        <f t="shared" si="50"/>
        <v>0</v>
      </c>
      <c r="AS111" s="2">
        <f t="shared" si="50"/>
        <v>0</v>
      </c>
    </row>
    <row r="112" spans="2:61" x14ac:dyDescent="0.3">
      <c r="AI112" s="2" t="s">
        <v>40</v>
      </c>
      <c r="AJ112" s="2">
        <f>AJ98/$AT$98</f>
        <v>0</v>
      </c>
      <c r="AK112" s="2">
        <f t="shared" ref="AK112:AS112" si="51">AK98/$AT$98</f>
        <v>0</v>
      </c>
      <c r="AL112" s="2">
        <f t="shared" si="51"/>
        <v>0</v>
      </c>
      <c r="AM112" s="2">
        <f t="shared" si="51"/>
        <v>7.6923076923076927E-2</v>
      </c>
      <c r="AN112" s="2">
        <f t="shared" si="51"/>
        <v>0.84615384615384615</v>
      </c>
      <c r="AO112" s="2">
        <f t="shared" si="51"/>
        <v>0</v>
      </c>
      <c r="AP112" s="2">
        <f t="shared" si="51"/>
        <v>7.6923076923076927E-2</v>
      </c>
      <c r="AQ112" s="2">
        <f t="shared" si="51"/>
        <v>0</v>
      </c>
      <c r="AR112" s="2">
        <f t="shared" si="51"/>
        <v>0</v>
      </c>
      <c r="AS112" s="2">
        <f t="shared" si="51"/>
        <v>0</v>
      </c>
    </row>
    <row r="113" spans="1:61" x14ac:dyDescent="0.3">
      <c r="AI113" s="2" t="s">
        <v>41</v>
      </c>
      <c r="AJ113" s="2">
        <f>AJ99/$AT$99</f>
        <v>0</v>
      </c>
      <c r="AK113" s="2">
        <f t="shared" ref="AK113:AS113" si="52">AK99/$AT$99</f>
        <v>0</v>
      </c>
      <c r="AL113" s="2">
        <f t="shared" si="52"/>
        <v>0</v>
      </c>
      <c r="AM113" s="2">
        <f t="shared" si="52"/>
        <v>0</v>
      </c>
      <c r="AN113" s="2">
        <f t="shared" si="52"/>
        <v>0.1</v>
      </c>
      <c r="AO113" s="2">
        <f t="shared" si="52"/>
        <v>0.6</v>
      </c>
      <c r="AP113" s="2">
        <f t="shared" si="52"/>
        <v>0.3</v>
      </c>
      <c r="AQ113" s="2">
        <f t="shared" si="52"/>
        <v>0</v>
      </c>
      <c r="AR113" s="2">
        <f t="shared" si="52"/>
        <v>0</v>
      </c>
      <c r="AS113" s="2">
        <f t="shared" si="52"/>
        <v>0</v>
      </c>
    </row>
    <row r="114" spans="1:61" x14ac:dyDescent="0.3">
      <c r="AI114" s="2" t="s">
        <v>42</v>
      </c>
      <c r="AJ114" s="2">
        <f>AJ100/$AT$100</f>
        <v>0</v>
      </c>
      <c r="AK114" s="2">
        <f t="shared" ref="AK114:AS114" si="53">AK100/$AT$100</f>
        <v>0</v>
      </c>
      <c r="AL114" s="2">
        <f t="shared" si="53"/>
        <v>0</v>
      </c>
      <c r="AM114" s="2">
        <f t="shared" si="53"/>
        <v>0</v>
      </c>
      <c r="AN114" s="2">
        <f t="shared" si="53"/>
        <v>0</v>
      </c>
      <c r="AO114" s="2">
        <f t="shared" si="53"/>
        <v>0.5</v>
      </c>
      <c r="AP114" s="2">
        <f t="shared" si="53"/>
        <v>0.375</v>
      </c>
      <c r="AQ114" s="2">
        <f t="shared" si="53"/>
        <v>0</v>
      </c>
      <c r="AR114" s="2">
        <f t="shared" si="53"/>
        <v>0.125</v>
      </c>
      <c r="AS114" s="2">
        <f t="shared" si="53"/>
        <v>0</v>
      </c>
    </row>
    <row r="115" spans="1:61" x14ac:dyDescent="0.3">
      <c r="AI115" s="2" t="s">
        <v>35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</row>
    <row r="116" spans="1:61" x14ac:dyDescent="0.3">
      <c r="AI116" s="2" t="s">
        <v>43</v>
      </c>
      <c r="AJ116" s="2">
        <f>AJ102/$AT$102</f>
        <v>0</v>
      </c>
      <c r="AK116" s="2">
        <f t="shared" ref="AK116:AS116" si="54">AK102/$AT$102</f>
        <v>0</v>
      </c>
      <c r="AL116" s="2">
        <f t="shared" si="54"/>
        <v>0</v>
      </c>
      <c r="AM116" s="2">
        <f t="shared" si="54"/>
        <v>0</v>
      </c>
      <c r="AN116" s="2">
        <f t="shared" si="54"/>
        <v>0</v>
      </c>
      <c r="AO116" s="2">
        <f t="shared" si="54"/>
        <v>0</v>
      </c>
      <c r="AP116" s="2">
        <f t="shared" si="54"/>
        <v>6.25E-2</v>
      </c>
      <c r="AQ116" s="2">
        <f t="shared" si="54"/>
        <v>0</v>
      </c>
      <c r="AR116" s="2">
        <f t="shared" si="54"/>
        <v>0.8125</v>
      </c>
      <c r="AS116" s="2">
        <f t="shared" si="54"/>
        <v>0.125</v>
      </c>
    </row>
    <row r="117" spans="1:61" x14ac:dyDescent="0.3">
      <c r="AI117" s="2" t="s">
        <v>44</v>
      </c>
      <c r="AJ117" s="2">
        <f>AJ103/$AT$103</f>
        <v>0</v>
      </c>
      <c r="AK117" s="2">
        <f t="shared" ref="AK117:AS117" si="55">AK103/$AT$103</f>
        <v>0</v>
      </c>
      <c r="AL117" s="2">
        <f t="shared" si="55"/>
        <v>0</v>
      </c>
      <c r="AM117" s="2">
        <f t="shared" si="55"/>
        <v>0</v>
      </c>
      <c r="AN117" s="2">
        <f t="shared" si="55"/>
        <v>0</v>
      </c>
      <c r="AO117" s="2">
        <f t="shared" si="55"/>
        <v>0</v>
      </c>
      <c r="AP117" s="2">
        <f t="shared" si="55"/>
        <v>0</v>
      </c>
      <c r="AQ117" s="2">
        <f t="shared" si="55"/>
        <v>0</v>
      </c>
      <c r="AR117" s="2">
        <f t="shared" si="55"/>
        <v>0.2857142857142857</v>
      </c>
      <c r="AS117" s="2">
        <f t="shared" si="55"/>
        <v>0.7142857142857143</v>
      </c>
    </row>
    <row r="119" spans="1:61" x14ac:dyDescent="0.3">
      <c r="A119" t="s">
        <v>66</v>
      </c>
    </row>
    <row r="121" spans="1:61" x14ac:dyDescent="0.3">
      <c r="B121" s="14" t="s">
        <v>46</v>
      </c>
      <c r="C121" s="14" t="s">
        <v>47</v>
      </c>
      <c r="D121" s="14" t="s">
        <v>48</v>
      </c>
      <c r="F121" s="67" t="s">
        <v>2</v>
      </c>
      <c r="G121" s="67"/>
      <c r="I121" s="70" t="s">
        <v>7</v>
      </c>
      <c r="J121" s="71"/>
      <c r="L121" s="68" t="s">
        <v>0</v>
      </c>
      <c r="M121" s="68"/>
      <c r="N121" s="68"/>
      <c r="O121" s="6" t="s">
        <v>10</v>
      </c>
      <c r="Q121" s="68" t="s">
        <v>0</v>
      </c>
      <c r="R121" s="68"/>
      <c r="S121" s="68"/>
      <c r="T121" s="6" t="s">
        <v>33</v>
      </c>
      <c r="V121" s="67" t="s">
        <v>85</v>
      </c>
      <c r="W121" s="67"/>
      <c r="X121" s="67"/>
      <c r="Y121" s="2" t="s">
        <v>33</v>
      </c>
      <c r="AA121" s="67" t="s">
        <v>85</v>
      </c>
      <c r="AB121" s="67"/>
      <c r="AC121" s="67"/>
      <c r="AD121" s="2" t="s">
        <v>33</v>
      </c>
      <c r="AE121" s="67" t="s">
        <v>36</v>
      </c>
      <c r="AF121" s="67"/>
      <c r="AG121" s="67"/>
      <c r="AI121" s="67" t="s">
        <v>51</v>
      </c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V121" s="67" t="s">
        <v>54</v>
      </c>
      <c r="AW121" s="67"/>
      <c r="AY121" s="67" t="s">
        <v>85</v>
      </c>
      <c r="AZ121" s="67"/>
      <c r="BA121" s="67"/>
      <c r="BB121" s="2" t="s">
        <v>33</v>
      </c>
      <c r="BC121" s="2" t="s">
        <v>55</v>
      </c>
      <c r="BE121" s="67" t="s">
        <v>85</v>
      </c>
      <c r="BF121" s="67"/>
      <c r="BG121" s="67"/>
      <c r="BH121" s="2" t="s">
        <v>55</v>
      </c>
      <c r="BI121" s="2" t="s">
        <v>157</v>
      </c>
    </row>
    <row r="122" spans="1:61" ht="15.6" x14ac:dyDescent="0.3">
      <c r="B122" s="2">
        <v>1</v>
      </c>
      <c r="C122" s="23">
        <v>43833</v>
      </c>
      <c r="D122" s="27">
        <v>14305.17</v>
      </c>
      <c r="F122" s="3" t="s">
        <v>3</v>
      </c>
      <c r="G122" s="4">
        <v>13381</v>
      </c>
      <c r="H122" s="19"/>
      <c r="I122" s="3" t="s">
        <v>3</v>
      </c>
      <c r="J122" s="4">
        <v>13381</v>
      </c>
      <c r="L122" s="7">
        <v>13381</v>
      </c>
      <c r="M122" s="6" t="s">
        <v>1</v>
      </c>
      <c r="N122" s="7">
        <f>J122+$J$126</f>
        <v>13728</v>
      </c>
      <c r="O122" s="6" t="s">
        <v>11</v>
      </c>
      <c r="Q122" s="7">
        <v>13381</v>
      </c>
      <c r="R122" s="6" t="s">
        <v>1</v>
      </c>
      <c r="S122" s="7">
        <f>Q122+$J$126</f>
        <v>13728</v>
      </c>
      <c r="T122" s="6" t="s">
        <v>50</v>
      </c>
      <c r="V122" s="2">
        <v>1</v>
      </c>
      <c r="W122" s="23">
        <v>43833</v>
      </c>
      <c r="X122" s="27">
        <v>14305.17</v>
      </c>
      <c r="Y122" s="2" t="s">
        <v>34</v>
      </c>
      <c r="AA122" s="2">
        <v>1</v>
      </c>
      <c r="AB122" s="31">
        <v>43833</v>
      </c>
      <c r="AC122" s="35">
        <v>14305.17</v>
      </c>
      <c r="AD122" s="2" t="s">
        <v>34</v>
      </c>
      <c r="AE122" s="2" t="s">
        <v>34</v>
      </c>
      <c r="AF122" s="2" t="s">
        <v>38</v>
      </c>
      <c r="AG122" s="2" t="s">
        <v>39</v>
      </c>
      <c r="AI122" s="2" t="s">
        <v>33</v>
      </c>
      <c r="AJ122" s="2" t="s">
        <v>50</v>
      </c>
      <c r="AK122" s="2" t="s">
        <v>49</v>
      </c>
      <c r="AL122" s="2" t="s">
        <v>34</v>
      </c>
      <c r="AM122" s="2" t="s">
        <v>39</v>
      </c>
      <c r="AN122" s="2" t="s">
        <v>40</v>
      </c>
      <c r="AO122" s="2" t="s">
        <v>41</v>
      </c>
      <c r="AP122" s="2" t="s">
        <v>42</v>
      </c>
      <c r="AQ122" s="2" t="s">
        <v>35</v>
      </c>
      <c r="AR122" s="2" t="s">
        <v>43</v>
      </c>
      <c r="AS122" s="2" t="s">
        <v>44</v>
      </c>
      <c r="AV122" s="2" t="s">
        <v>50</v>
      </c>
      <c r="AW122" s="12">
        <v>0</v>
      </c>
      <c r="AY122" s="2">
        <v>1</v>
      </c>
      <c r="AZ122" s="31">
        <v>43833</v>
      </c>
      <c r="BA122" s="35">
        <v>14305.17</v>
      </c>
      <c r="BB122" s="2" t="s">
        <v>34</v>
      </c>
      <c r="BC122" s="13"/>
      <c r="BE122" s="2">
        <v>1</v>
      </c>
      <c r="BF122" s="23">
        <v>43833</v>
      </c>
      <c r="BG122" s="27">
        <v>14305.17</v>
      </c>
      <c r="BH122" s="13" t="s">
        <v>1</v>
      </c>
      <c r="BI122" s="2" t="s">
        <v>1</v>
      </c>
    </row>
    <row r="123" spans="1:61" ht="15.6" x14ac:dyDescent="0.3">
      <c r="B123" s="2">
        <v>2</v>
      </c>
      <c r="C123" s="25" t="s">
        <v>74</v>
      </c>
      <c r="D123" s="27">
        <v>14485.07</v>
      </c>
      <c r="F123" s="3" t="s">
        <v>4</v>
      </c>
      <c r="G123" s="4">
        <v>16856</v>
      </c>
      <c r="H123" s="19"/>
      <c r="I123" s="5" t="s">
        <v>4</v>
      </c>
      <c r="J123" s="4">
        <v>16856</v>
      </c>
      <c r="L123" s="7">
        <f>N122</f>
        <v>13728</v>
      </c>
      <c r="M123" s="6" t="s">
        <v>1</v>
      </c>
      <c r="N123" s="7">
        <f>L123+$J$126</f>
        <v>14075</v>
      </c>
      <c r="O123" s="6" t="s">
        <v>12</v>
      </c>
      <c r="Q123" s="7">
        <f>S122</f>
        <v>13728</v>
      </c>
      <c r="R123" s="6" t="s">
        <v>1</v>
      </c>
      <c r="S123" s="7">
        <f t="shared" ref="S123:S131" si="56">Q123+$J$126</f>
        <v>14075</v>
      </c>
      <c r="T123" s="6" t="s">
        <v>49</v>
      </c>
      <c r="V123" s="2">
        <v>2</v>
      </c>
      <c r="W123" s="25" t="s">
        <v>74</v>
      </c>
      <c r="X123" s="27">
        <v>14485.07</v>
      </c>
      <c r="Y123" s="2" t="s">
        <v>39</v>
      </c>
      <c r="AA123" s="2">
        <v>2</v>
      </c>
      <c r="AB123" s="32" t="s">
        <v>74</v>
      </c>
      <c r="AC123" s="35">
        <v>14485.07</v>
      </c>
      <c r="AD123" s="2" t="s">
        <v>39</v>
      </c>
      <c r="AE123" s="2" t="s">
        <v>39</v>
      </c>
      <c r="AF123" s="2" t="s">
        <v>38</v>
      </c>
      <c r="AG123" s="2" t="s">
        <v>34</v>
      </c>
      <c r="AI123" s="2" t="s">
        <v>50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>
        <f>SUM(AJ123:AS123)</f>
        <v>0</v>
      </c>
      <c r="AV123" s="2" t="s">
        <v>49</v>
      </c>
      <c r="AW123" s="12">
        <v>14027.681</v>
      </c>
      <c r="AY123" s="2">
        <v>2</v>
      </c>
      <c r="AZ123" s="32" t="s">
        <v>74</v>
      </c>
      <c r="BA123" s="35">
        <v>14485.07</v>
      </c>
      <c r="BB123" s="2" t="s">
        <v>39</v>
      </c>
      <c r="BC123" s="13">
        <v>14265.85</v>
      </c>
      <c r="BE123" s="2">
        <v>2</v>
      </c>
      <c r="BF123" s="25" t="s">
        <v>74</v>
      </c>
      <c r="BG123" s="27">
        <v>14485.07</v>
      </c>
      <c r="BH123" s="13">
        <v>14451.744000000001</v>
      </c>
      <c r="BI123" s="17">
        <v>1.513420370077599</v>
      </c>
    </row>
    <row r="124" spans="1:61" ht="15.6" x14ac:dyDescent="0.3">
      <c r="B124" s="2">
        <v>3</v>
      </c>
      <c r="C124" s="25" t="s">
        <v>75</v>
      </c>
      <c r="D124" s="27">
        <v>14293.11</v>
      </c>
      <c r="F124" s="3" t="s">
        <v>5</v>
      </c>
      <c r="G124" s="3" t="s">
        <v>88</v>
      </c>
      <c r="I124" s="5" t="s">
        <v>8</v>
      </c>
      <c r="J124" s="3">
        <v>10</v>
      </c>
      <c r="L124" s="7">
        <f>N123</f>
        <v>14075</v>
      </c>
      <c r="M124" s="6" t="s">
        <v>1</v>
      </c>
      <c r="N124" s="7">
        <f t="shared" ref="N124:N131" si="57">L124+$J$126</f>
        <v>14422</v>
      </c>
      <c r="O124" s="6" t="s">
        <v>13</v>
      </c>
      <c r="Q124" s="7">
        <f>S123</f>
        <v>14075</v>
      </c>
      <c r="R124" s="6" t="s">
        <v>1</v>
      </c>
      <c r="S124" s="7">
        <f t="shared" si="56"/>
        <v>14422</v>
      </c>
      <c r="T124" s="6" t="s">
        <v>34</v>
      </c>
      <c r="V124" s="2">
        <v>3</v>
      </c>
      <c r="W124" s="25" t="s">
        <v>75</v>
      </c>
      <c r="X124" s="27">
        <v>14293.11</v>
      </c>
      <c r="Y124" s="2" t="s">
        <v>34</v>
      </c>
      <c r="AA124" s="2">
        <v>3</v>
      </c>
      <c r="AB124" s="32" t="s">
        <v>75</v>
      </c>
      <c r="AC124" s="35">
        <v>14293.11</v>
      </c>
      <c r="AD124" s="2" t="s">
        <v>34</v>
      </c>
      <c r="AE124" s="2" t="s">
        <v>34</v>
      </c>
      <c r="AF124" s="2" t="s">
        <v>38</v>
      </c>
      <c r="AG124" s="2" t="s">
        <v>34</v>
      </c>
      <c r="AI124" s="2" t="s">
        <v>49</v>
      </c>
      <c r="AJ124" s="3">
        <v>0</v>
      </c>
      <c r="AK124" s="3">
        <v>7</v>
      </c>
      <c r="AL124" s="3">
        <v>4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>
        <f t="shared" ref="AT124:AT132" si="58">SUM(AJ124:AS124)</f>
        <v>11</v>
      </c>
      <c r="AV124" s="2" t="s">
        <v>34</v>
      </c>
      <c r="AW124" s="12">
        <v>14265.85</v>
      </c>
      <c r="AY124" s="2">
        <v>3</v>
      </c>
      <c r="AZ124" s="32" t="s">
        <v>75</v>
      </c>
      <c r="BA124" s="35">
        <v>14293.11</v>
      </c>
      <c r="BB124" s="2" t="s">
        <v>34</v>
      </c>
      <c r="BC124" s="13">
        <v>14579.326271186441</v>
      </c>
      <c r="BE124" s="2">
        <v>3</v>
      </c>
      <c r="BF124" s="25" t="s">
        <v>75</v>
      </c>
      <c r="BG124" s="27">
        <v>14293.11</v>
      </c>
      <c r="BH124" s="13">
        <v>14451.744000000001</v>
      </c>
      <c r="BI124" s="17">
        <v>2.002477215850436</v>
      </c>
    </row>
    <row r="125" spans="1:61" ht="15.6" x14ac:dyDescent="0.3">
      <c r="B125" s="2">
        <v>4</v>
      </c>
      <c r="C125" s="25" t="s">
        <v>76</v>
      </c>
      <c r="D125" s="27">
        <v>14241.86</v>
      </c>
      <c r="I125" s="3" t="s">
        <v>9</v>
      </c>
      <c r="J125" s="4">
        <v>3475</v>
      </c>
      <c r="L125" s="7">
        <f>N124</f>
        <v>14422</v>
      </c>
      <c r="M125" s="6" t="s">
        <v>1</v>
      </c>
      <c r="N125" s="7">
        <f t="shared" si="57"/>
        <v>14769</v>
      </c>
      <c r="O125" s="6" t="s">
        <v>14</v>
      </c>
      <c r="Q125" s="7">
        <f>S124</f>
        <v>14422</v>
      </c>
      <c r="R125" s="6" t="s">
        <v>1</v>
      </c>
      <c r="S125" s="7">
        <f t="shared" si="56"/>
        <v>14769</v>
      </c>
      <c r="T125" s="6" t="s">
        <v>39</v>
      </c>
      <c r="V125" s="2">
        <v>4</v>
      </c>
      <c r="W125" s="25" t="s">
        <v>76</v>
      </c>
      <c r="X125" s="27">
        <v>14241.86</v>
      </c>
      <c r="Y125" s="2" t="s">
        <v>34</v>
      </c>
      <c r="AA125" s="2">
        <v>4</v>
      </c>
      <c r="AB125" s="32" t="s">
        <v>76</v>
      </c>
      <c r="AC125" s="35">
        <v>14241.86</v>
      </c>
      <c r="AD125" s="2" t="s">
        <v>34</v>
      </c>
      <c r="AE125" s="2" t="s">
        <v>34</v>
      </c>
      <c r="AF125" s="2" t="s">
        <v>38</v>
      </c>
      <c r="AG125" s="2" t="s">
        <v>34</v>
      </c>
      <c r="AI125" s="2" t="s">
        <v>34</v>
      </c>
      <c r="AJ125" s="3">
        <v>0</v>
      </c>
      <c r="AK125" s="3">
        <v>4</v>
      </c>
      <c r="AL125" s="3">
        <v>296</v>
      </c>
      <c r="AM125" s="3">
        <v>20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>
        <f t="shared" si="58"/>
        <v>320</v>
      </c>
      <c r="AV125" s="2" t="s">
        <v>39</v>
      </c>
      <c r="AW125" s="12">
        <v>14579.325999999999</v>
      </c>
      <c r="AY125" s="2">
        <v>4</v>
      </c>
      <c r="AZ125" s="32" t="s">
        <v>76</v>
      </c>
      <c r="BA125" s="35">
        <v>14241.86</v>
      </c>
      <c r="BB125" s="2" t="s">
        <v>34</v>
      </c>
      <c r="BC125" s="13">
        <v>14265.85</v>
      </c>
      <c r="BE125" s="2">
        <v>4</v>
      </c>
      <c r="BF125" s="25" t="s">
        <v>76</v>
      </c>
      <c r="BG125" s="27">
        <v>14241.86</v>
      </c>
      <c r="BH125" s="13">
        <v>14451.744000000001</v>
      </c>
      <c r="BI125" s="17">
        <v>0.16844709890421461</v>
      </c>
    </row>
    <row r="126" spans="1:61" ht="15.6" x14ac:dyDescent="0.3">
      <c r="B126" s="2">
        <v>5</v>
      </c>
      <c r="C126" s="25" t="s">
        <v>77</v>
      </c>
      <c r="D126" s="27">
        <v>14238.84</v>
      </c>
      <c r="I126" s="3" t="s">
        <v>7</v>
      </c>
      <c r="J126" s="3">
        <v>347</v>
      </c>
      <c r="L126" s="7">
        <f t="shared" ref="L126:L131" si="59">N125</f>
        <v>14769</v>
      </c>
      <c r="M126" s="6" t="s">
        <v>1</v>
      </c>
      <c r="N126" s="7">
        <f t="shared" si="57"/>
        <v>15116</v>
      </c>
      <c r="O126" s="6" t="s">
        <v>15</v>
      </c>
      <c r="Q126" s="7">
        <f t="shared" ref="Q126:Q131" si="60">S125</f>
        <v>14769</v>
      </c>
      <c r="R126" s="6" t="s">
        <v>1</v>
      </c>
      <c r="S126" s="7">
        <f t="shared" si="56"/>
        <v>15116</v>
      </c>
      <c r="T126" s="6" t="s">
        <v>40</v>
      </c>
      <c r="V126" s="2">
        <v>5</v>
      </c>
      <c r="W126" s="25" t="s">
        <v>77</v>
      </c>
      <c r="X126" s="27">
        <v>14238.84</v>
      </c>
      <c r="Y126" s="2" t="s">
        <v>34</v>
      </c>
      <c r="AA126" s="2">
        <v>5</v>
      </c>
      <c r="AB126" s="32" t="s">
        <v>77</v>
      </c>
      <c r="AC126" s="35">
        <v>14238.84</v>
      </c>
      <c r="AD126" s="2" t="s">
        <v>34</v>
      </c>
      <c r="AE126" s="2" t="s">
        <v>34</v>
      </c>
      <c r="AF126" s="2" t="s">
        <v>38</v>
      </c>
      <c r="AG126" s="2" t="s">
        <v>34</v>
      </c>
      <c r="AI126" s="2" t="s">
        <v>39</v>
      </c>
      <c r="AJ126" s="3">
        <v>0</v>
      </c>
      <c r="AK126" s="3">
        <v>0</v>
      </c>
      <c r="AL126" s="3">
        <v>19</v>
      </c>
      <c r="AM126" s="3">
        <v>209</v>
      </c>
      <c r="AN126" s="3">
        <v>8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>
        <f t="shared" si="58"/>
        <v>236</v>
      </c>
      <c r="AV126" s="2" t="s">
        <v>40</v>
      </c>
      <c r="AW126" s="12">
        <v>14920.418</v>
      </c>
      <c r="AY126" s="2">
        <v>5</v>
      </c>
      <c r="AZ126" s="32" t="s">
        <v>77</v>
      </c>
      <c r="BA126" s="35">
        <v>14238.84</v>
      </c>
      <c r="BB126" s="2" t="s">
        <v>34</v>
      </c>
      <c r="BC126" s="13">
        <v>14265.85</v>
      </c>
      <c r="BE126" s="2">
        <v>5</v>
      </c>
      <c r="BF126" s="25" t="s">
        <v>77</v>
      </c>
      <c r="BG126" s="27">
        <v>14238.84</v>
      </c>
      <c r="BH126" s="13">
        <v>14157.475177304959</v>
      </c>
      <c r="BI126" s="17">
        <v>0.18969241876445139</v>
      </c>
    </row>
    <row r="127" spans="1:61" ht="15.6" x14ac:dyDescent="0.3">
      <c r="B127" s="2">
        <v>6</v>
      </c>
      <c r="C127" s="25" t="s">
        <v>78</v>
      </c>
      <c r="D127" s="27">
        <v>14338.34</v>
      </c>
      <c r="L127" s="7">
        <f t="shared" si="59"/>
        <v>15116</v>
      </c>
      <c r="M127" s="6" t="s">
        <v>1</v>
      </c>
      <c r="N127" s="7">
        <f t="shared" si="57"/>
        <v>15463</v>
      </c>
      <c r="O127" s="6" t="s">
        <v>16</v>
      </c>
      <c r="Q127" s="7">
        <f t="shared" si="60"/>
        <v>15116</v>
      </c>
      <c r="R127" s="6" t="s">
        <v>1</v>
      </c>
      <c r="S127" s="7">
        <f t="shared" si="56"/>
        <v>15463</v>
      </c>
      <c r="T127" s="6" t="s">
        <v>41</v>
      </c>
      <c r="V127" s="2">
        <v>6</v>
      </c>
      <c r="W127" s="25" t="s">
        <v>78</v>
      </c>
      <c r="X127" s="27">
        <v>14338.34</v>
      </c>
      <c r="Y127" s="2" t="s">
        <v>34</v>
      </c>
      <c r="AA127" s="2">
        <v>6</v>
      </c>
      <c r="AB127" s="32" t="s">
        <v>78</v>
      </c>
      <c r="AC127" s="35">
        <v>14338.34</v>
      </c>
      <c r="AD127" s="2" t="s">
        <v>34</v>
      </c>
      <c r="AE127" s="2" t="s">
        <v>34</v>
      </c>
      <c r="AF127" s="2" t="s">
        <v>38</v>
      </c>
      <c r="AG127" s="2" t="s">
        <v>34</v>
      </c>
      <c r="AI127" s="2" t="s">
        <v>40</v>
      </c>
      <c r="AJ127" s="3">
        <v>0</v>
      </c>
      <c r="AK127" s="3">
        <v>0</v>
      </c>
      <c r="AL127" s="3">
        <v>0</v>
      </c>
      <c r="AM127" s="3">
        <v>8</v>
      </c>
      <c r="AN127" s="3">
        <v>101</v>
      </c>
      <c r="AO127" s="3">
        <v>1</v>
      </c>
      <c r="AP127" s="3">
        <v>0</v>
      </c>
      <c r="AQ127" s="3">
        <v>0</v>
      </c>
      <c r="AR127" s="3">
        <v>0</v>
      </c>
      <c r="AS127" s="3">
        <v>0</v>
      </c>
      <c r="AT127">
        <f t="shared" si="58"/>
        <v>110</v>
      </c>
      <c r="AV127" s="2" t="s">
        <v>41</v>
      </c>
      <c r="AW127" s="12">
        <v>15289.5</v>
      </c>
      <c r="AY127" s="2">
        <v>6</v>
      </c>
      <c r="AZ127" s="32" t="s">
        <v>78</v>
      </c>
      <c r="BA127" s="35">
        <v>14338.34</v>
      </c>
      <c r="BB127" s="2" t="s">
        <v>34</v>
      </c>
      <c r="BC127" s="13">
        <v>14265.85</v>
      </c>
      <c r="BE127" s="2">
        <v>6</v>
      </c>
      <c r="BF127" s="25" t="s">
        <v>78</v>
      </c>
      <c r="BG127" s="27">
        <v>14338.34</v>
      </c>
      <c r="BH127" s="13">
        <v>14157.475177304959</v>
      </c>
      <c r="BI127" s="17">
        <v>0.50556759011154551</v>
      </c>
    </row>
    <row r="128" spans="1:61" ht="15.6" x14ac:dyDescent="0.3">
      <c r="B128" s="2">
        <v>7</v>
      </c>
      <c r="C128" s="26" t="s">
        <v>79</v>
      </c>
      <c r="D128" s="27">
        <v>14338.34</v>
      </c>
      <c r="L128" s="7">
        <f t="shared" si="59"/>
        <v>15463</v>
      </c>
      <c r="M128" s="6" t="s">
        <v>1</v>
      </c>
      <c r="N128" s="7">
        <f t="shared" si="57"/>
        <v>15810</v>
      </c>
      <c r="O128" s="6" t="s">
        <v>17</v>
      </c>
      <c r="Q128" s="7">
        <f t="shared" si="60"/>
        <v>15463</v>
      </c>
      <c r="R128" s="6" t="s">
        <v>1</v>
      </c>
      <c r="S128" s="7">
        <f t="shared" si="56"/>
        <v>15810</v>
      </c>
      <c r="T128" s="6" t="s">
        <v>42</v>
      </c>
      <c r="V128" s="2">
        <v>7</v>
      </c>
      <c r="W128" s="26" t="s">
        <v>79</v>
      </c>
      <c r="X128" s="27">
        <v>14338.34</v>
      </c>
      <c r="Y128" s="2" t="s">
        <v>34</v>
      </c>
      <c r="AA128" s="2">
        <v>7</v>
      </c>
      <c r="AB128" s="33" t="s">
        <v>79</v>
      </c>
      <c r="AC128" s="35">
        <v>14338.34</v>
      </c>
      <c r="AD128" s="2" t="s">
        <v>34</v>
      </c>
      <c r="AE128" s="2" t="s">
        <v>34</v>
      </c>
      <c r="AF128" s="2" t="s">
        <v>38</v>
      </c>
      <c r="AG128" s="2" t="s">
        <v>34</v>
      </c>
      <c r="AI128" s="2" t="s">
        <v>41</v>
      </c>
      <c r="AJ128" s="3">
        <v>0</v>
      </c>
      <c r="AK128" s="3">
        <v>0</v>
      </c>
      <c r="AL128" s="3">
        <v>0</v>
      </c>
      <c r="AM128" s="3">
        <v>0</v>
      </c>
      <c r="AN128" s="3">
        <v>1</v>
      </c>
      <c r="AO128" s="3">
        <v>8</v>
      </c>
      <c r="AP128" s="3">
        <v>1</v>
      </c>
      <c r="AQ128" s="3">
        <v>0</v>
      </c>
      <c r="AR128" s="3">
        <v>0</v>
      </c>
      <c r="AS128" s="3">
        <v>0</v>
      </c>
      <c r="AT128">
        <f t="shared" si="58"/>
        <v>10</v>
      </c>
      <c r="AV128" s="2" t="s">
        <v>42</v>
      </c>
      <c r="AW128" s="12">
        <v>15679.875</v>
      </c>
      <c r="AY128" s="2">
        <v>7</v>
      </c>
      <c r="AZ128" s="33" t="s">
        <v>79</v>
      </c>
      <c r="BA128" s="35">
        <v>14338.34</v>
      </c>
      <c r="BB128" s="2" t="s">
        <v>34</v>
      </c>
      <c r="BC128" s="13">
        <v>14265.85</v>
      </c>
      <c r="BE128" s="2">
        <v>7</v>
      </c>
      <c r="BF128" s="26" t="s">
        <v>79</v>
      </c>
      <c r="BG128" s="27">
        <v>14338.34</v>
      </c>
      <c r="BH128" s="13">
        <v>14451.744000000001</v>
      </c>
      <c r="BI128" s="17">
        <v>0.50556759011154551</v>
      </c>
    </row>
    <row r="129" spans="2:61" ht="15.6" x14ac:dyDescent="0.3">
      <c r="B129" s="2">
        <v>8</v>
      </c>
      <c r="C129" s="26" t="s">
        <v>80</v>
      </c>
      <c r="D129" s="27">
        <v>14338.34</v>
      </c>
      <c r="L129" s="7">
        <f t="shared" si="59"/>
        <v>15810</v>
      </c>
      <c r="M129" s="6" t="s">
        <v>1</v>
      </c>
      <c r="N129" s="7">
        <f t="shared" si="57"/>
        <v>16157</v>
      </c>
      <c r="O129" s="6" t="s">
        <v>18</v>
      </c>
      <c r="Q129" s="7">
        <f t="shared" si="60"/>
        <v>15810</v>
      </c>
      <c r="R129" s="6" t="s">
        <v>1</v>
      </c>
      <c r="S129" s="7">
        <f t="shared" si="56"/>
        <v>16157</v>
      </c>
      <c r="T129" s="6" t="s">
        <v>35</v>
      </c>
      <c r="V129" s="2">
        <v>8</v>
      </c>
      <c r="W129" s="26" t="s">
        <v>80</v>
      </c>
      <c r="X129" s="27">
        <v>14338.34</v>
      </c>
      <c r="Y129" s="2" t="s">
        <v>34</v>
      </c>
      <c r="AA129" s="2">
        <v>8</v>
      </c>
      <c r="AB129" s="33" t="s">
        <v>80</v>
      </c>
      <c r="AC129" s="35">
        <v>14338.34</v>
      </c>
      <c r="AD129" s="2" t="s">
        <v>34</v>
      </c>
      <c r="AE129" s="2" t="s">
        <v>34</v>
      </c>
      <c r="AF129" s="2" t="s">
        <v>38</v>
      </c>
      <c r="AG129" s="2" t="s">
        <v>34</v>
      </c>
      <c r="AI129" s="2" t="s">
        <v>42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1</v>
      </c>
      <c r="AP129" s="3">
        <v>13</v>
      </c>
      <c r="AQ129" s="3">
        <v>1</v>
      </c>
      <c r="AR129" s="3">
        <v>1</v>
      </c>
      <c r="AS129" s="3">
        <v>0</v>
      </c>
      <c r="AT129">
        <f t="shared" si="58"/>
        <v>16</v>
      </c>
      <c r="AV129" s="2" t="s">
        <v>35</v>
      </c>
      <c r="AW129" s="12">
        <v>15636.5</v>
      </c>
      <c r="AY129" s="2">
        <v>8</v>
      </c>
      <c r="AZ129" s="33" t="s">
        <v>80</v>
      </c>
      <c r="BA129" s="35">
        <v>14338.34</v>
      </c>
      <c r="BB129" s="2" t="s">
        <v>34</v>
      </c>
      <c r="BC129" s="13">
        <v>14265.85</v>
      </c>
      <c r="BE129" s="2">
        <v>8</v>
      </c>
      <c r="BF129" s="26" t="s">
        <v>80</v>
      </c>
      <c r="BG129" s="27">
        <v>14338.34</v>
      </c>
      <c r="BH129" s="13">
        <v>14451.744000000001</v>
      </c>
      <c r="BI129" s="17">
        <v>0.50556759011154551</v>
      </c>
    </row>
    <row r="130" spans="2:61" ht="15.6" x14ac:dyDescent="0.3">
      <c r="B130" s="2">
        <v>9</v>
      </c>
      <c r="C130" s="25" t="s">
        <v>81</v>
      </c>
      <c r="D130" s="27">
        <v>14413.71</v>
      </c>
      <c r="L130" s="7">
        <f t="shared" si="59"/>
        <v>16157</v>
      </c>
      <c r="M130" s="6" t="s">
        <v>1</v>
      </c>
      <c r="N130" s="7">
        <f t="shared" si="57"/>
        <v>16504</v>
      </c>
      <c r="O130" s="6" t="s">
        <v>19</v>
      </c>
      <c r="Q130" s="7">
        <f t="shared" si="60"/>
        <v>16157</v>
      </c>
      <c r="R130" s="6" t="s">
        <v>1</v>
      </c>
      <c r="S130" s="7">
        <f t="shared" si="56"/>
        <v>16504</v>
      </c>
      <c r="T130" s="6" t="s">
        <v>43</v>
      </c>
      <c r="V130" s="2">
        <v>9</v>
      </c>
      <c r="W130" s="25" t="s">
        <v>81</v>
      </c>
      <c r="X130" s="27">
        <v>14413.71</v>
      </c>
      <c r="Y130" s="2" t="s">
        <v>34</v>
      </c>
      <c r="AA130" s="2">
        <v>9</v>
      </c>
      <c r="AB130" s="32" t="s">
        <v>81</v>
      </c>
      <c r="AC130" s="35">
        <v>14413.71</v>
      </c>
      <c r="AD130" s="2" t="s">
        <v>34</v>
      </c>
      <c r="AE130" s="2" t="s">
        <v>34</v>
      </c>
      <c r="AF130" s="2" t="s">
        <v>38</v>
      </c>
      <c r="AG130" s="2" t="s">
        <v>34</v>
      </c>
      <c r="AI130" s="2" t="s">
        <v>35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2</v>
      </c>
      <c r="AQ130" s="3">
        <v>0</v>
      </c>
      <c r="AR130" s="3">
        <v>0</v>
      </c>
      <c r="AS130" s="3">
        <v>0</v>
      </c>
      <c r="AT130">
        <f t="shared" si="58"/>
        <v>2</v>
      </c>
      <c r="AV130" s="2" t="s">
        <v>43</v>
      </c>
      <c r="AW130" s="12">
        <v>16352.187</v>
      </c>
      <c r="AY130" s="2">
        <v>9</v>
      </c>
      <c r="AZ130" s="32" t="s">
        <v>81</v>
      </c>
      <c r="BA130" s="35">
        <v>14413.71</v>
      </c>
      <c r="BB130" s="2" t="s">
        <v>34</v>
      </c>
      <c r="BC130" s="13">
        <v>14265.85</v>
      </c>
      <c r="BE130" s="2">
        <v>9</v>
      </c>
      <c r="BF130" s="25" t="s">
        <v>81</v>
      </c>
      <c r="BG130" s="27">
        <v>14413.71</v>
      </c>
      <c r="BH130" s="13">
        <v>14451.744000000001</v>
      </c>
      <c r="BI130" s="17">
        <v>1.025828880975119</v>
      </c>
    </row>
    <row r="131" spans="2:61" ht="15.6" x14ac:dyDescent="0.3">
      <c r="B131" s="2">
        <v>10</v>
      </c>
      <c r="C131" s="25" t="s">
        <v>82</v>
      </c>
      <c r="D131" s="27">
        <v>14483.06</v>
      </c>
      <c r="L131" s="7">
        <f t="shared" si="59"/>
        <v>16504</v>
      </c>
      <c r="M131" s="6" t="s">
        <v>1</v>
      </c>
      <c r="N131" s="7">
        <f t="shared" si="57"/>
        <v>16851</v>
      </c>
      <c r="O131" s="6" t="s">
        <v>20</v>
      </c>
      <c r="Q131" s="7">
        <f t="shared" si="60"/>
        <v>16504</v>
      </c>
      <c r="R131" s="6" t="s">
        <v>1</v>
      </c>
      <c r="S131" s="7">
        <f t="shared" si="56"/>
        <v>16851</v>
      </c>
      <c r="T131" s="6" t="s">
        <v>44</v>
      </c>
      <c r="V131" s="2">
        <v>10</v>
      </c>
      <c r="W131" s="25" t="s">
        <v>82</v>
      </c>
      <c r="X131" s="27">
        <v>14483.06</v>
      </c>
      <c r="Y131" s="2" t="s">
        <v>39</v>
      </c>
      <c r="AA131" s="2">
        <v>10</v>
      </c>
      <c r="AB131" s="32" t="s">
        <v>82</v>
      </c>
      <c r="AC131" s="35">
        <v>14483.06</v>
      </c>
      <c r="AD131" s="2" t="s">
        <v>39</v>
      </c>
      <c r="AE131" s="2" t="s">
        <v>39</v>
      </c>
      <c r="AF131" s="2" t="s">
        <v>38</v>
      </c>
      <c r="AG131" s="2" t="s">
        <v>39</v>
      </c>
      <c r="AI131" s="2" t="s">
        <v>43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1</v>
      </c>
      <c r="AR131" s="3">
        <v>13</v>
      </c>
      <c r="AS131" s="3">
        <v>2</v>
      </c>
      <c r="AT131">
        <f t="shared" si="58"/>
        <v>16</v>
      </c>
      <c r="AV131" s="2" t="s">
        <v>44</v>
      </c>
      <c r="AW131" s="12">
        <v>16590.75</v>
      </c>
      <c r="AY131" s="2">
        <v>10</v>
      </c>
      <c r="AZ131" s="32" t="s">
        <v>82</v>
      </c>
      <c r="BA131" s="35">
        <v>14483.06</v>
      </c>
      <c r="BB131" s="2" t="s">
        <v>39</v>
      </c>
      <c r="BC131" s="13">
        <v>14265.85</v>
      </c>
      <c r="BE131" s="2">
        <v>10</v>
      </c>
      <c r="BF131" s="25" t="s">
        <v>82</v>
      </c>
      <c r="BG131" s="27">
        <v>14483.06</v>
      </c>
      <c r="BH131" s="13">
        <v>14451.744000000001</v>
      </c>
      <c r="BI131" s="17">
        <v>1.4997521242057901</v>
      </c>
    </row>
    <row r="132" spans="2:61" x14ac:dyDescent="0.3">
      <c r="B132" s="2" t="s">
        <v>24</v>
      </c>
      <c r="C132" s="2" t="s">
        <v>24</v>
      </c>
      <c r="D132" s="18" t="s">
        <v>24</v>
      </c>
      <c r="V132" s="2" t="s">
        <v>24</v>
      </c>
      <c r="W132" s="2" t="s">
        <v>24</v>
      </c>
      <c r="X132" s="18" t="s">
        <v>24</v>
      </c>
      <c r="Y132" s="18" t="s">
        <v>24</v>
      </c>
      <c r="AA132" s="2" t="s">
        <v>24</v>
      </c>
      <c r="AB132" s="34" t="s">
        <v>24</v>
      </c>
      <c r="AC132" s="18" t="s">
        <v>24</v>
      </c>
      <c r="AD132" s="18" t="s">
        <v>24</v>
      </c>
      <c r="AE132" s="18" t="s">
        <v>24</v>
      </c>
      <c r="AF132" s="18" t="s">
        <v>24</v>
      </c>
      <c r="AG132" s="18" t="s">
        <v>24</v>
      </c>
      <c r="AI132" s="2" t="s">
        <v>44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2</v>
      </c>
      <c r="AS132" s="3">
        <v>6</v>
      </c>
      <c r="AT132">
        <f t="shared" si="58"/>
        <v>8</v>
      </c>
      <c r="AY132" s="2" t="s">
        <v>24</v>
      </c>
      <c r="AZ132" s="34" t="s">
        <v>24</v>
      </c>
      <c r="BA132" s="18" t="s">
        <v>24</v>
      </c>
      <c r="BB132" s="18" t="s">
        <v>24</v>
      </c>
      <c r="BC132" s="18" t="s">
        <v>24</v>
      </c>
      <c r="BE132" s="2" t="s">
        <v>24</v>
      </c>
      <c r="BF132" s="2" t="s">
        <v>24</v>
      </c>
      <c r="BG132" s="18" t="s">
        <v>24</v>
      </c>
      <c r="BH132" s="18" t="s">
        <v>24</v>
      </c>
      <c r="BI132" s="18" t="s">
        <v>24</v>
      </c>
    </row>
    <row r="133" spans="2:61" x14ac:dyDescent="0.3">
      <c r="B133" s="2" t="s">
        <v>24</v>
      </c>
      <c r="C133" s="2" t="s">
        <v>24</v>
      </c>
      <c r="D133" s="18" t="s">
        <v>24</v>
      </c>
      <c r="V133" s="2" t="s">
        <v>24</v>
      </c>
      <c r="W133" s="2" t="s">
        <v>24</v>
      </c>
      <c r="X133" s="18" t="s">
        <v>24</v>
      </c>
      <c r="Y133" s="18" t="s">
        <v>24</v>
      </c>
      <c r="AA133" s="2" t="s">
        <v>24</v>
      </c>
      <c r="AB133" s="34" t="s">
        <v>24</v>
      </c>
      <c r="AC133" s="18" t="s">
        <v>24</v>
      </c>
      <c r="AD133" s="18" t="s">
        <v>24</v>
      </c>
      <c r="AE133" s="18" t="s">
        <v>24</v>
      </c>
      <c r="AF133" s="18" t="s">
        <v>24</v>
      </c>
      <c r="AG133" s="18" t="s">
        <v>24</v>
      </c>
      <c r="AT133">
        <f>SUM(AT123:AT132)</f>
        <v>729</v>
      </c>
      <c r="AY133" s="2" t="s">
        <v>24</v>
      </c>
      <c r="AZ133" s="34" t="s">
        <v>24</v>
      </c>
      <c r="BA133" s="18" t="s">
        <v>24</v>
      </c>
      <c r="BB133" s="18" t="s">
        <v>24</v>
      </c>
      <c r="BC133" s="18" t="s">
        <v>24</v>
      </c>
      <c r="BE133" s="2" t="s">
        <v>24</v>
      </c>
      <c r="BF133" s="2" t="s">
        <v>24</v>
      </c>
      <c r="BG133" s="18" t="s">
        <v>24</v>
      </c>
      <c r="BH133" s="18" t="s">
        <v>24</v>
      </c>
      <c r="BI133" s="18" t="s">
        <v>24</v>
      </c>
    </row>
    <row r="134" spans="2:61" x14ac:dyDescent="0.3">
      <c r="B134" s="2" t="s">
        <v>24</v>
      </c>
      <c r="C134" s="2" t="s">
        <v>24</v>
      </c>
      <c r="D134" s="18" t="s">
        <v>24</v>
      </c>
      <c r="V134" s="2" t="s">
        <v>24</v>
      </c>
      <c r="W134" s="2" t="s">
        <v>24</v>
      </c>
      <c r="X134" s="18" t="s">
        <v>24</v>
      </c>
      <c r="Y134" s="18" t="s">
        <v>24</v>
      </c>
      <c r="AA134" s="2" t="s">
        <v>24</v>
      </c>
      <c r="AB134" s="34" t="s">
        <v>24</v>
      </c>
      <c r="AC134" s="18" t="s">
        <v>24</v>
      </c>
      <c r="AD134" s="18" t="s">
        <v>24</v>
      </c>
      <c r="AE134" s="18" t="s">
        <v>24</v>
      </c>
      <c r="AF134" s="18" t="s">
        <v>24</v>
      </c>
      <c r="AG134" s="18" t="s">
        <v>24</v>
      </c>
      <c r="AY134" s="2" t="s">
        <v>24</v>
      </c>
      <c r="AZ134" s="34" t="s">
        <v>24</v>
      </c>
      <c r="BA134" s="18" t="s">
        <v>24</v>
      </c>
      <c r="BB134" s="18" t="s">
        <v>24</v>
      </c>
      <c r="BC134" s="18" t="s">
        <v>24</v>
      </c>
      <c r="BE134" s="2" t="s">
        <v>24</v>
      </c>
      <c r="BF134" s="2" t="s">
        <v>24</v>
      </c>
      <c r="BG134" s="18" t="s">
        <v>24</v>
      </c>
      <c r="BH134" s="18" t="s">
        <v>24</v>
      </c>
      <c r="BI134" s="18" t="s">
        <v>24</v>
      </c>
    </row>
    <row r="135" spans="2:61" x14ac:dyDescent="0.3">
      <c r="B135" s="2" t="s">
        <v>24</v>
      </c>
      <c r="C135" s="2" t="s">
        <v>24</v>
      </c>
      <c r="D135" s="18" t="s">
        <v>24</v>
      </c>
      <c r="V135" s="2" t="s">
        <v>24</v>
      </c>
      <c r="W135" s="2" t="s">
        <v>24</v>
      </c>
      <c r="X135" s="18" t="s">
        <v>24</v>
      </c>
      <c r="Y135" s="18" t="s">
        <v>24</v>
      </c>
      <c r="AA135" s="2" t="s">
        <v>24</v>
      </c>
      <c r="AB135" s="34" t="s">
        <v>24</v>
      </c>
      <c r="AC135" s="18" t="s">
        <v>24</v>
      </c>
      <c r="AD135" s="18" t="s">
        <v>24</v>
      </c>
      <c r="AE135" s="18" t="s">
        <v>24</v>
      </c>
      <c r="AF135" s="18" t="s">
        <v>24</v>
      </c>
      <c r="AG135" s="18" t="s">
        <v>24</v>
      </c>
      <c r="AI135" s="67" t="s">
        <v>51</v>
      </c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Y135" s="2" t="s">
        <v>24</v>
      </c>
      <c r="AZ135" s="34" t="s">
        <v>24</v>
      </c>
      <c r="BA135" s="18" t="s">
        <v>24</v>
      </c>
      <c r="BB135" s="18" t="s">
        <v>24</v>
      </c>
      <c r="BC135" s="18" t="s">
        <v>24</v>
      </c>
      <c r="BE135" s="2" t="s">
        <v>24</v>
      </c>
      <c r="BF135" s="2" t="s">
        <v>24</v>
      </c>
      <c r="BG135" s="18" t="s">
        <v>24</v>
      </c>
      <c r="BH135" s="18" t="s">
        <v>24</v>
      </c>
      <c r="BI135" s="18" t="s">
        <v>24</v>
      </c>
    </row>
    <row r="136" spans="2:61" x14ac:dyDescent="0.3">
      <c r="B136" s="2" t="s">
        <v>24</v>
      </c>
      <c r="C136" s="2" t="s">
        <v>24</v>
      </c>
      <c r="D136" s="18" t="s">
        <v>24</v>
      </c>
      <c r="V136" s="2" t="s">
        <v>24</v>
      </c>
      <c r="W136" s="2" t="s">
        <v>24</v>
      </c>
      <c r="X136" s="18" t="s">
        <v>24</v>
      </c>
      <c r="Y136" s="18" t="s">
        <v>24</v>
      </c>
      <c r="AA136" s="2" t="s">
        <v>24</v>
      </c>
      <c r="AB136" s="34" t="s">
        <v>24</v>
      </c>
      <c r="AC136" s="18" t="s">
        <v>24</v>
      </c>
      <c r="AD136" s="18" t="s">
        <v>24</v>
      </c>
      <c r="AE136" s="18" t="s">
        <v>24</v>
      </c>
      <c r="AF136" s="18" t="s">
        <v>24</v>
      </c>
      <c r="AG136" s="18" t="s">
        <v>24</v>
      </c>
      <c r="AI136" s="2" t="s">
        <v>33</v>
      </c>
      <c r="AJ136" s="2" t="s">
        <v>50</v>
      </c>
      <c r="AK136" s="2" t="s">
        <v>49</v>
      </c>
      <c r="AL136" s="2" t="s">
        <v>34</v>
      </c>
      <c r="AM136" s="2" t="s">
        <v>39</v>
      </c>
      <c r="AN136" s="2" t="s">
        <v>40</v>
      </c>
      <c r="AO136" s="2" t="s">
        <v>41</v>
      </c>
      <c r="AP136" s="2" t="s">
        <v>42</v>
      </c>
      <c r="AQ136" s="2" t="s">
        <v>35</v>
      </c>
      <c r="AR136" s="2" t="s">
        <v>43</v>
      </c>
      <c r="AS136" s="2" t="s">
        <v>44</v>
      </c>
      <c r="AY136" s="2" t="s">
        <v>24</v>
      </c>
      <c r="AZ136" s="34" t="s">
        <v>24</v>
      </c>
      <c r="BA136" s="18" t="s">
        <v>24</v>
      </c>
      <c r="BB136" s="18" t="s">
        <v>24</v>
      </c>
      <c r="BC136" s="18" t="s">
        <v>24</v>
      </c>
      <c r="BE136" s="2" t="s">
        <v>24</v>
      </c>
      <c r="BF136" s="2" t="s">
        <v>24</v>
      </c>
      <c r="BG136" s="18" t="s">
        <v>24</v>
      </c>
      <c r="BH136" s="18" t="s">
        <v>24</v>
      </c>
      <c r="BI136" s="18" t="s">
        <v>24</v>
      </c>
    </row>
    <row r="137" spans="2:61" ht="15.6" x14ac:dyDescent="0.3">
      <c r="B137" s="2">
        <v>730</v>
      </c>
      <c r="C137" s="24" t="s">
        <v>83</v>
      </c>
      <c r="D137" s="27">
        <v>14442.86</v>
      </c>
      <c r="V137" s="2">
        <v>671</v>
      </c>
      <c r="W137" s="2" t="s">
        <v>148</v>
      </c>
      <c r="X137" s="2">
        <v>14340.35</v>
      </c>
      <c r="Y137" s="2" t="s">
        <v>34</v>
      </c>
      <c r="AA137" s="2">
        <v>670</v>
      </c>
      <c r="AB137" s="2" t="s">
        <v>147</v>
      </c>
      <c r="AC137" s="2">
        <v>14336.33</v>
      </c>
      <c r="AD137" s="2" t="s">
        <v>34</v>
      </c>
      <c r="AE137" s="2" t="s">
        <v>34</v>
      </c>
      <c r="AF137" s="2" t="s">
        <v>38</v>
      </c>
      <c r="AG137" s="2" t="s">
        <v>34</v>
      </c>
      <c r="AI137" s="2" t="s">
        <v>50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Y137" s="2">
        <v>670</v>
      </c>
      <c r="AZ137" s="2" t="s">
        <v>147</v>
      </c>
      <c r="BA137" s="2">
        <v>14336.33</v>
      </c>
      <c r="BB137" s="2" t="s">
        <v>34</v>
      </c>
      <c r="BC137" s="37">
        <v>14265.85</v>
      </c>
      <c r="BE137" s="2">
        <v>670</v>
      </c>
      <c r="BF137" s="2" t="s">
        <v>147</v>
      </c>
      <c r="BG137" s="2">
        <v>14336.33</v>
      </c>
      <c r="BH137" s="13">
        <v>14265.85</v>
      </c>
      <c r="BI137" s="17">
        <v>0.49161814774073681</v>
      </c>
    </row>
    <row r="138" spans="2:61" x14ac:dyDescent="0.3">
      <c r="AA138" s="2">
        <v>671</v>
      </c>
      <c r="AB138" s="2" t="s">
        <v>148</v>
      </c>
      <c r="AC138" s="2">
        <v>14340.35</v>
      </c>
      <c r="AD138" s="2" t="s">
        <v>34</v>
      </c>
      <c r="AE138" s="2" t="s">
        <v>34</v>
      </c>
      <c r="AF138" s="2" t="s">
        <v>38</v>
      </c>
      <c r="AG138" s="2"/>
      <c r="AI138" s="2" t="s">
        <v>49</v>
      </c>
      <c r="AJ138" s="3">
        <f>AJ124/$AT$124</f>
        <v>0</v>
      </c>
      <c r="AK138" s="3">
        <f t="shared" ref="AK138:AS138" si="61">AK124/$AT$124</f>
        <v>0.63636363636363635</v>
      </c>
      <c r="AL138" s="3">
        <f t="shared" si="61"/>
        <v>0.36363636363636365</v>
      </c>
      <c r="AM138" s="3">
        <f t="shared" si="61"/>
        <v>0</v>
      </c>
      <c r="AN138" s="3">
        <f t="shared" si="61"/>
        <v>0</v>
      </c>
      <c r="AO138" s="3">
        <f t="shared" si="61"/>
        <v>0</v>
      </c>
      <c r="AP138" s="3">
        <f t="shared" si="61"/>
        <v>0</v>
      </c>
      <c r="AQ138" s="3">
        <f t="shared" si="61"/>
        <v>0</v>
      </c>
      <c r="AR138" s="3">
        <f t="shared" si="61"/>
        <v>0</v>
      </c>
      <c r="AS138" s="3">
        <f t="shared" si="61"/>
        <v>0</v>
      </c>
      <c r="AY138" s="2">
        <v>671</v>
      </c>
      <c r="AZ138" s="2" t="s">
        <v>148</v>
      </c>
      <c r="BA138" s="2">
        <v>14340.35</v>
      </c>
      <c r="BB138" s="2" t="s">
        <v>34</v>
      </c>
      <c r="BC138" s="37">
        <v>14265.85</v>
      </c>
      <c r="BE138" s="2">
        <v>671</v>
      </c>
      <c r="BF138" s="2" t="s">
        <v>148</v>
      </c>
      <c r="BG138" s="2">
        <v>14340.35</v>
      </c>
      <c r="BH138" s="13">
        <v>14265.85</v>
      </c>
      <c r="BI138" s="17">
        <v>0.51951312206466371</v>
      </c>
    </row>
    <row r="139" spans="2:61" x14ac:dyDescent="0.3">
      <c r="AI139" s="2" t="s">
        <v>34</v>
      </c>
      <c r="AJ139" s="3">
        <f>AJ125/$AT$125</f>
        <v>0</v>
      </c>
      <c r="AK139" s="3">
        <f t="shared" ref="AK139:AS139" si="62">AK125/$AT$125</f>
        <v>1.2500000000000001E-2</v>
      </c>
      <c r="AL139" s="3">
        <f t="shared" si="62"/>
        <v>0.92500000000000004</v>
      </c>
      <c r="AM139" s="3">
        <f t="shared" si="62"/>
        <v>6.25E-2</v>
      </c>
      <c r="AN139" s="3">
        <f t="shared" si="62"/>
        <v>0</v>
      </c>
      <c r="AO139" s="3">
        <f t="shared" si="62"/>
        <v>0</v>
      </c>
      <c r="AP139" s="3">
        <f t="shared" si="62"/>
        <v>0</v>
      </c>
      <c r="AQ139" s="3">
        <f t="shared" si="62"/>
        <v>0</v>
      </c>
      <c r="AR139" s="3">
        <f t="shared" si="62"/>
        <v>0</v>
      </c>
      <c r="AS139" s="3">
        <f t="shared" si="62"/>
        <v>0</v>
      </c>
    </row>
    <row r="140" spans="2:61" x14ac:dyDescent="0.3">
      <c r="AI140" s="2" t="s">
        <v>39</v>
      </c>
      <c r="AJ140" s="3">
        <f>AJ126/$AT$126</f>
        <v>0</v>
      </c>
      <c r="AK140" s="3">
        <f t="shared" ref="AK140:AS140" si="63">AK126/$AT$126</f>
        <v>0</v>
      </c>
      <c r="AL140" s="3">
        <f t="shared" si="63"/>
        <v>8.050847457627118E-2</v>
      </c>
      <c r="AM140" s="3">
        <f t="shared" si="63"/>
        <v>0.88559322033898302</v>
      </c>
      <c r="AN140" s="3">
        <f t="shared" si="63"/>
        <v>3.3898305084745763E-2</v>
      </c>
      <c r="AO140" s="3">
        <f t="shared" si="63"/>
        <v>0</v>
      </c>
      <c r="AP140" s="3">
        <f t="shared" si="63"/>
        <v>0</v>
      </c>
      <c r="AQ140" s="3">
        <f t="shared" si="63"/>
        <v>0</v>
      </c>
      <c r="AR140" s="3">
        <f t="shared" si="63"/>
        <v>0</v>
      </c>
      <c r="AS140" s="3">
        <f t="shared" si="63"/>
        <v>0</v>
      </c>
    </row>
    <row r="141" spans="2:61" x14ac:dyDescent="0.3">
      <c r="AI141" s="2" t="s">
        <v>40</v>
      </c>
      <c r="AJ141" s="3">
        <f>AJ127/$AT$127</f>
        <v>0</v>
      </c>
      <c r="AK141" s="3">
        <f t="shared" ref="AK141:AS141" si="64">AK127/$AT$127</f>
        <v>0</v>
      </c>
      <c r="AL141" s="3">
        <f t="shared" si="64"/>
        <v>0</v>
      </c>
      <c r="AM141" s="3">
        <f t="shared" si="64"/>
        <v>7.2727272727272724E-2</v>
      </c>
      <c r="AN141" s="3">
        <f t="shared" si="64"/>
        <v>0.91818181818181821</v>
      </c>
      <c r="AO141" s="3">
        <f t="shared" si="64"/>
        <v>9.0909090909090905E-3</v>
      </c>
      <c r="AP141" s="3">
        <f t="shared" si="64"/>
        <v>0</v>
      </c>
      <c r="AQ141" s="3">
        <f t="shared" si="64"/>
        <v>0</v>
      </c>
      <c r="AR141" s="3">
        <f t="shared" si="64"/>
        <v>0</v>
      </c>
      <c r="AS141" s="3">
        <f t="shared" si="64"/>
        <v>0</v>
      </c>
    </row>
    <row r="142" spans="2:61" x14ac:dyDescent="0.3">
      <c r="AI142" s="2" t="s">
        <v>41</v>
      </c>
      <c r="AJ142" s="3">
        <f>AJ128/$AT$128</f>
        <v>0</v>
      </c>
      <c r="AK142" s="3">
        <f t="shared" ref="AK142:AS142" si="65">AK128/$AT$128</f>
        <v>0</v>
      </c>
      <c r="AL142" s="3">
        <f t="shared" si="65"/>
        <v>0</v>
      </c>
      <c r="AM142" s="3">
        <f t="shared" si="65"/>
        <v>0</v>
      </c>
      <c r="AN142" s="3">
        <f t="shared" si="65"/>
        <v>0.1</v>
      </c>
      <c r="AO142" s="3">
        <f t="shared" si="65"/>
        <v>0.8</v>
      </c>
      <c r="AP142" s="3">
        <f t="shared" si="65"/>
        <v>0.1</v>
      </c>
      <c r="AQ142" s="3">
        <f t="shared" si="65"/>
        <v>0</v>
      </c>
      <c r="AR142" s="3">
        <f t="shared" si="65"/>
        <v>0</v>
      </c>
      <c r="AS142" s="3">
        <f t="shared" si="65"/>
        <v>0</v>
      </c>
    </row>
    <row r="143" spans="2:61" x14ac:dyDescent="0.3">
      <c r="AI143" s="2" t="s">
        <v>42</v>
      </c>
      <c r="AJ143" s="3">
        <f>AJ129/$AT$129</f>
        <v>0</v>
      </c>
      <c r="AK143" s="3">
        <f t="shared" ref="AK143:AS143" si="66">AK129/$AT$129</f>
        <v>0</v>
      </c>
      <c r="AL143" s="3">
        <f t="shared" si="66"/>
        <v>0</v>
      </c>
      <c r="AM143" s="3">
        <f t="shared" si="66"/>
        <v>0</v>
      </c>
      <c r="AN143" s="3">
        <f t="shared" si="66"/>
        <v>0</v>
      </c>
      <c r="AO143" s="3">
        <f t="shared" si="66"/>
        <v>6.25E-2</v>
      </c>
      <c r="AP143" s="3">
        <f t="shared" si="66"/>
        <v>0.8125</v>
      </c>
      <c r="AQ143" s="3">
        <f t="shared" si="66"/>
        <v>6.25E-2</v>
      </c>
      <c r="AR143" s="3">
        <f t="shared" si="66"/>
        <v>6.25E-2</v>
      </c>
      <c r="AS143" s="3">
        <f t="shared" si="66"/>
        <v>0</v>
      </c>
    </row>
    <row r="144" spans="2:61" x14ac:dyDescent="0.3">
      <c r="AI144" s="2" t="s">
        <v>35</v>
      </c>
      <c r="AJ144" s="3">
        <f>AJ130/$AT$130</f>
        <v>0</v>
      </c>
      <c r="AK144" s="3">
        <f t="shared" ref="AK144:AS144" si="67">AK130/$AT$130</f>
        <v>0</v>
      </c>
      <c r="AL144" s="3">
        <f t="shared" si="67"/>
        <v>0</v>
      </c>
      <c r="AM144" s="3">
        <f t="shared" si="67"/>
        <v>0</v>
      </c>
      <c r="AN144" s="3">
        <f t="shared" si="67"/>
        <v>0</v>
      </c>
      <c r="AO144" s="3">
        <f t="shared" si="67"/>
        <v>0</v>
      </c>
      <c r="AP144" s="3">
        <f t="shared" si="67"/>
        <v>1</v>
      </c>
      <c r="AQ144" s="3">
        <f t="shared" si="67"/>
        <v>0</v>
      </c>
      <c r="AR144" s="3">
        <f t="shared" si="67"/>
        <v>0</v>
      </c>
      <c r="AS144" s="3">
        <f t="shared" si="67"/>
        <v>0</v>
      </c>
    </row>
    <row r="145" spans="1:61" x14ac:dyDescent="0.3">
      <c r="AI145" s="2" t="s">
        <v>43</v>
      </c>
      <c r="AJ145" s="3">
        <f>AJ131/$AT$131</f>
        <v>0</v>
      </c>
      <c r="AK145" s="3">
        <f t="shared" ref="AK145:AS145" si="68">AK131/$AT$131</f>
        <v>0</v>
      </c>
      <c r="AL145" s="3">
        <f t="shared" si="68"/>
        <v>0</v>
      </c>
      <c r="AM145" s="3">
        <f t="shared" si="68"/>
        <v>0</v>
      </c>
      <c r="AN145" s="3">
        <f t="shared" si="68"/>
        <v>0</v>
      </c>
      <c r="AO145" s="3">
        <f t="shared" si="68"/>
        <v>0</v>
      </c>
      <c r="AP145" s="3">
        <f t="shared" si="68"/>
        <v>0</v>
      </c>
      <c r="AQ145" s="3">
        <f t="shared" si="68"/>
        <v>6.25E-2</v>
      </c>
      <c r="AR145" s="3">
        <f t="shared" si="68"/>
        <v>0.8125</v>
      </c>
      <c r="AS145" s="3">
        <f t="shared" si="68"/>
        <v>0.125</v>
      </c>
    </row>
    <row r="146" spans="1:61" x14ac:dyDescent="0.3">
      <c r="AI146" s="2" t="s">
        <v>44</v>
      </c>
      <c r="AJ146" s="3">
        <f>AJ132/$AT$132</f>
        <v>0</v>
      </c>
      <c r="AK146" s="3">
        <f t="shared" ref="AK146:AS146" si="69">AK132/$AT$132</f>
        <v>0</v>
      </c>
      <c r="AL146" s="3">
        <f t="shared" si="69"/>
        <v>0</v>
      </c>
      <c r="AM146" s="3">
        <f t="shared" si="69"/>
        <v>0</v>
      </c>
      <c r="AN146" s="3">
        <f t="shared" si="69"/>
        <v>0</v>
      </c>
      <c r="AO146" s="3">
        <f t="shared" si="69"/>
        <v>0</v>
      </c>
      <c r="AP146" s="3">
        <f t="shared" si="69"/>
        <v>0</v>
      </c>
      <c r="AQ146" s="3">
        <f t="shared" si="69"/>
        <v>0</v>
      </c>
      <c r="AR146" s="3">
        <f t="shared" si="69"/>
        <v>0.25</v>
      </c>
      <c r="AS146" s="3">
        <f t="shared" si="69"/>
        <v>0.75</v>
      </c>
    </row>
    <row r="148" spans="1:61" x14ac:dyDescent="0.3">
      <c r="A148" t="s">
        <v>69</v>
      </c>
    </row>
    <row r="150" spans="1:61" x14ac:dyDescent="0.3">
      <c r="B150" s="14" t="s">
        <v>46</v>
      </c>
      <c r="C150" s="14" t="s">
        <v>47</v>
      </c>
      <c r="D150" s="14" t="s">
        <v>48</v>
      </c>
      <c r="F150" s="67" t="s">
        <v>2</v>
      </c>
      <c r="G150" s="67"/>
      <c r="I150" s="70" t="s">
        <v>7</v>
      </c>
      <c r="J150" s="71"/>
      <c r="L150" s="68" t="s">
        <v>0</v>
      </c>
      <c r="M150" s="68"/>
      <c r="N150" s="68"/>
      <c r="O150" s="6" t="s">
        <v>10</v>
      </c>
      <c r="Q150" s="68" t="s">
        <v>0</v>
      </c>
      <c r="R150" s="68"/>
      <c r="S150" s="68"/>
      <c r="T150" s="6" t="s">
        <v>33</v>
      </c>
      <c r="V150" s="67" t="s">
        <v>85</v>
      </c>
      <c r="W150" s="67"/>
      <c r="X150" s="67"/>
      <c r="Y150" s="2" t="s">
        <v>33</v>
      </c>
      <c r="AA150" s="67" t="s">
        <v>85</v>
      </c>
      <c r="AB150" s="67"/>
      <c r="AC150" s="67"/>
      <c r="AD150" s="2" t="s">
        <v>33</v>
      </c>
      <c r="AE150" s="67" t="s">
        <v>36</v>
      </c>
      <c r="AF150" s="67"/>
      <c r="AG150" s="67"/>
      <c r="AI150" s="67" t="s">
        <v>51</v>
      </c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V150" s="67" t="s">
        <v>54</v>
      </c>
      <c r="AW150" s="67"/>
      <c r="AY150" s="67" t="s">
        <v>85</v>
      </c>
      <c r="AZ150" s="67"/>
      <c r="BA150" s="67"/>
      <c r="BB150" s="2" t="s">
        <v>33</v>
      </c>
      <c r="BC150" s="2" t="s">
        <v>55</v>
      </c>
      <c r="BE150" s="67" t="s">
        <v>85</v>
      </c>
      <c r="BF150" s="67"/>
      <c r="BG150" s="67"/>
      <c r="BH150" s="2" t="s">
        <v>55</v>
      </c>
      <c r="BI150" s="2" t="s">
        <v>157</v>
      </c>
    </row>
    <row r="151" spans="1:61" ht="15.6" x14ac:dyDescent="0.3">
      <c r="B151" s="2">
        <v>1</v>
      </c>
      <c r="C151" s="23">
        <v>43833</v>
      </c>
      <c r="D151" s="27">
        <v>14305.17</v>
      </c>
      <c r="F151" s="3" t="s">
        <v>3</v>
      </c>
      <c r="G151" s="4">
        <v>13912</v>
      </c>
      <c r="H151" s="19"/>
      <c r="I151" s="3" t="s">
        <v>3</v>
      </c>
      <c r="J151" s="4">
        <v>13912</v>
      </c>
      <c r="L151" s="7">
        <v>13912</v>
      </c>
      <c r="M151" s="6" t="s">
        <v>1</v>
      </c>
      <c r="N151" s="7">
        <f>L151+$J$155</f>
        <v>14259</v>
      </c>
      <c r="O151" s="6" t="s">
        <v>11</v>
      </c>
      <c r="Q151" s="7">
        <v>13912</v>
      </c>
      <c r="R151" s="6" t="s">
        <v>1</v>
      </c>
      <c r="S151" s="7">
        <f>Q151+$J$155</f>
        <v>14259</v>
      </c>
      <c r="T151" s="6" t="s">
        <v>50</v>
      </c>
      <c r="V151" s="2">
        <v>1</v>
      </c>
      <c r="W151" s="23">
        <v>43833</v>
      </c>
      <c r="X151" s="27">
        <v>14305.17</v>
      </c>
      <c r="Y151" s="2" t="s">
        <v>49</v>
      </c>
      <c r="AA151" s="2">
        <v>1</v>
      </c>
      <c r="AB151" s="31">
        <v>43833</v>
      </c>
      <c r="AC151" s="35">
        <v>14305.17</v>
      </c>
      <c r="AD151" s="2" t="s">
        <v>49</v>
      </c>
      <c r="AE151" s="2" t="s">
        <v>49</v>
      </c>
      <c r="AF151" s="2" t="s">
        <v>38</v>
      </c>
      <c r="AG151" s="2" t="s">
        <v>49</v>
      </c>
      <c r="AI151" s="2" t="s">
        <v>33</v>
      </c>
      <c r="AJ151" s="2" t="s">
        <v>50</v>
      </c>
      <c r="AK151" s="2" t="s">
        <v>49</v>
      </c>
      <c r="AL151" s="2" t="s">
        <v>34</v>
      </c>
      <c r="AM151" s="2" t="s">
        <v>39</v>
      </c>
      <c r="AN151" s="2" t="s">
        <v>40</v>
      </c>
      <c r="AO151" s="2" t="s">
        <v>41</v>
      </c>
      <c r="AP151" s="2" t="s">
        <v>42</v>
      </c>
      <c r="AQ151" s="2" t="s">
        <v>35</v>
      </c>
      <c r="AR151" s="2" t="s">
        <v>43</v>
      </c>
      <c r="AS151" s="2" t="s">
        <v>44</v>
      </c>
      <c r="AV151" s="2" t="s">
        <v>50</v>
      </c>
      <c r="AW151" s="12">
        <v>14122.174000000001</v>
      </c>
      <c r="AY151" s="2">
        <v>1</v>
      </c>
      <c r="AZ151" s="31">
        <v>43833</v>
      </c>
      <c r="BA151" s="35">
        <v>14305.17</v>
      </c>
      <c r="BB151" s="2" t="s">
        <v>49</v>
      </c>
      <c r="BC151" s="13"/>
      <c r="BE151" s="2">
        <v>1</v>
      </c>
      <c r="BF151" s="23">
        <v>43833</v>
      </c>
      <c r="BG151" s="27">
        <v>14305.17</v>
      </c>
      <c r="BH151" s="13" t="s">
        <v>1</v>
      </c>
      <c r="BI151" s="2" t="s">
        <v>1</v>
      </c>
    </row>
    <row r="152" spans="1:61" ht="15.6" x14ac:dyDescent="0.3">
      <c r="B152" s="2">
        <v>2</v>
      </c>
      <c r="C152" s="25" t="s">
        <v>74</v>
      </c>
      <c r="D152" s="27">
        <v>14485.07</v>
      </c>
      <c r="F152" s="3" t="s">
        <v>4</v>
      </c>
      <c r="G152" s="4">
        <v>17387</v>
      </c>
      <c r="H152" s="19"/>
      <c r="I152" s="5" t="s">
        <v>4</v>
      </c>
      <c r="J152" s="4">
        <v>17387</v>
      </c>
      <c r="L152" s="7">
        <f>N151</f>
        <v>14259</v>
      </c>
      <c r="M152" s="6" t="s">
        <v>1</v>
      </c>
      <c r="N152" s="7">
        <f t="shared" ref="N152:N160" si="70">L152+$J$155</f>
        <v>14606</v>
      </c>
      <c r="O152" s="6" t="s">
        <v>12</v>
      </c>
      <c r="Q152" s="7">
        <f>S151</f>
        <v>14259</v>
      </c>
      <c r="R152" s="6" t="s">
        <v>1</v>
      </c>
      <c r="S152" s="7">
        <f t="shared" ref="S152:S160" si="71">Q152+$J$155</f>
        <v>14606</v>
      </c>
      <c r="T152" s="6" t="s">
        <v>49</v>
      </c>
      <c r="V152" s="2">
        <v>2</v>
      </c>
      <c r="W152" s="25" t="s">
        <v>74</v>
      </c>
      <c r="X152" s="27">
        <v>14485.07</v>
      </c>
      <c r="Y152" s="2" t="s">
        <v>49</v>
      </c>
      <c r="AA152" s="2">
        <v>2</v>
      </c>
      <c r="AB152" s="32" t="s">
        <v>74</v>
      </c>
      <c r="AC152" s="35">
        <v>14485.07</v>
      </c>
      <c r="AD152" s="2" t="s">
        <v>49</v>
      </c>
      <c r="AE152" s="2" t="s">
        <v>49</v>
      </c>
      <c r="AF152" s="2" t="s">
        <v>38</v>
      </c>
      <c r="AG152" s="2" t="s">
        <v>49</v>
      </c>
      <c r="AI152" s="2" t="s">
        <v>50</v>
      </c>
      <c r="AJ152" s="3">
        <v>110</v>
      </c>
      <c r="AK152" s="3">
        <v>13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>
        <f>SUM(AJ152:AS152)</f>
        <v>123</v>
      </c>
      <c r="AV152" s="2" t="s">
        <v>49</v>
      </c>
      <c r="AW152" s="12">
        <v>14429.745999999999</v>
      </c>
      <c r="AY152" s="2">
        <v>2</v>
      </c>
      <c r="AZ152" s="32" t="s">
        <v>74</v>
      </c>
      <c r="BA152" s="35">
        <v>14485.07</v>
      </c>
      <c r="BB152" s="2" t="s">
        <v>49</v>
      </c>
      <c r="BC152" s="13">
        <v>14429.74603174603</v>
      </c>
      <c r="BE152" s="2">
        <v>2</v>
      </c>
      <c r="BF152" s="25" t="s">
        <v>74</v>
      </c>
      <c r="BG152" s="27">
        <v>14485.07</v>
      </c>
      <c r="BH152" s="13">
        <v>14451.744000000001</v>
      </c>
      <c r="BI152" s="17">
        <v>0.38193787295448278</v>
      </c>
    </row>
    <row r="153" spans="1:61" ht="15.6" x14ac:dyDescent="0.3">
      <c r="B153" s="2">
        <v>3</v>
      </c>
      <c r="C153" s="25" t="s">
        <v>75</v>
      </c>
      <c r="D153" s="27">
        <v>14293.11</v>
      </c>
      <c r="F153" s="3" t="s">
        <v>5</v>
      </c>
      <c r="G153" s="3" t="s">
        <v>88</v>
      </c>
      <c r="I153" s="5" t="s">
        <v>8</v>
      </c>
      <c r="J153" s="3">
        <v>10</v>
      </c>
      <c r="L153" s="7">
        <f>N152</f>
        <v>14606</v>
      </c>
      <c r="M153" s="6" t="s">
        <v>1</v>
      </c>
      <c r="N153" s="7">
        <f t="shared" si="70"/>
        <v>14953</v>
      </c>
      <c r="O153" s="6" t="s">
        <v>13</v>
      </c>
      <c r="Q153" s="7">
        <f>S152</f>
        <v>14606</v>
      </c>
      <c r="R153" s="6" t="s">
        <v>1</v>
      </c>
      <c r="S153" s="7">
        <f t="shared" si="71"/>
        <v>14953</v>
      </c>
      <c r="T153" s="6" t="s">
        <v>34</v>
      </c>
      <c r="V153" s="2">
        <v>3</v>
      </c>
      <c r="W153" s="25" t="s">
        <v>75</v>
      </c>
      <c r="X153" s="27">
        <v>14293.11</v>
      </c>
      <c r="Y153" s="2" t="s">
        <v>49</v>
      </c>
      <c r="AA153" s="2">
        <v>3</v>
      </c>
      <c r="AB153" s="32" t="s">
        <v>75</v>
      </c>
      <c r="AC153" s="35">
        <v>14293.11</v>
      </c>
      <c r="AD153" s="2" t="s">
        <v>49</v>
      </c>
      <c r="AE153" s="2" t="s">
        <v>49</v>
      </c>
      <c r="AF153" s="2" t="s">
        <v>38</v>
      </c>
      <c r="AG153" s="2" t="s">
        <v>50</v>
      </c>
      <c r="AI153" s="2" t="s">
        <v>49</v>
      </c>
      <c r="AJ153" s="3">
        <v>13</v>
      </c>
      <c r="AK153" s="3">
        <v>355</v>
      </c>
      <c r="AL153" s="3">
        <v>10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>
        <f t="shared" ref="AT153:AT161" si="72">SUM(AJ153:AS153)</f>
        <v>378</v>
      </c>
      <c r="AV153" s="2" t="s">
        <v>34</v>
      </c>
      <c r="AW153" s="12">
        <v>14767.616</v>
      </c>
      <c r="AY153" s="2">
        <v>3</v>
      </c>
      <c r="AZ153" s="32" t="s">
        <v>75</v>
      </c>
      <c r="BA153" s="35">
        <v>14293.11</v>
      </c>
      <c r="BB153" s="2" t="s">
        <v>49</v>
      </c>
      <c r="BC153" s="13">
        <v>14429.74603174603</v>
      </c>
      <c r="BE153" s="2">
        <v>3</v>
      </c>
      <c r="BF153" s="25" t="s">
        <v>75</v>
      </c>
      <c r="BG153" s="27">
        <v>14293.11</v>
      </c>
      <c r="BH153" s="13">
        <v>14451.744000000001</v>
      </c>
      <c r="BI153" s="17">
        <v>0.95595732311604142</v>
      </c>
    </row>
    <row r="154" spans="1:61" ht="15.6" x14ac:dyDescent="0.3">
      <c r="B154" s="2">
        <v>4</v>
      </c>
      <c r="C154" s="25" t="s">
        <v>76</v>
      </c>
      <c r="D154" s="27">
        <v>14241.86</v>
      </c>
      <c r="I154" s="3" t="s">
        <v>9</v>
      </c>
      <c r="J154" s="4">
        <v>3475</v>
      </c>
      <c r="L154" s="7">
        <f>N153</f>
        <v>14953</v>
      </c>
      <c r="M154" s="6" t="s">
        <v>1</v>
      </c>
      <c r="N154" s="7">
        <f t="shared" si="70"/>
        <v>15300</v>
      </c>
      <c r="O154" s="6" t="s">
        <v>14</v>
      </c>
      <c r="Q154" s="7">
        <f>S153</f>
        <v>14953</v>
      </c>
      <c r="R154" s="6" t="s">
        <v>1</v>
      </c>
      <c r="S154" s="7">
        <f t="shared" si="71"/>
        <v>15300</v>
      </c>
      <c r="T154" s="6" t="s">
        <v>39</v>
      </c>
      <c r="V154" s="2">
        <v>4</v>
      </c>
      <c r="W154" s="25" t="s">
        <v>76</v>
      </c>
      <c r="X154" s="27">
        <v>14241.86</v>
      </c>
      <c r="Y154" s="2" t="s">
        <v>50</v>
      </c>
      <c r="AA154" s="2">
        <v>4</v>
      </c>
      <c r="AB154" s="32" t="s">
        <v>76</v>
      </c>
      <c r="AC154" s="35">
        <v>14241.86</v>
      </c>
      <c r="AD154" s="2" t="s">
        <v>50</v>
      </c>
      <c r="AE154" s="2" t="s">
        <v>50</v>
      </c>
      <c r="AF154" s="2" t="s">
        <v>38</v>
      </c>
      <c r="AG154" s="2" t="s">
        <v>50</v>
      </c>
      <c r="AI154" s="2" t="s">
        <v>34</v>
      </c>
      <c r="AJ154" s="3">
        <v>0</v>
      </c>
      <c r="AK154" s="3">
        <v>10</v>
      </c>
      <c r="AL154" s="3">
        <v>131</v>
      </c>
      <c r="AM154" s="3">
        <v>5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>
        <f t="shared" si="72"/>
        <v>146</v>
      </c>
      <c r="AV154" s="2" t="s">
        <v>39</v>
      </c>
      <c r="AW154" s="12">
        <v>15100.475</v>
      </c>
      <c r="AY154" s="2">
        <v>4</v>
      </c>
      <c r="AZ154" s="32" t="s">
        <v>76</v>
      </c>
      <c r="BA154" s="35">
        <v>14241.86</v>
      </c>
      <c r="BB154" s="2" t="s">
        <v>50</v>
      </c>
      <c r="BC154" s="13">
        <v>14429.74603174603</v>
      </c>
      <c r="BE154" s="2">
        <v>4</v>
      </c>
      <c r="BF154" s="25" t="s">
        <v>76</v>
      </c>
      <c r="BG154" s="27">
        <v>14241.86</v>
      </c>
      <c r="BH154" s="13">
        <v>14451.744000000001</v>
      </c>
      <c r="BI154" s="17">
        <v>1.319252062202769</v>
      </c>
    </row>
    <row r="155" spans="1:61" ht="15.6" x14ac:dyDescent="0.3">
      <c r="B155" s="2">
        <v>5</v>
      </c>
      <c r="C155" s="25" t="s">
        <v>77</v>
      </c>
      <c r="D155" s="27">
        <v>14238.84</v>
      </c>
      <c r="I155" s="3" t="s">
        <v>7</v>
      </c>
      <c r="J155" s="3">
        <v>347</v>
      </c>
      <c r="L155" s="7">
        <f t="shared" ref="L155:L160" si="73">N154</f>
        <v>15300</v>
      </c>
      <c r="M155" s="6" t="s">
        <v>1</v>
      </c>
      <c r="N155" s="7">
        <f t="shared" si="70"/>
        <v>15647</v>
      </c>
      <c r="O155" s="6" t="s">
        <v>15</v>
      </c>
      <c r="Q155" s="7">
        <f t="shared" ref="Q155:Q160" si="74">S154</f>
        <v>15300</v>
      </c>
      <c r="R155" s="6" t="s">
        <v>1</v>
      </c>
      <c r="S155" s="7">
        <f t="shared" si="71"/>
        <v>15647</v>
      </c>
      <c r="T155" s="6" t="s">
        <v>40</v>
      </c>
      <c r="V155" s="2">
        <v>5</v>
      </c>
      <c r="W155" s="25" t="s">
        <v>77</v>
      </c>
      <c r="X155" s="27">
        <v>14238.84</v>
      </c>
      <c r="Y155" s="2" t="s">
        <v>50</v>
      </c>
      <c r="AA155" s="2">
        <v>5</v>
      </c>
      <c r="AB155" s="32" t="s">
        <v>77</v>
      </c>
      <c r="AC155" s="35">
        <v>14238.84</v>
      </c>
      <c r="AD155" s="2" t="s">
        <v>50</v>
      </c>
      <c r="AE155" s="2" t="s">
        <v>50</v>
      </c>
      <c r="AF155" s="2" t="s">
        <v>38</v>
      </c>
      <c r="AG155" s="2" t="s">
        <v>49</v>
      </c>
      <c r="AI155" s="2" t="s">
        <v>39</v>
      </c>
      <c r="AJ155" s="3">
        <v>0</v>
      </c>
      <c r="AK155" s="3">
        <v>0</v>
      </c>
      <c r="AL155" s="3">
        <v>5</v>
      </c>
      <c r="AM155" s="3">
        <v>34</v>
      </c>
      <c r="AN155" s="3">
        <v>0</v>
      </c>
      <c r="AO155" s="3">
        <v>1</v>
      </c>
      <c r="AP155" s="3">
        <v>0</v>
      </c>
      <c r="AQ155" s="3">
        <v>0</v>
      </c>
      <c r="AR155" s="3">
        <v>0</v>
      </c>
      <c r="AS155" s="3">
        <v>0</v>
      </c>
      <c r="AT155">
        <f t="shared" si="72"/>
        <v>40</v>
      </c>
      <c r="AV155" s="2" t="s">
        <v>40</v>
      </c>
      <c r="AW155" s="12">
        <v>15542.9</v>
      </c>
      <c r="AY155" s="2">
        <v>5</v>
      </c>
      <c r="AZ155" s="32" t="s">
        <v>77</v>
      </c>
      <c r="BA155" s="35">
        <v>14238.84</v>
      </c>
      <c r="BB155" s="2" t="s">
        <v>50</v>
      </c>
      <c r="BC155" s="13">
        <v>14122.17479674797</v>
      </c>
      <c r="BE155" s="2">
        <v>5</v>
      </c>
      <c r="BF155" s="25" t="s">
        <v>77</v>
      </c>
      <c r="BG155" s="27">
        <v>14238.84</v>
      </c>
      <c r="BH155" s="13">
        <v>14157.475177304959</v>
      </c>
      <c r="BI155" s="17">
        <v>0.81934485710937388</v>
      </c>
    </row>
    <row r="156" spans="1:61" ht="15.6" x14ac:dyDescent="0.3">
      <c r="B156" s="2">
        <v>6</v>
      </c>
      <c r="C156" s="25" t="s">
        <v>78</v>
      </c>
      <c r="D156" s="27">
        <v>14338.34</v>
      </c>
      <c r="L156" s="7">
        <f t="shared" si="73"/>
        <v>15647</v>
      </c>
      <c r="M156" s="6" t="s">
        <v>1</v>
      </c>
      <c r="N156" s="7">
        <f t="shared" si="70"/>
        <v>15994</v>
      </c>
      <c r="O156" s="6" t="s">
        <v>16</v>
      </c>
      <c r="Q156" s="7">
        <f t="shared" si="74"/>
        <v>15647</v>
      </c>
      <c r="R156" s="6" t="s">
        <v>1</v>
      </c>
      <c r="S156" s="7">
        <f t="shared" si="71"/>
        <v>15994</v>
      </c>
      <c r="T156" s="6" t="s">
        <v>41</v>
      </c>
      <c r="V156" s="2">
        <v>6</v>
      </c>
      <c r="W156" s="25" t="s">
        <v>78</v>
      </c>
      <c r="X156" s="27">
        <v>14338.34</v>
      </c>
      <c r="Y156" s="2" t="s">
        <v>49</v>
      </c>
      <c r="AA156" s="2">
        <v>6</v>
      </c>
      <c r="AB156" s="32" t="s">
        <v>78</v>
      </c>
      <c r="AC156" s="35">
        <v>14338.34</v>
      </c>
      <c r="AD156" s="2" t="s">
        <v>49</v>
      </c>
      <c r="AE156" s="2" t="s">
        <v>49</v>
      </c>
      <c r="AF156" s="2" t="s">
        <v>38</v>
      </c>
      <c r="AG156" s="2" t="s">
        <v>49</v>
      </c>
      <c r="AI156" s="2" t="s">
        <v>40</v>
      </c>
      <c r="AJ156" s="3">
        <v>0</v>
      </c>
      <c r="AK156" s="3">
        <v>0</v>
      </c>
      <c r="AL156" s="3">
        <v>0</v>
      </c>
      <c r="AM156" s="3">
        <v>1</v>
      </c>
      <c r="AN156" s="3">
        <v>6</v>
      </c>
      <c r="AO156" s="3">
        <v>3</v>
      </c>
      <c r="AP156" s="3">
        <v>0</v>
      </c>
      <c r="AQ156" s="3">
        <v>0</v>
      </c>
      <c r="AR156" s="3">
        <v>0</v>
      </c>
      <c r="AS156" s="3">
        <v>0</v>
      </c>
      <c r="AT156">
        <f t="shared" si="72"/>
        <v>10</v>
      </c>
      <c r="AV156" s="2" t="s">
        <v>41</v>
      </c>
      <c r="AW156" s="12">
        <v>15733.75</v>
      </c>
      <c r="AY156" s="2">
        <v>6</v>
      </c>
      <c r="AZ156" s="32" t="s">
        <v>78</v>
      </c>
      <c r="BA156" s="35">
        <v>14338.34</v>
      </c>
      <c r="BB156" s="2" t="s">
        <v>49</v>
      </c>
      <c r="BC156" s="13">
        <v>14122.17479674797</v>
      </c>
      <c r="BE156" s="2">
        <v>6</v>
      </c>
      <c r="BF156" s="25" t="s">
        <v>78</v>
      </c>
      <c r="BG156" s="27">
        <v>14338.34</v>
      </c>
      <c r="BH156" s="13">
        <v>14157.475177304959</v>
      </c>
      <c r="BI156" s="17">
        <v>1.50760271587947</v>
      </c>
    </row>
    <row r="157" spans="1:61" ht="15.6" x14ac:dyDescent="0.3">
      <c r="B157" s="2">
        <v>7</v>
      </c>
      <c r="C157" s="26" t="s">
        <v>79</v>
      </c>
      <c r="D157" s="27">
        <v>14338.34</v>
      </c>
      <c r="L157" s="7">
        <f t="shared" si="73"/>
        <v>15994</v>
      </c>
      <c r="M157" s="6" t="s">
        <v>1</v>
      </c>
      <c r="N157" s="7">
        <f t="shared" si="70"/>
        <v>16341</v>
      </c>
      <c r="O157" s="6" t="s">
        <v>17</v>
      </c>
      <c r="Q157" s="7">
        <f t="shared" si="74"/>
        <v>15994</v>
      </c>
      <c r="R157" s="6" t="s">
        <v>1</v>
      </c>
      <c r="S157" s="7">
        <f t="shared" si="71"/>
        <v>16341</v>
      </c>
      <c r="T157" s="6" t="s">
        <v>42</v>
      </c>
      <c r="V157" s="2">
        <v>7</v>
      </c>
      <c r="W157" s="26" t="s">
        <v>79</v>
      </c>
      <c r="X157" s="27">
        <v>14338.34</v>
      </c>
      <c r="Y157" s="2" t="s">
        <v>49</v>
      </c>
      <c r="AA157" s="2">
        <v>7</v>
      </c>
      <c r="AB157" s="33" t="s">
        <v>79</v>
      </c>
      <c r="AC157" s="35">
        <v>14338.34</v>
      </c>
      <c r="AD157" s="2" t="s">
        <v>49</v>
      </c>
      <c r="AE157" s="2" t="s">
        <v>49</v>
      </c>
      <c r="AF157" s="2" t="s">
        <v>38</v>
      </c>
      <c r="AG157" s="2" t="s">
        <v>49</v>
      </c>
      <c r="AI157" s="2" t="s">
        <v>41</v>
      </c>
      <c r="AJ157" s="3">
        <v>0</v>
      </c>
      <c r="AK157" s="3">
        <v>0</v>
      </c>
      <c r="AL157" s="3">
        <v>0</v>
      </c>
      <c r="AM157" s="3">
        <v>0</v>
      </c>
      <c r="AN157" s="3">
        <v>4</v>
      </c>
      <c r="AO157" s="3">
        <v>3</v>
      </c>
      <c r="AP157" s="3">
        <v>0</v>
      </c>
      <c r="AQ157" s="3">
        <v>1</v>
      </c>
      <c r="AR157" s="3">
        <v>0</v>
      </c>
      <c r="AS157" s="3">
        <v>0</v>
      </c>
      <c r="AT157">
        <f t="shared" si="72"/>
        <v>8</v>
      </c>
      <c r="AV157" s="2" t="s">
        <v>42</v>
      </c>
      <c r="AW157" s="12">
        <v>16167.5</v>
      </c>
      <c r="AY157" s="2">
        <v>7</v>
      </c>
      <c r="AZ157" s="33" t="s">
        <v>79</v>
      </c>
      <c r="BA157" s="35">
        <v>14338.34</v>
      </c>
      <c r="BB157" s="2" t="s">
        <v>49</v>
      </c>
      <c r="BC157" s="13">
        <v>14429.74603174603</v>
      </c>
      <c r="BE157" s="2">
        <v>7</v>
      </c>
      <c r="BF157" s="26" t="s">
        <v>79</v>
      </c>
      <c r="BG157" s="27">
        <v>14338.34</v>
      </c>
      <c r="BH157" s="13">
        <v>14451.744000000001</v>
      </c>
      <c r="BI157" s="17">
        <v>0.63749382247897357</v>
      </c>
    </row>
    <row r="158" spans="1:61" ht="15.6" x14ac:dyDescent="0.3">
      <c r="B158" s="2">
        <v>8</v>
      </c>
      <c r="C158" s="26" t="s">
        <v>80</v>
      </c>
      <c r="D158" s="27">
        <v>14338.34</v>
      </c>
      <c r="L158" s="7">
        <f t="shared" si="73"/>
        <v>16341</v>
      </c>
      <c r="M158" s="6" t="s">
        <v>1</v>
      </c>
      <c r="N158" s="7">
        <f t="shared" si="70"/>
        <v>16688</v>
      </c>
      <c r="O158" s="6" t="s">
        <v>18</v>
      </c>
      <c r="Q158" s="7">
        <f t="shared" si="74"/>
        <v>16341</v>
      </c>
      <c r="R158" s="6" t="s">
        <v>1</v>
      </c>
      <c r="S158" s="7">
        <f t="shared" si="71"/>
        <v>16688</v>
      </c>
      <c r="T158" s="6" t="s">
        <v>35</v>
      </c>
      <c r="V158" s="2">
        <v>8</v>
      </c>
      <c r="W158" s="26" t="s">
        <v>80</v>
      </c>
      <c r="X158" s="27">
        <v>14338.34</v>
      </c>
      <c r="Y158" s="2" t="s">
        <v>49</v>
      </c>
      <c r="AA158" s="2">
        <v>8</v>
      </c>
      <c r="AB158" s="33" t="s">
        <v>80</v>
      </c>
      <c r="AC158" s="35">
        <v>14338.34</v>
      </c>
      <c r="AD158" s="2" t="s">
        <v>49</v>
      </c>
      <c r="AE158" s="2" t="s">
        <v>49</v>
      </c>
      <c r="AF158" s="2" t="s">
        <v>38</v>
      </c>
      <c r="AG158" s="2" t="s">
        <v>49</v>
      </c>
      <c r="AI158" s="2" t="s">
        <v>42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1</v>
      </c>
      <c r="AP158" s="3">
        <v>6</v>
      </c>
      <c r="AQ158" s="3">
        <v>1</v>
      </c>
      <c r="AR158" s="3">
        <v>0</v>
      </c>
      <c r="AS158" s="3">
        <v>0</v>
      </c>
      <c r="AT158">
        <f t="shared" si="72"/>
        <v>8</v>
      </c>
      <c r="AV158" s="2" t="s">
        <v>35</v>
      </c>
      <c r="AW158" s="12">
        <v>16514.5</v>
      </c>
      <c r="AY158" s="2">
        <v>8</v>
      </c>
      <c r="AZ158" s="33" t="s">
        <v>80</v>
      </c>
      <c r="BA158" s="35">
        <v>14338.34</v>
      </c>
      <c r="BB158" s="2" t="s">
        <v>49</v>
      </c>
      <c r="BC158" s="13">
        <v>14429.74603174603</v>
      </c>
      <c r="BE158" s="2">
        <v>8</v>
      </c>
      <c r="BF158" s="26" t="s">
        <v>80</v>
      </c>
      <c r="BG158" s="27">
        <v>14338.34</v>
      </c>
      <c r="BH158" s="13">
        <v>14451.744000000001</v>
      </c>
      <c r="BI158" s="17">
        <v>0.63749382247897357</v>
      </c>
    </row>
    <row r="159" spans="1:61" ht="15.6" x14ac:dyDescent="0.3">
      <c r="B159" s="2">
        <v>9</v>
      </c>
      <c r="C159" s="25" t="s">
        <v>81</v>
      </c>
      <c r="D159" s="27">
        <v>14413.71</v>
      </c>
      <c r="L159" s="7">
        <f t="shared" si="73"/>
        <v>16688</v>
      </c>
      <c r="M159" s="6" t="s">
        <v>1</v>
      </c>
      <c r="N159" s="7">
        <f t="shared" si="70"/>
        <v>17035</v>
      </c>
      <c r="O159" s="6" t="s">
        <v>19</v>
      </c>
      <c r="Q159" s="7">
        <f t="shared" si="74"/>
        <v>16688</v>
      </c>
      <c r="R159" s="6" t="s">
        <v>1</v>
      </c>
      <c r="S159" s="7">
        <f t="shared" si="71"/>
        <v>17035</v>
      </c>
      <c r="T159" s="6" t="s">
        <v>43</v>
      </c>
      <c r="V159" s="2">
        <v>9</v>
      </c>
      <c r="W159" s="25" t="s">
        <v>81</v>
      </c>
      <c r="X159" s="27">
        <v>14413.71</v>
      </c>
      <c r="Y159" s="2" t="s">
        <v>49</v>
      </c>
      <c r="AA159" s="2">
        <v>9</v>
      </c>
      <c r="AB159" s="32" t="s">
        <v>81</v>
      </c>
      <c r="AC159" s="35">
        <v>14413.71</v>
      </c>
      <c r="AD159" s="2" t="s">
        <v>49</v>
      </c>
      <c r="AE159" s="2" t="s">
        <v>49</v>
      </c>
      <c r="AF159" s="2" t="s">
        <v>38</v>
      </c>
      <c r="AG159" s="2" t="s">
        <v>49</v>
      </c>
      <c r="AI159" s="2" t="s">
        <v>35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2</v>
      </c>
      <c r="AQ159" s="3">
        <v>10</v>
      </c>
      <c r="AR159" s="3">
        <v>2</v>
      </c>
      <c r="AS159" s="3">
        <v>0</v>
      </c>
      <c r="AT159">
        <f t="shared" si="72"/>
        <v>14</v>
      </c>
      <c r="AV159" s="2" t="s">
        <v>43</v>
      </c>
      <c r="AW159" s="12">
        <v>16514.5</v>
      </c>
      <c r="AY159" s="2">
        <v>9</v>
      </c>
      <c r="AZ159" s="32" t="s">
        <v>81</v>
      </c>
      <c r="BA159" s="35">
        <v>14413.71</v>
      </c>
      <c r="BB159" s="2" t="s">
        <v>49</v>
      </c>
      <c r="BC159" s="13">
        <v>14429.74603174603</v>
      </c>
      <c r="BE159" s="2">
        <v>9</v>
      </c>
      <c r="BF159" s="25" t="s">
        <v>81</v>
      </c>
      <c r="BG159" s="27">
        <v>14413.71</v>
      </c>
      <c r="BH159" s="13">
        <v>14451.744000000001</v>
      </c>
      <c r="BI159" s="17">
        <v>0.1112554071507799</v>
      </c>
    </row>
    <row r="160" spans="1:61" ht="15.6" x14ac:dyDescent="0.3">
      <c r="B160" s="2">
        <v>10</v>
      </c>
      <c r="C160" s="25" t="s">
        <v>82</v>
      </c>
      <c r="D160" s="27">
        <v>14483.06</v>
      </c>
      <c r="L160" s="7">
        <f t="shared" si="73"/>
        <v>17035</v>
      </c>
      <c r="M160" s="6" t="s">
        <v>1</v>
      </c>
      <c r="N160" s="7">
        <f t="shared" si="70"/>
        <v>17382</v>
      </c>
      <c r="O160" s="6" t="s">
        <v>20</v>
      </c>
      <c r="Q160" s="7">
        <f t="shared" si="74"/>
        <v>17035</v>
      </c>
      <c r="R160" s="6" t="s">
        <v>1</v>
      </c>
      <c r="S160" s="7">
        <f t="shared" si="71"/>
        <v>17382</v>
      </c>
      <c r="T160" s="6" t="s">
        <v>44</v>
      </c>
      <c r="V160" s="2">
        <v>10</v>
      </c>
      <c r="W160" s="25" t="s">
        <v>82</v>
      </c>
      <c r="X160" s="27">
        <v>14483.06</v>
      </c>
      <c r="Y160" s="2" t="s">
        <v>49</v>
      </c>
      <c r="AA160" s="2">
        <v>10</v>
      </c>
      <c r="AB160" s="32" t="s">
        <v>82</v>
      </c>
      <c r="AC160" s="35">
        <v>14483.06</v>
      </c>
      <c r="AD160" s="2" t="s">
        <v>49</v>
      </c>
      <c r="AE160" s="2" t="s">
        <v>49</v>
      </c>
      <c r="AF160" s="2" t="s">
        <v>38</v>
      </c>
      <c r="AG160" s="2" t="s">
        <v>49</v>
      </c>
      <c r="AI160" s="2" t="s">
        <v>43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2</v>
      </c>
      <c r="AR160" s="3">
        <v>0</v>
      </c>
      <c r="AS160" s="3">
        <v>0</v>
      </c>
      <c r="AT160">
        <f t="shared" si="72"/>
        <v>2</v>
      </c>
      <c r="AV160" s="2" t="s">
        <v>44</v>
      </c>
      <c r="AW160" s="12">
        <v>0</v>
      </c>
      <c r="AY160" s="2">
        <v>10</v>
      </c>
      <c r="AZ160" s="32" t="s">
        <v>82</v>
      </c>
      <c r="BA160" s="35">
        <v>14483.06</v>
      </c>
      <c r="BB160" s="2" t="s">
        <v>49</v>
      </c>
      <c r="BC160" s="13">
        <v>14429.74603174603</v>
      </c>
      <c r="BE160" s="2">
        <v>10</v>
      </c>
      <c r="BF160" s="25" t="s">
        <v>82</v>
      </c>
      <c r="BG160" s="27">
        <v>14483.06</v>
      </c>
      <c r="BH160" s="13">
        <v>14451.744000000001</v>
      </c>
      <c r="BI160" s="17">
        <v>0.36811259674383512</v>
      </c>
    </row>
    <row r="161" spans="2:61" x14ac:dyDescent="0.3">
      <c r="B161" s="2" t="s">
        <v>24</v>
      </c>
      <c r="C161" s="2" t="s">
        <v>24</v>
      </c>
      <c r="D161" s="18" t="s">
        <v>24</v>
      </c>
      <c r="V161" s="2" t="s">
        <v>24</v>
      </c>
      <c r="W161" s="2" t="s">
        <v>24</v>
      </c>
      <c r="X161" s="18" t="s">
        <v>24</v>
      </c>
      <c r="Y161" s="18" t="s">
        <v>24</v>
      </c>
      <c r="AA161" s="2" t="s">
        <v>24</v>
      </c>
      <c r="AB161" s="34" t="s">
        <v>24</v>
      </c>
      <c r="AC161" s="18" t="s">
        <v>24</v>
      </c>
      <c r="AD161" s="18" t="s">
        <v>24</v>
      </c>
      <c r="AE161" s="18" t="s">
        <v>24</v>
      </c>
      <c r="AF161" s="18" t="s">
        <v>24</v>
      </c>
      <c r="AG161" s="18" t="s">
        <v>24</v>
      </c>
      <c r="AI161" s="2" t="s">
        <v>44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>
        <f t="shared" si="72"/>
        <v>0</v>
      </c>
      <c r="AY161" s="2" t="s">
        <v>24</v>
      </c>
      <c r="AZ161" s="34" t="s">
        <v>24</v>
      </c>
      <c r="BA161" s="18" t="s">
        <v>24</v>
      </c>
      <c r="BB161" s="18" t="s">
        <v>24</v>
      </c>
      <c r="BC161" s="18" t="s">
        <v>24</v>
      </c>
      <c r="BE161" s="2" t="s">
        <v>24</v>
      </c>
      <c r="BF161" s="2" t="s">
        <v>24</v>
      </c>
      <c r="BG161" s="18" t="s">
        <v>24</v>
      </c>
      <c r="BH161" s="18" t="s">
        <v>24</v>
      </c>
      <c r="BI161" s="18" t="s">
        <v>24</v>
      </c>
    </row>
    <row r="162" spans="2:61" x14ac:dyDescent="0.3">
      <c r="B162" s="2" t="s">
        <v>24</v>
      </c>
      <c r="C162" s="2" t="s">
        <v>24</v>
      </c>
      <c r="D162" s="18" t="s">
        <v>24</v>
      </c>
      <c r="V162" s="2" t="s">
        <v>24</v>
      </c>
      <c r="W162" s="2" t="s">
        <v>24</v>
      </c>
      <c r="X162" s="18" t="s">
        <v>24</v>
      </c>
      <c r="Y162" s="18" t="s">
        <v>24</v>
      </c>
      <c r="AA162" s="2" t="s">
        <v>24</v>
      </c>
      <c r="AB162" s="34" t="s">
        <v>24</v>
      </c>
      <c r="AC162" s="18" t="s">
        <v>24</v>
      </c>
      <c r="AD162" s="18" t="s">
        <v>24</v>
      </c>
      <c r="AE162" s="18" t="s">
        <v>24</v>
      </c>
      <c r="AF162" s="18" t="s">
        <v>24</v>
      </c>
      <c r="AG162" s="18" t="s">
        <v>24</v>
      </c>
      <c r="AT162">
        <f>SUM(AT152:AT161)</f>
        <v>729</v>
      </c>
      <c r="AY162" s="2" t="s">
        <v>24</v>
      </c>
      <c r="AZ162" s="34" t="s">
        <v>24</v>
      </c>
      <c r="BA162" s="18" t="s">
        <v>24</v>
      </c>
      <c r="BB162" s="18" t="s">
        <v>24</v>
      </c>
      <c r="BC162" s="18" t="s">
        <v>24</v>
      </c>
      <c r="BE162" s="2" t="s">
        <v>24</v>
      </c>
      <c r="BF162" s="2" t="s">
        <v>24</v>
      </c>
      <c r="BG162" s="18" t="s">
        <v>24</v>
      </c>
      <c r="BH162" s="18" t="s">
        <v>24</v>
      </c>
      <c r="BI162" s="18" t="s">
        <v>24</v>
      </c>
    </row>
    <row r="163" spans="2:61" x14ac:dyDescent="0.3">
      <c r="B163" s="2" t="s">
        <v>24</v>
      </c>
      <c r="C163" s="2" t="s">
        <v>24</v>
      </c>
      <c r="D163" s="18" t="s">
        <v>24</v>
      </c>
      <c r="V163" s="2" t="s">
        <v>24</v>
      </c>
      <c r="W163" s="2" t="s">
        <v>24</v>
      </c>
      <c r="X163" s="18" t="s">
        <v>24</v>
      </c>
      <c r="Y163" s="18" t="s">
        <v>24</v>
      </c>
      <c r="AA163" s="2" t="s">
        <v>24</v>
      </c>
      <c r="AB163" s="34" t="s">
        <v>24</v>
      </c>
      <c r="AC163" s="18" t="s">
        <v>24</v>
      </c>
      <c r="AD163" s="18" t="s">
        <v>24</v>
      </c>
      <c r="AE163" s="18" t="s">
        <v>24</v>
      </c>
      <c r="AF163" s="18" t="s">
        <v>24</v>
      </c>
      <c r="AG163" s="18" t="s">
        <v>24</v>
      </c>
      <c r="AY163" s="2" t="s">
        <v>24</v>
      </c>
      <c r="AZ163" s="34" t="s">
        <v>24</v>
      </c>
      <c r="BA163" s="18" t="s">
        <v>24</v>
      </c>
      <c r="BB163" s="18" t="s">
        <v>24</v>
      </c>
      <c r="BC163" s="18" t="s">
        <v>24</v>
      </c>
      <c r="BE163" s="2" t="s">
        <v>24</v>
      </c>
      <c r="BF163" s="2" t="s">
        <v>24</v>
      </c>
      <c r="BG163" s="18" t="s">
        <v>24</v>
      </c>
      <c r="BH163" s="18" t="s">
        <v>24</v>
      </c>
      <c r="BI163" s="18" t="s">
        <v>24</v>
      </c>
    </row>
    <row r="164" spans="2:61" x14ac:dyDescent="0.3">
      <c r="B164" s="2" t="s">
        <v>24</v>
      </c>
      <c r="C164" s="2" t="s">
        <v>24</v>
      </c>
      <c r="D164" s="18" t="s">
        <v>24</v>
      </c>
      <c r="V164" s="2" t="s">
        <v>24</v>
      </c>
      <c r="W164" s="2" t="s">
        <v>24</v>
      </c>
      <c r="X164" s="18" t="s">
        <v>24</v>
      </c>
      <c r="Y164" s="18" t="s">
        <v>24</v>
      </c>
      <c r="AA164" s="2" t="s">
        <v>24</v>
      </c>
      <c r="AB164" s="34" t="s">
        <v>24</v>
      </c>
      <c r="AC164" s="18" t="s">
        <v>24</v>
      </c>
      <c r="AD164" s="18" t="s">
        <v>24</v>
      </c>
      <c r="AE164" s="18" t="s">
        <v>24</v>
      </c>
      <c r="AF164" s="18" t="s">
        <v>24</v>
      </c>
      <c r="AG164" s="18" t="s">
        <v>24</v>
      </c>
      <c r="AI164" s="67" t="s">
        <v>51</v>
      </c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Y164" s="2" t="s">
        <v>24</v>
      </c>
      <c r="AZ164" s="34" t="s">
        <v>24</v>
      </c>
      <c r="BA164" s="18" t="s">
        <v>24</v>
      </c>
      <c r="BB164" s="18" t="s">
        <v>24</v>
      </c>
      <c r="BC164" s="18" t="s">
        <v>24</v>
      </c>
      <c r="BE164" s="2" t="s">
        <v>24</v>
      </c>
      <c r="BF164" s="2" t="s">
        <v>24</v>
      </c>
      <c r="BG164" s="18" t="s">
        <v>24</v>
      </c>
      <c r="BH164" s="18" t="s">
        <v>24</v>
      </c>
      <c r="BI164" s="18" t="s">
        <v>24</v>
      </c>
    </row>
    <row r="165" spans="2:61" x14ac:dyDescent="0.3">
      <c r="B165" s="2" t="s">
        <v>24</v>
      </c>
      <c r="C165" s="2" t="s">
        <v>24</v>
      </c>
      <c r="D165" s="18" t="s">
        <v>24</v>
      </c>
      <c r="V165" s="2" t="s">
        <v>24</v>
      </c>
      <c r="W165" s="2" t="s">
        <v>24</v>
      </c>
      <c r="X165" s="18" t="s">
        <v>24</v>
      </c>
      <c r="Y165" s="18" t="s">
        <v>24</v>
      </c>
      <c r="AA165" s="2" t="s">
        <v>24</v>
      </c>
      <c r="AB165" s="34" t="s">
        <v>24</v>
      </c>
      <c r="AC165" s="18" t="s">
        <v>24</v>
      </c>
      <c r="AD165" s="18" t="s">
        <v>24</v>
      </c>
      <c r="AE165" s="18" t="s">
        <v>24</v>
      </c>
      <c r="AF165" s="18" t="s">
        <v>24</v>
      </c>
      <c r="AG165" s="18" t="s">
        <v>24</v>
      </c>
      <c r="AI165" s="2" t="s">
        <v>33</v>
      </c>
      <c r="AJ165" s="2" t="s">
        <v>50</v>
      </c>
      <c r="AK165" s="2" t="s">
        <v>49</v>
      </c>
      <c r="AL165" s="2" t="s">
        <v>34</v>
      </c>
      <c r="AM165" s="2" t="s">
        <v>39</v>
      </c>
      <c r="AN165" s="2" t="s">
        <v>40</v>
      </c>
      <c r="AO165" s="2" t="s">
        <v>41</v>
      </c>
      <c r="AP165" s="2" t="s">
        <v>42</v>
      </c>
      <c r="AQ165" s="2" t="s">
        <v>35</v>
      </c>
      <c r="AR165" s="2" t="s">
        <v>43</v>
      </c>
      <c r="AS165" s="2" t="s">
        <v>44</v>
      </c>
      <c r="AY165" s="2" t="s">
        <v>24</v>
      </c>
      <c r="AZ165" s="34" t="s">
        <v>24</v>
      </c>
      <c r="BA165" s="18" t="s">
        <v>24</v>
      </c>
      <c r="BB165" s="18" t="s">
        <v>24</v>
      </c>
      <c r="BC165" s="18" t="s">
        <v>24</v>
      </c>
      <c r="BE165" s="2" t="s">
        <v>24</v>
      </c>
      <c r="BF165" s="2" t="s">
        <v>24</v>
      </c>
      <c r="BG165" s="18" t="s">
        <v>24</v>
      </c>
      <c r="BH165" s="18" t="s">
        <v>24</v>
      </c>
      <c r="BI165" s="18" t="s">
        <v>24</v>
      </c>
    </row>
    <row r="166" spans="2:61" x14ac:dyDescent="0.3">
      <c r="B166" s="2">
        <v>671</v>
      </c>
      <c r="C166" s="2" t="s">
        <v>148</v>
      </c>
      <c r="D166" s="2">
        <v>14340.35</v>
      </c>
      <c r="V166" s="2">
        <v>671</v>
      </c>
      <c r="W166" s="2" t="s">
        <v>148</v>
      </c>
      <c r="X166" s="2">
        <v>14340.35</v>
      </c>
      <c r="Y166" s="2" t="s">
        <v>49</v>
      </c>
      <c r="AA166" s="2">
        <v>670</v>
      </c>
      <c r="AB166" s="2" t="s">
        <v>147</v>
      </c>
      <c r="AC166" s="2">
        <v>14336.33</v>
      </c>
      <c r="AD166" s="2" t="s">
        <v>49</v>
      </c>
      <c r="AE166" s="18" t="s">
        <v>49</v>
      </c>
      <c r="AF166" s="2" t="s">
        <v>38</v>
      </c>
      <c r="AG166" s="18" t="s">
        <v>49</v>
      </c>
      <c r="AI166" s="2" t="s">
        <v>50</v>
      </c>
      <c r="AJ166" s="3">
        <f>AJ152/$AT$152</f>
        <v>0.89430894308943087</v>
      </c>
      <c r="AK166" s="3">
        <f t="shared" ref="AK166:AS166" si="75">AK152/$AT$152</f>
        <v>0.10569105691056911</v>
      </c>
      <c r="AL166" s="3">
        <f t="shared" si="75"/>
        <v>0</v>
      </c>
      <c r="AM166" s="3">
        <f t="shared" si="75"/>
        <v>0</v>
      </c>
      <c r="AN166" s="3">
        <f t="shared" si="75"/>
        <v>0</v>
      </c>
      <c r="AO166" s="3">
        <f t="shared" si="75"/>
        <v>0</v>
      </c>
      <c r="AP166" s="3">
        <f t="shared" si="75"/>
        <v>0</v>
      </c>
      <c r="AQ166" s="3">
        <f t="shared" si="75"/>
        <v>0</v>
      </c>
      <c r="AR166" s="3">
        <f t="shared" si="75"/>
        <v>0</v>
      </c>
      <c r="AS166" s="3">
        <f t="shared" si="75"/>
        <v>0</v>
      </c>
      <c r="AY166" s="2">
        <v>670</v>
      </c>
      <c r="AZ166" s="2" t="s">
        <v>147</v>
      </c>
      <c r="BA166" s="2">
        <v>14336.33</v>
      </c>
      <c r="BB166" s="2" t="s">
        <v>49</v>
      </c>
      <c r="BC166" s="13">
        <v>14429.74603174603</v>
      </c>
      <c r="BE166" s="2">
        <v>670</v>
      </c>
      <c r="BF166" s="2" t="s">
        <v>147</v>
      </c>
      <c r="BG166" s="2">
        <v>14336.33</v>
      </c>
      <c r="BH166" s="13">
        <v>14429.74603174603</v>
      </c>
      <c r="BI166" s="17">
        <v>0.65160352577006719</v>
      </c>
    </row>
    <row r="167" spans="2:61" x14ac:dyDescent="0.3">
      <c r="AA167" s="2">
        <v>671</v>
      </c>
      <c r="AB167" s="2" t="s">
        <v>148</v>
      </c>
      <c r="AC167" s="2">
        <v>14340.35</v>
      </c>
      <c r="AD167" s="2" t="s">
        <v>49</v>
      </c>
      <c r="AE167" s="18" t="s">
        <v>49</v>
      </c>
      <c r="AF167" s="2" t="s">
        <v>38</v>
      </c>
      <c r="AG167" s="2"/>
      <c r="AI167" s="2" t="s">
        <v>49</v>
      </c>
      <c r="AJ167" s="3">
        <f>AJ153/$AT$153</f>
        <v>3.439153439153439E-2</v>
      </c>
      <c r="AK167" s="3">
        <f t="shared" ref="AK167:AS167" si="76">AK153/$AT$153</f>
        <v>0.93915343915343918</v>
      </c>
      <c r="AL167" s="3">
        <f t="shared" si="76"/>
        <v>2.6455026455026454E-2</v>
      </c>
      <c r="AM167" s="3">
        <f t="shared" si="76"/>
        <v>0</v>
      </c>
      <c r="AN167" s="3">
        <f t="shared" si="76"/>
        <v>0</v>
      </c>
      <c r="AO167" s="3">
        <f t="shared" si="76"/>
        <v>0</v>
      </c>
      <c r="AP167" s="3">
        <f t="shared" si="76"/>
        <v>0</v>
      </c>
      <c r="AQ167" s="3">
        <f t="shared" si="76"/>
        <v>0</v>
      </c>
      <c r="AR167" s="3">
        <f t="shared" si="76"/>
        <v>0</v>
      </c>
      <c r="AS167" s="3">
        <f t="shared" si="76"/>
        <v>0</v>
      </c>
      <c r="AY167" s="2">
        <v>671</v>
      </c>
      <c r="AZ167" s="2" t="s">
        <v>148</v>
      </c>
      <c r="BA167" s="2">
        <v>14340.35</v>
      </c>
      <c r="BB167" s="2" t="s">
        <v>49</v>
      </c>
      <c r="BC167" s="13">
        <v>14429.74603174603</v>
      </c>
      <c r="BE167" s="2">
        <v>671</v>
      </c>
      <c r="BF167" s="2" t="s">
        <v>148</v>
      </c>
      <c r="BG167" s="2">
        <v>14340.35</v>
      </c>
      <c r="BH167" s="13">
        <v>14429.74603174603</v>
      </c>
      <c r="BI167" s="17">
        <v>0.62338807453117562</v>
      </c>
    </row>
    <row r="168" spans="2:61" x14ac:dyDescent="0.3">
      <c r="AI168" s="2" t="s">
        <v>34</v>
      </c>
      <c r="AJ168" s="3">
        <f>AJ154/$AT$154</f>
        <v>0</v>
      </c>
      <c r="AK168" s="3">
        <f t="shared" ref="AK168:AS168" si="77">AK154/$AT$154</f>
        <v>6.8493150684931503E-2</v>
      </c>
      <c r="AL168" s="3">
        <f t="shared" si="77"/>
        <v>0.89726027397260277</v>
      </c>
      <c r="AM168" s="3">
        <f t="shared" si="77"/>
        <v>3.4246575342465752E-2</v>
      </c>
      <c r="AN168" s="3">
        <f t="shared" si="77"/>
        <v>0</v>
      </c>
      <c r="AO168" s="3">
        <f t="shared" si="77"/>
        <v>0</v>
      </c>
      <c r="AP168" s="3">
        <f t="shared" si="77"/>
        <v>0</v>
      </c>
      <c r="AQ168" s="3">
        <f t="shared" si="77"/>
        <v>0</v>
      </c>
      <c r="AR168" s="3">
        <f t="shared" si="77"/>
        <v>0</v>
      </c>
      <c r="AS168" s="3">
        <f t="shared" si="77"/>
        <v>0</v>
      </c>
    </row>
    <row r="169" spans="2:61" x14ac:dyDescent="0.3">
      <c r="AI169" s="2" t="s">
        <v>39</v>
      </c>
      <c r="AJ169" s="3">
        <f>AJ155/$AT$155</f>
        <v>0</v>
      </c>
      <c r="AK169" s="3">
        <f t="shared" ref="AK169:AS169" si="78">AK155/$AT$155</f>
        <v>0</v>
      </c>
      <c r="AL169" s="3">
        <f t="shared" si="78"/>
        <v>0.125</v>
      </c>
      <c r="AM169" s="3">
        <f t="shared" si="78"/>
        <v>0.85</v>
      </c>
      <c r="AN169" s="3">
        <f t="shared" si="78"/>
        <v>0</v>
      </c>
      <c r="AO169" s="3">
        <f t="shared" si="78"/>
        <v>2.5000000000000001E-2</v>
      </c>
      <c r="AP169" s="3">
        <f t="shared" si="78"/>
        <v>0</v>
      </c>
      <c r="AQ169" s="3">
        <f t="shared" si="78"/>
        <v>0</v>
      </c>
      <c r="AR169" s="3">
        <f t="shared" si="78"/>
        <v>0</v>
      </c>
      <c r="AS169" s="3">
        <f t="shared" si="78"/>
        <v>0</v>
      </c>
    </row>
    <row r="170" spans="2:61" x14ac:dyDescent="0.3">
      <c r="AI170" s="2" t="s">
        <v>40</v>
      </c>
      <c r="AJ170" s="3">
        <f>AJ156/$AT$156</f>
        <v>0</v>
      </c>
      <c r="AK170" s="3">
        <f t="shared" ref="AK170:AS170" si="79">AK156/$AT$156</f>
        <v>0</v>
      </c>
      <c r="AL170" s="3">
        <f t="shared" si="79"/>
        <v>0</v>
      </c>
      <c r="AM170" s="3">
        <f t="shared" si="79"/>
        <v>0.1</v>
      </c>
      <c r="AN170" s="3">
        <f t="shared" si="79"/>
        <v>0.6</v>
      </c>
      <c r="AO170" s="3">
        <f t="shared" si="79"/>
        <v>0.3</v>
      </c>
      <c r="AP170" s="3">
        <f t="shared" si="79"/>
        <v>0</v>
      </c>
      <c r="AQ170" s="3">
        <f t="shared" si="79"/>
        <v>0</v>
      </c>
      <c r="AR170" s="3">
        <f t="shared" si="79"/>
        <v>0</v>
      </c>
      <c r="AS170" s="3">
        <f t="shared" si="79"/>
        <v>0</v>
      </c>
    </row>
    <row r="171" spans="2:61" x14ac:dyDescent="0.3">
      <c r="AI171" s="2" t="s">
        <v>41</v>
      </c>
      <c r="AJ171" s="3">
        <f>AJ157/$AT$157</f>
        <v>0</v>
      </c>
      <c r="AK171" s="3">
        <f t="shared" ref="AK171:AS171" si="80">AK157/$AT$157</f>
        <v>0</v>
      </c>
      <c r="AL171" s="3">
        <f t="shared" si="80"/>
        <v>0</v>
      </c>
      <c r="AM171" s="3">
        <f t="shared" si="80"/>
        <v>0</v>
      </c>
      <c r="AN171" s="3">
        <f t="shared" si="80"/>
        <v>0.5</v>
      </c>
      <c r="AO171" s="3">
        <f t="shared" si="80"/>
        <v>0.375</v>
      </c>
      <c r="AP171" s="3">
        <f t="shared" si="80"/>
        <v>0</v>
      </c>
      <c r="AQ171" s="3">
        <f t="shared" si="80"/>
        <v>0.125</v>
      </c>
      <c r="AR171" s="3">
        <f t="shared" si="80"/>
        <v>0</v>
      </c>
      <c r="AS171" s="3">
        <f t="shared" si="80"/>
        <v>0</v>
      </c>
    </row>
    <row r="172" spans="2:61" x14ac:dyDescent="0.3">
      <c r="AI172" s="2" t="s">
        <v>42</v>
      </c>
      <c r="AJ172" s="3">
        <f>AJ158/$AT$158</f>
        <v>0</v>
      </c>
      <c r="AK172" s="3">
        <f t="shared" ref="AK172:AS172" si="81">AK158/$AT$158</f>
        <v>0</v>
      </c>
      <c r="AL172" s="3">
        <f t="shared" si="81"/>
        <v>0</v>
      </c>
      <c r="AM172" s="3">
        <f t="shared" si="81"/>
        <v>0</v>
      </c>
      <c r="AN172" s="3">
        <f t="shared" si="81"/>
        <v>0</v>
      </c>
      <c r="AO172" s="3">
        <f t="shared" si="81"/>
        <v>0.125</v>
      </c>
      <c r="AP172" s="3">
        <f t="shared" si="81"/>
        <v>0.75</v>
      </c>
      <c r="AQ172" s="3">
        <f t="shared" si="81"/>
        <v>0.125</v>
      </c>
      <c r="AR172" s="3">
        <f t="shared" si="81"/>
        <v>0</v>
      </c>
      <c r="AS172" s="3">
        <f t="shared" si="81"/>
        <v>0</v>
      </c>
    </row>
    <row r="173" spans="2:61" x14ac:dyDescent="0.3">
      <c r="AI173" s="2" t="s">
        <v>35</v>
      </c>
      <c r="AJ173" s="3">
        <f>AJ159/$AT$159</f>
        <v>0</v>
      </c>
      <c r="AK173" s="3">
        <f t="shared" ref="AK173:AS173" si="82">AK159/$AT$159</f>
        <v>0</v>
      </c>
      <c r="AL173" s="3">
        <f t="shared" si="82"/>
        <v>0</v>
      </c>
      <c r="AM173" s="3">
        <f t="shared" si="82"/>
        <v>0</v>
      </c>
      <c r="AN173" s="3">
        <f t="shared" si="82"/>
        <v>0</v>
      </c>
      <c r="AO173" s="3">
        <f t="shared" si="82"/>
        <v>0</v>
      </c>
      <c r="AP173" s="3">
        <f t="shared" si="82"/>
        <v>0.14285714285714285</v>
      </c>
      <c r="AQ173" s="3">
        <f t="shared" si="82"/>
        <v>0.7142857142857143</v>
      </c>
      <c r="AR173" s="3">
        <f t="shared" si="82"/>
        <v>0.14285714285714285</v>
      </c>
      <c r="AS173" s="3">
        <f t="shared" si="82"/>
        <v>0</v>
      </c>
    </row>
    <row r="174" spans="2:61" x14ac:dyDescent="0.3">
      <c r="AI174" s="2" t="s">
        <v>43</v>
      </c>
      <c r="AJ174" s="3">
        <f>AJ160/$AT$160</f>
        <v>0</v>
      </c>
      <c r="AK174" s="3">
        <f t="shared" ref="AK174:AS174" si="83">AK160/$AT$160</f>
        <v>0</v>
      </c>
      <c r="AL174" s="3">
        <f t="shared" si="83"/>
        <v>0</v>
      </c>
      <c r="AM174" s="3">
        <f t="shared" si="83"/>
        <v>0</v>
      </c>
      <c r="AN174" s="3">
        <f t="shared" si="83"/>
        <v>0</v>
      </c>
      <c r="AO174" s="3">
        <f t="shared" si="83"/>
        <v>0</v>
      </c>
      <c r="AP174" s="3">
        <f t="shared" si="83"/>
        <v>0</v>
      </c>
      <c r="AQ174" s="3">
        <f t="shared" si="83"/>
        <v>1</v>
      </c>
      <c r="AR174" s="3">
        <f t="shared" si="83"/>
        <v>0</v>
      </c>
      <c r="AS174" s="3">
        <f t="shared" si="83"/>
        <v>0</v>
      </c>
    </row>
    <row r="175" spans="2:61" x14ac:dyDescent="0.3">
      <c r="AI175" s="2" t="s">
        <v>44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</row>
    <row r="178" spans="1:61" x14ac:dyDescent="0.3">
      <c r="A178" t="s">
        <v>195</v>
      </c>
    </row>
    <row r="180" spans="1:61" x14ac:dyDescent="0.3">
      <c r="B180" s="14" t="s">
        <v>46</v>
      </c>
      <c r="C180" s="14" t="s">
        <v>47</v>
      </c>
      <c r="D180" s="14" t="s">
        <v>48</v>
      </c>
      <c r="F180" s="67" t="s">
        <v>2</v>
      </c>
      <c r="G180" s="67"/>
      <c r="I180" s="70" t="s">
        <v>7</v>
      </c>
      <c r="J180" s="71"/>
      <c r="L180" s="68" t="s">
        <v>0</v>
      </c>
      <c r="M180" s="68"/>
      <c r="N180" s="68"/>
      <c r="O180" s="6" t="s">
        <v>10</v>
      </c>
      <c r="Q180" s="68" t="s">
        <v>0</v>
      </c>
      <c r="R180" s="68"/>
      <c r="S180" s="68"/>
      <c r="T180" s="6" t="s">
        <v>33</v>
      </c>
      <c r="V180" s="67" t="s">
        <v>85</v>
      </c>
      <c r="W180" s="67"/>
      <c r="X180" s="67"/>
      <c r="Y180" s="2" t="s">
        <v>33</v>
      </c>
      <c r="AA180" s="67" t="s">
        <v>85</v>
      </c>
      <c r="AB180" s="67"/>
      <c r="AC180" s="67"/>
      <c r="AD180" s="2" t="s">
        <v>33</v>
      </c>
      <c r="AE180" s="67" t="s">
        <v>36</v>
      </c>
      <c r="AF180" s="67"/>
      <c r="AG180" s="67"/>
      <c r="AI180" s="67" t="s">
        <v>51</v>
      </c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V180" s="67" t="s">
        <v>54</v>
      </c>
      <c r="AW180" s="67"/>
      <c r="AY180" s="67" t="s">
        <v>85</v>
      </c>
      <c r="AZ180" s="67"/>
      <c r="BA180" s="67"/>
      <c r="BB180" s="2" t="s">
        <v>33</v>
      </c>
      <c r="BC180" s="2" t="s">
        <v>55</v>
      </c>
      <c r="BE180" s="67" t="s">
        <v>85</v>
      </c>
      <c r="BF180" s="67"/>
      <c r="BG180" s="67"/>
      <c r="BH180" s="2" t="s">
        <v>55</v>
      </c>
      <c r="BI180" s="2" t="s">
        <v>157</v>
      </c>
    </row>
    <row r="181" spans="1:61" ht="15.6" x14ac:dyDescent="0.3">
      <c r="B181" s="2">
        <v>1</v>
      </c>
      <c r="C181" s="23">
        <v>43833</v>
      </c>
      <c r="D181" s="27">
        <v>14305.17</v>
      </c>
      <c r="F181" s="3" t="s">
        <v>3</v>
      </c>
      <c r="G181" s="4">
        <v>13944</v>
      </c>
      <c r="H181" s="19"/>
      <c r="I181" s="3" t="s">
        <v>3</v>
      </c>
      <c r="J181" s="4">
        <v>13944</v>
      </c>
      <c r="L181" s="7">
        <v>13944</v>
      </c>
      <c r="M181" s="6" t="s">
        <v>1</v>
      </c>
      <c r="N181" s="7">
        <f>L181+$J$185</f>
        <v>14232</v>
      </c>
      <c r="O181" s="6" t="s">
        <v>11</v>
      </c>
      <c r="Q181" s="7">
        <v>13944</v>
      </c>
      <c r="R181" s="6" t="s">
        <v>1</v>
      </c>
      <c r="S181" s="7">
        <f>Q181+$J$185</f>
        <v>14232</v>
      </c>
      <c r="T181" s="6" t="s">
        <v>50</v>
      </c>
      <c r="V181" s="2">
        <v>1</v>
      </c>
      <c r="W181" s="23">
        <v>43833</v>
      </c>
      <c r="X181" s="27">
        <v>14305.17</v>
      </c>
      <c r="Y181" s="2" t="s">
        <v>49</v>
      </c>
      <c r="AA181" s="2">
        <v>1</v>
      </c>
      <c r="AB181" s="31">
        <v>43833</v>
      </c>
      <c r="AC181" s="35">
        <v>14305.17</v>
      </c>
      <c r="AD181" s="2" t="s">
        <v>49</v>
      </c>
      <c r="AE181" s="2" t="s">
        <v>49</v>
      </c>
      <c r="AF181" s="2" t="s">
        <v>38</v>
      </c>
      <c r="AG181" s="2" t="s">
        <v>49</v>
      </c>
      <c r="AI181" s="2" t="s">
        <v>33</v>
      </c>
      <c r="AJ181" s="2" t="s">
        <v>50</v>
      </c>
      <c r="AK181" s="2" t="s">
        <v>49</v>
      </c>
      <c r="AL181" s="2" t="s">
        <v>34</v>
      </c>
      <c r="AM181" s="2" t="s">
        <v>39</v>
      </c>
      <c r="AN181" s="2" t="s">
        <v>40</v>
      </c>
      <c r="AO181" s="2" t="s">
        <v>41</v>
      </c>
      <c r="AP181" s="2" t="s">
        <v>42</v>
      </c>
      <c r="AQ181" s="2" t="s">
        <v>35</v>
      </c>
      <c r="AR181" s="2" t="s">
        <v>43</v>
      </c>
      <c r="AS181" s="2" t="s">
        <v>44</v>
      </c>
      <c r="AV181" s="2" t="s">
        <v>50</v>
      </c>
      <c r="AW181" s="12">
        <v>14123.628000000001</v>
      </c>
      <c r="AY181" s="2">
        <v>1</v>
      </c>
      <c r="AZ181" s="31">
        <v>43833</v>
      </c>
      <c r="BA181" s="35">
        <v>14305.17</v>
      </c>
      <c r="BB181" s="2" t="s">
        <v>49</v>
      </c>
      <c r="BC181" s="13"/>
      <c r="BE181" s="2">
        <v>1</v>
      </c>
      <c r="BF181" s="23">
        <v>43833</v>
      </c>
      <c r="BG181" s="27">
        <v>14305.17</v>
      </c>
      <c r="BH181" s="13" t="s">
        <v>1</v>
      </c>
      <c r="BI181" s="2" t="s">
        <v>1</v>
      </c>
    </row>
    <row r="182" spans="1:61" ht="15.6" x14ac:dyDescent="0.3">
      <c r="B182" s="2">
        <v>2</v>
      </c>
      <c r="C182" s="25" t="s">
        <v>74</v>
      </c>
      <c r="D182" s="27">
        <v>14485.07</v>
      </c>
      <c r="F182" s="3" t="s">
        <v>4</v>
      </c>
      <c r="G182" s="4">
        <v>16824</v>
      </c>
      <c r="H182" s="19"/>
      <c r="I182" s="5" t="s">
        <v>4</v>
      </c>
      <c r="J182" s="4">
        <v>16824</v>
      </c>
      <c r="L182" s="7">
        <f>N181</f>
        <v>14232</v>
      </c>
      <c r="M182" s="6" t="s">
        <v>1</v>
      </c>
      <c r="N182" s="7">
        <f t="shared" ref="N182:N190" si="84">L182+$J$185</f>
        <v>14520</v>
      </c>
      <c r="O182" s="6" t="s">
        <v>12</v>
      </c>
      <c r="Q182" s="7">
        <f>S181</f>
        <v>14232</v>
      </c>
      <c r="R182" s="6" t="s">
        <v>1</v>
      </c>
      <c r="S182" s="7">
        <f t="shared" ref="S182:S190" si="85">Q182+$J$185</f>
        <v>14520</v>
      </c>
      <c r="T182" s="6" t="s">
        <v>49</v>
      </c>
      <c r="V182" s="2">
        <v>2</v>
      </c>
      <c r="W182" s="25" t="s">
        <v>74</v>
      </c>
      <c r="X182" s="27">
        <v>14485.07</v>
      </c>
      <c r="Y182" s="2" t="s">
        <v>49</v>
      </c>
      <c r="AA182" s="2">
        <v>2</v>
      </c>
      <c r="AB182" s="32" t="s">
        <v>74</v>
      </c>
      <c r="AC182" s="35">
        <v>14485.07</v>
      </c>
      <c r="AD182" s="2" t="s">
        <v>49</v>
      </c>
      <c r="AE182" s="2" t="s">
        <v>49</v>
      </c>
      <c r="AF182" s="2" t="s">
        <v>38</v>
      </c>
      <c r="AG182" s="2" t="s">
        <v>49</v>
      </c>
      <c r="AI182" s="2" t="s">
        <v>50</v>
      </c>
      <c r="AJ182" s="2">
        <v>85</v>
      </c>
      <c r="AK182" s="2">
        <v>12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>
        <f>SUM(AJ182:AS182)</f>
        <v>97</v>
      </c>
      <c r="AV182" s="2" t="s">
        <v>49</v>
      </c>
      <c r="AW182" s="12">
        <v>14376</v>
      </c>
      <c r="AY182" s="2">
        <v>2</v>
      </c>
      <c r="AZ182" s="32" t="s">
        <v>74</v>
      </c>
      <c r="BA182" s="35">
        <v>14485.07</v>
      </c>
      <c r="BB182" s="2" t="s">
        <v>49</v>
      </c>
      <c r="BC182" s="12">
        <v>14376</v>
      </c>
      <c r="BE182" s="2">
        <v>2</v>
      </c>
      <c r="BF182" s="25" t="s">
        <v>74</v>
      </c>
      <c r="BG182" s="27">
        <v>14485.07</v>
      </c>
      <c r="BH182" s="12">
        <v>14376</v>
      </c>
      <c r="BI182" s="48">
        <v>0.75298220857753206</v>
      </c>
    </row>
    <row r="183" spans="1:61" ht="15.6" x14ac:dyDescent="0.3">
      <c r="B183" s="2">
        <v>3</v>
      </c>
      <c r="C183" s="25" t="s">
        <v>75</v>
      </c>
      <c r="D183" s="27">
        <v>14293.11</v>
      </c>
      <c r="F183" s="3" t="s">
        <v>5</v>
      </c>
      <c r="G183" s="3" t="s">
        <v>206</v>
      </c>
      <c r="I183" s="5" t="s">
        <v>8</v>
      </c>
      <c r="J183" s="3">
        <v>10</v>
      </c>
      <c r="L183" s="7">
        <f>N182</f>
        <v>14520</v>
      </c>
      <c r="M183" s="6" t="s">
        <v>1</v>
      </c>
      <c r="N183" s="7">
        <f t="shared" si="84"/>
        <v>14808</v>
      </c>
      <c r="O183" s="6" t="s">
        <v>13</v>
      </c>
      <c r="Q183" s="7">
        <f>S182</f>
        <v>14520</v>
      </c>
      <c r="R183" s="6" t="s">
        <v>1</v>
      </c>
      <c r="S183" s="7">
        <f t="shared" si="85"/>
        <v>14808</v>
      </c>
      <c r="T183" s="6" t="s">
        <v>34</v>
      </c>
      <c r="V183" s="2">
        <v>3</v>
      </c>
      <c r="W183" s="25" t="s">
        <v>75</v>
      </c>
      <c r="X183" s="27">
        <v>14293.11</v>
      </c>
      <c r="Y183" s="2" t="s">
        <v>49</v>
      </c>
      <c r="AA183" s="2">
        <v>3</v>
      </c>
      <c r="AB183" s="32" t="s">
        <v>75</v>
      </c>
      <c r="AC183" s="35">
        <v>14293.11</v>
      </c>
      <c r="AD183" s="2" t="s">
        <v>49</v>
      </c>
      <c r="AE183" s="2" t="s">
        <v>49</v>
      </c>
      <c r="AF183" s="2" t="s">
        <v>38</v>
      </c>
      <c r="AG183" s="2" t="s">
        <v>49</v>
      </c>
      <c r="AI183" s="2" t="s">
        <v>49</v>
      </c>
      <c r="AJ183" s="2">
        <v>12</v>
      </c>
      <c r="AK183" s="2">
        <v>314</v>
      </c>
      <c r="AL183" s="2">
        <v>12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>
        <f t="shared" ref="AT183:AT191" si="86">SUM(AJ183:AS183)</f>
        <v>338</v>
      </c>
      <c r="AV183" s="2" t="s">
        <v>34</v>
      </c>
      <c r="AW183" s="12">
        <v>14656.268</v>
      </c>
      <c r="AY183" s="2">
        <v>3</v>
      </c>
      <c r="AZ183" s="32" t="s">
        <v>75</v>
      </c>
      <c r="BA183" s="35">
        <v>14293.11</v>
      </c>
      <c r="BB183" s="2" t="s">
        <v>49</v>
      </c>
      <c r="BC183" s="12">
        <v>14376</v>
      </c>
      <c r="BE183" s="2">
        <v>3</v>
      </c>
      <c r="BF183" s="25" t="s">
        <v>75</v>
      </c>
      <c r="BG183" s="27">
        <v>14293.11</v>
      </c>
      <c r="BH183" s="12">
        <v>14376</v>
      </c>
      <c r="BI183" s="48">
        <v>0.57992977035786897</v>
      </c>
    </row>
    <row r="184" spans="1:61" ht="15.6" x14ac:dyDescent="0.3">
      <c r="B184" s="2">
        <v>4</v>
      </c>
      <c r="C184" s="25" t="s">
        <v>76</v>
      </c>
      <c r="D184" s="27">
        <v>14241.86</v>
      </c>
      <c r="I184" s="3" t="s">
        <v>9</v>
      </c>
      <c r="J184" s="4">
        <v>2880</v>
      </c>
      <c r="L184" s="7">
        <f>N183</f>
        <v>14808</v>
      </c>
      <c r="M184" s="6" t="s">
        <v>1</v>
      </c>
      <c r="N184" s="7">
        <f t="shared" si="84"/>
        <v>15096</v>
      </c>
      <c r="O184" s="6" t="s">
        <v>14</v>
      </c>
      <c r="Q184" s="7">
        <f>S183</f>
        <v>14808</v>
      </c>
      <c r="R184" s="6" t="s">
        <v>1</v>
      </c>
      <c r="S184" s="7">
        <f t="shared" si="85"/>
        <v>15096</v>
      </c>
      <c r="T184" s="6" t="s">
        <v>39</v>
      </c>
      <c r="V184" s="2">
        <v>4</v>
      </c>
      <c r="W184" s="25" t="s">
        <v>76</v>
      </c>
      <c r="X184" s="27">
        <v>14241.86</v>
      </c>
      <c r="Y184" s="2" t="s">
        <v>49</v>
      </c>
      <c r="AA184" s="2">
        <v>4</v>
      </c>
      <c r="AB184" s="32" t="s">
        <v>76</v>
      </c>
      <c r="AC184" s="35">
        <v>14241.86</v>
      </c>
      <c r="AD184" s="2" t="s">
        <v>49</v>
      </c>
      <c r="AE184" s="2" t="s">
        <v>49</v>
      </c>
      <c r="AF184" s="2" t="s">
        <v>38</v>
      </c>
      <c r="AG184" s="2" t="s">
        <v>49</v>
      </c>
      <c r="AI184" s="2" t="s">
        <v>34</v>
      </c>
      <c r="AJ184" s="2">
        <v>0</v>
      </c>
      <c r="AK184" s="2">
        <v>12</v>
      </c>
      <c r="AL184" s="2">
        <v>129</v>
      </c>
      <c r="AM184" s="2">
        <v>8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>
        <f t="shared" si="86"/>
        <v>149</v>
      </c>
      <c r="AV184" s="2" t="s">
        <v>39</v>
      </c>
      <c r="AW184" s="12">
        <v>14930.322</v>
      </c>
      <c r="AY184" s="2">
        <v>4</v>
      </c>
      <c r="AZ184" s="32" t="s">
        <v>76</v>
      </c>
      <c r="BA184" s="35">
        <v>14241.86</v>
      </c>
      <c r="BB184" s="2" t="s">
        <v>49</v>
      </c>
      <c r="BC184" s="12">
        <v>14376</v>
      </c>
      <c r="BE184" s="2">
        <v>4</v>
      </c>
      <c r="BF184" s="25" t="s">
        <v>76</v>
      </c>
      <c r="BG184" s="27">
        <v>14241.86</v>
      </c>
      <c r="BH184" s="12">
        <v>14376</v>
      </c>
      <c r="BI184" s="48">
        <v>0.9418713566907525</v>
      </c>
    </row>
    <row r="185" spans="1:61" ht="15.6" x14ac:dyDescent="0.3">
      <c r="B185" s="2">
        <v>5</v>
      </c>
      <c r="C185" s="25" t="s">
        <v>77</v>
      </c>
      <c r="D185" s="27">
        <v>14238.84</v>
      </c>
      <c r="I185" s="3" t="s">
        <v>7</v>
      </c>
      <c r="J185" s="3">
        <v>288</v>
      </c>
      <c r="L185" s="7">
        <f t="shared" ref="L185:L190" si="87">N184</f>
        <v>15096</v>
      </c>
      <c r="M185" s="6" t="s">
        <v>1</v>
      </c>
      <c r="N185" s="7">
        <f t="shared" si="84"/>
        <v>15384</v>
      </c>
      <c r="O185" s="6" t="s">
        <v>15</v>
      </c>
      <c r="Q185" s="7">
        <f t="shared" ref="Q185:Q190" si="88">S184</f>
        <v>15096</v>
      </c>
      <c r="R185" s="6" t="s">
        <v>1</v>
      </c>
      <c r="S185" s="7">
        <f t="shared" si="85"/>
        <v>15384</v>
      </c>
      <c r="T185" s="6" t="s">
        <v>40</v>
      </c>
      <c r="V185" s="2">
        <v>5</v>
      </c>
      <c r="W185" s="25" t="s">
        <v>77</v>
      </c>
      <c r="X185" s="27">
        <v>14238.84</v>
      </c>
      <c r="Y185" s="2" t="s">
        <v>49</v>
      </c>
      <c r="AA185" s="2">
        <v>5</v>
      </c>
      <c r="AB185" s="32" t="s">
        <v>77</v>
      </c>
      <c r="AC185" s="35">
        <v>14238.84</v>
      </c>
      <c r="AD185" s="2" t="s">
        <v>49</v>
      </c>
      <c r="AE185" s="2" t="s">
        <v>49</v>
      </c>
      <c r="AF185" s="2" t="s">
        <v>38</v>
      </c>
      <c r="AG185" s="2" t="s">
        <v>49</v>
      </c>
      <c r="AI185" s="2" t="s">
        <v>39</v>
      </c>
      <c r="AJ185" s="2">
        <v>0</v>
      </c>
      <c r="AK185" s="2">
        <v>0</v>
      </c>
      <c r="AL185" s="2">
        <v>8</v>
      </c>
      <c r="AM185" s="2">
        <v>84</v>
      </c>
      <c r="AN185" s="2">
        <v>1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>
        <f t="shared" si="86"/>
        <v>93</v>
      </c>
      <c r="AV185" s="2" t="s">
        <v>40</v>
      </c>
      <c r="AW185" s="12">
        <v>15268.8</v>
      </c>
      <c r="AY185" s="2">
        <v>5</v>
      </c>
      <c r="AZ185" s="32" t="s">
        <v>77</v>
      </c>
      <c r="BA185" s="35">
        <v>14238.84</v>
      </c>
      <c r="BB185" s="2" t="s">
        <v>49</v>
      </c>
      <c r="BC185" s="12">
        <v>14376</v>
      </c>
      <c r="BE185" s="2">
        <v>5</v>
      </c>
      <c r="BF185" s="25" t="s">
        <v>77</v>
      </c>
      <c r="BG185" s="27">
        <v>14238.84</v>
      </c>
      <c r="BH185" s="12">
        <v>14376</v>
      </c>
      <c r="BI185" s="48">
        <v>0.96328071668758153</v>
      </c>
    </row>
    <row r="186" spans="1:61" ht="15.6" x14ac:dyDescent="0.3">
      <c r="B186" s="2">
        <v>6</v>
      </c>
      <c r="C186" s="25" t="s">
        <v>78</v>
      </c>
      <c r="D186" s="27">
        <v>14338.34</v>
      </c>
      <c r="L186" s="7">
        <f t="shared" si="87"/>
        <v>15384</v>
      </c>
      <c r="M186" s="6" t="s">
        <v>1</v>
      </c>
      <c r="N186" s="7">
        <f t="shared" si="84"/>
        <v>15672</v>
      </c>
      <c r="O186" s="6" t="s">
        <v>16</v>
      </c>
      <c r="Q186" s="7">
        <f t="shared" si="88"/>
        <v>15384</v>
      </c>
      <c r="R186" s="6" t="s">
        <v>1</v>
      </c>
      <c r="S186" s="7">
        <f t="shared" si="85"/>
        <v>15672</v>
      </c>
      <c r="T186" s="6" t="s">
        <v>41</v>
      </c>
      <c r="V186" s="2">
        <v>6</v>
      </c>
      <c r="W186" s="25" t="s">
        <v>78</v>
      </c>
      <c r="X186" s="27">
        <v>14338.34</v>
      </c>
      <c r="Y186" s="2" t="s">
        <v>49</v>
      </c>
      <c r="AA186" s="2">
        <v>6</v>
      </c>
      <c r="AB186" s="32" t="s">
        <v>78</v>
      </c>
      <c r="AC186" s="35">
        <v>14338.34</v>
      </c>
      <c r="AD186" s="2" t="s">
        <v>49</v>
      </c>
      <c r="AE186" s="2" t="s">
        <v>49</v>
      </c>
      <c r="AF186" s="2" t="s">
        <v>38</v>
      </c>
      <c r="AG186" s="2" t="s">
        <v>49</v>
      </c>
      <c r="AI186" s="2" t="s">
        <v>40</v>
      </c>
      <c r="AJ186" s="2">
        <v>0</v>
      </c>
      <c r="AK186" s="2">
        <v>0</v>
      </c>
      <c r="AL186" s="2">
        <v>0</v>
      </c>
      <c r="AM186" s="2">
        <v>1</v>
      </c>
      <c r="AN186" s="2">
        <v>8</v>
      </c>
      <c r="AO186" s="2">
        <v>0</v>
      </c>
      <c r="AP186" s="2">
        <v>1</v>
      </c>
      <c r="AQ186" s="2">
        <v>0</v>
      </c>
      <c r="AR186" s="2">
        <v>0</v>
      </c>
      <c r="AS186" s="2">
        <v>0</v>
      </c>
      <c r="AT186">
        <f t="shared" si="86"/>
        <v>10</v>
      </c>
      <c r="AV186" s="2" t="s">
        <v>41</v>
      </c>
      <c r="AW186" s="12">
        <v>15554.181</v>
      </c>
      <c r="AY186" s="2">
        <v>6</v>
      </c>
      <c r="AZ186" s="32" t="s">
        <v>78</v>
      </c>
      <c r="BA186" s="35">
        <v>14338.34</v>
      </c>
      <c r="BB186" s="2" t="s">
        <v>49</v>
      </c>
      <c r="BC186" s="12">
        <v>14376</v>
      </c>
      <c r="BE186" s="2">
        <v>6</v>
      </c>
      <c r="BF186" s="25" t="s">
        <v>78</v>
      </c>
      <c r="BG186" s="27">
        <v>14338.34</v>
      </c>
      <c r="BH186" s="12">
        <v>14376</v>
      </c>
      <c r="BI186" s="48">
        <v>0.26265244093805862</v>
      </c>
    </row>
    <row r="187" spans="1:61" ht="15.6" x14ac:dyDescent="0.3">
      <c r="B187" s="2">
        <v>7</v>
      </c>
      <c r="C187" s="26" t="s">
        <v>79</v>
      </c>
      <c r="D187" s="27">
        <v>14338.34</v>
      </c>
      <c r="L187" s="7">
        <f t="shared" si="87"/>
        <v>15672</v>
      </c>
      <c r="M187" s="6" t="s">
        <v>1</v>
      </c>
      <c r="N187" s="7">
        <f t="shared" si="84"/>
        <v>15960</v>
      </c>
      <c r="O187" s="6" t="s">
        <v>17</v>
      </c>
      <c r="Q187" s="7">
        <f t="shared" si="88"/>
        <v>15672</v>
      </c>
      <c r="R187" s="6" t="s">
        <v>1</v>
      </c>
      <c r="S187" s="7">
        <f t="shared" si="85"/>
        <v>15960</v>
      </c>
      <c r="T187" s="6" t="s">
        <v>42</v>
      </c>
      <c r="V187" s="2">
        <v>7</v>
      </c>
      <c r="W187" s="26" t="s">
        <v>79</v>
      </c>
      <c r="X187" s="27">
        <v>14338.34</v>
      </c>
      <c r="Y187" s="2" t="s">
        <v>49</v>
      </c>
      <c r="AA187" s="2">
        <v>7</v>
      </c>
      <c r="AB187" s="33" t="s">
        <v>79</v>
      </c>
      <c r="AC187" s="35">
        <v>14338.34</v>
      </c>
      <c r="AD187" s="2" t="s">
        <v>49</v>
      </c>
      <c r="AE187" s="2" t="s">
        <v>49</v>
      </c>
      <c r="AF187" s="2" t="s">
        <v>38</v>
      </c>
      <c r="AG187" s="2" t="s">
        <v>49</v>
      </c>
      <c r="AI187" s="2" t="s">
        <v>41</v>
      </c>
      <c r="AJ187" s="2">
        <v>0</v>
      </c>
      <c r="AK187" s="2">
        <v>0</v>
      </c>
      <c r="AL187" s="2">
        <v>0</v>
      </c>
      <c r="AM187" s="2">
        <v>0</v>
      </c>
      <c r="AN187" s="2">
        <v>1</v>
      </c>
      <c r="AO187" s="2">
        <v>8</v>
      </c>
      <c r="AP187" s="2">
        <v>2</v>
      </c>
      <c r="AQ187" s="2">
        <v>0</v>
      </c>
      <c r="AR187" s="2">
        <v>0</v>
      </c>
      <c r="AS187" s="2">
        <v>0</v>
      </c>
      <c r="AT187">
        <f t="shared" si="86"/>
        <v>11</v>
      </c>
      <c r="AV187" s="2" t="s">
        <v>42</v>
      </c>
      <c r="AW187" s="12">
        <v>15774.857</v>
      </c>
      <c r="AY187" s="2">
        <v>7</v>
      </c>
      <c r="AZ187" s="33" t="s">
        <v>79</v>
      </c>
      <c r="BA187" s="35">
        <v>14338.34</v>
      </c>
      <c r="BB187" s="2" t="s">
        <v>49</v>
      </c>
      <c r="BC187" s="12">
        <v>14376</v>
      </c>
      <c r="BE187" s="2">
        <v>7</v>
      </c>
      <c r="BF187" s="26" t="s">
        <v>79</v>
      </c>
      <c r="BG187" s="27">
        <v>14338.34</v>
      </c>
      <c r="BH187" s="12">
        <v>14376</v>
      </c>
      <c r="BI187" s="48">
        <v>0.26265244093805862</v>
      </c>
    </row>
    <row r="188" spans="1:61" ht="15.6" x14ac:dyDescent="0.3">
      <c r="B188" s="2">
        <v>8</v>
      </c>
      <c r="C188" s="26" t="s">
        <v>80</v>
      </c>
      <c r="D188" s="27">
        <v>14338.34</v>
      </c>
      <c r="L188" s="7">
        <f t="shared" si="87"/>
        <v>15960</v>
      </c>
      <c r="M188" s="6" t="s">
        <v>1</v>
      </c>
      <c r="N188" s="7">
        <f t="shared" si="84"/>
        <v>16248</v>
      </c>
      <c r="O188" s="6" t="s">
        <v>18</v>
      </c>
      <c r="Q188" s="7">
        <f t="shared" si="88"/>
        <v>15960</v>
      </c>
      <c r="R188" s="6" t="s">
        <v>1</v>
      </c>
      <c r="S188" s="7">
        <f t="shared" si="85"/>
        <v>16248</v>
      </c>
      <c r="T188" s="6" t="s">
        <v>35</v>
      </c>
      <c r="V188" s="2">
        <v>8</v>
      </c>
      <c r="W188" s="26" t="s">
        <v>80</v>
      </c>
      <c r="X188" s="27">
        <v>14338.34</v>
      </c>
      <c r="Y188" s="2" t="s">
        <v>49</v>
      </c>
      <c r="AA188" s="2">
        <v>8</v>
      </c>
      <c r="AB188" s="33" t="s">
        <v>80</v>
      </c>
      <c r="AC188" s="35">
        <v>14338.34</v>
      </c>
      <c r="AD188" s="2" t="s">
        <v>49</v>
      </c>
      <c r="AE188" s="2" t="s">
        <v>49</v>
      </c>
      <c r="AF188" s="2" t="s">
        <v>38</v>
      </c>
      <c r="AG188" s="2" t="s">
        <v>49</v>
      </c>
      <c r="AI188" s="2" t="s">
        <v>42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3</v>
      </c>
      <c r="AP188" s="2">
        <v>3</v>
      </c>
      <c r="AQ188" s="2">
        <v>0</v>
      </c>
      <c r="AR188" s="2">
        <v>1</v>
      </c>
      <c r="AS188" s="2">
        <v>0</v>
      </c>
      <c r="AT188">
        <f t="shared" si="86"/>
        <v>7</v>
      </c>
      <c r="AV188" s="2" t="s">
        <v>35</v>
      </c>
      <c r="AW188" s="12">
        <v>0</v>
      </c>
      <c r="AY188" s="2">
        <v>8</v>
      </c>
      <c r="AZ188" s="33" t="s">
        <v>80</v>
      </c>
      <c r="BA188" s="35">
        <v>14338.34</v>
      </c>
      <c r="BB188" s="2" t="s">
        <v>49</v>
      </c>
      <c r="BC188" s="12">
        <v>14376</v>
      </c>
      <c r="BE188" s="2">
        <v>8</v>
      </c>
      <c r="BF188" s="26" t="s">
        <v>80</v>
      </c>
      <c r="BG188" s="27">
        <v>14338.34</v>
      </c>
      <c r="BH188" s="12">
        <v>14376</v>
      </c>
      <c r="BI188" s="48">
        <v>0.26265244093805862</v>
      </c>
    </row>
    <row r="189" spans="1:61" ht="15.6" x14ac:dyDescent="0.3">
      <c r="B189" s="2">
        <v>9</v>
      </c>
      <c r="C189" s="25" t="s">
        <v>81</v>
      </c>
      <c r="D189" s="27">
        <v>14413.71</v>
      </c>
      <c r="L189" s="7">
        <f t="shared" si="87"/>
        <v>16248</v>
      </c>
      <c r="M189" s="6" t="s">
        <v>1</v>
      </c>
      <c r="N189" s="7">
        <f t="shared" si="84"/>
        <v>16536</v>
      </c>
      <c r="O189" s="6" t="s">
        <v>19</v>
      </c>
      <c r="Q189" s="7">
        <f t="shared" si="88"/>
        <v>16248</v>
      </c>
      <c r="R189" s="6" t="s">
        <v>1</v>
      </c>
      <c r="S189" s="7">
        <f t="shared" si="85"/>
        <v>16536</v>
      </c>
      <c r="T189" s="6" t="s">
        <v>43</v>
      </c>
      <c r="V189" s="2">
        <v>9</v>
      </c>
      <c r="W189" s="25" t="s">
        <v>81</v>
      </c>
      <c r="X189" s="27">
        <v>14413.71</v>
      </c>
      <c r="Y189" s="2" t="s">
        <v>49</v>
      </c>
      <c r="AA189" s="2">
        <v>9</v>
      </c>
      <c r="AB189" s="32" t="s">
        <v>81</v>
      </c>
      <c r="AC189" s="35">
        <v>14413.71</v>
      </c>
      <c r="AD189" s="2" t="s">
        <v>49</v>
      </c>
      <c r="AE189" s="2" t="s">
        <v>49</v>
      </c>
      <c r="AF189" s="2" t="s">
        <v>38</v>
      </c>
      <c r="AG189" s="2" t="s">
        <v>49</v>
      </c>
      <c r="AI189" s="2" t="s">
        <v>35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>
        <f t="shared" si="86"/>
        <v>0</v>
      </c>
      <c r="AV189" s="2" t="s">
        <v>43</v>
      </c>
      <c r="AW189" s="12">
        <v>16392</v>
      </c>
      <c r="AY189" s="2">
        <v>9</v>
      </c>
      <c r="AZ189" s="32" t="s">
        <v>81</v>
      </c>
      <c r="BA189" s="35">
        <v>14413.71</v>
      </c>
      <c r="BB189" s="2" t="s">
        <v>49</v>
      </c>
      <c r="BC189" s="12">
        <v>14376</v>
      </c>
      <c r="BE189" s="2">
        <v>9</v>
      </c>
      <c r="BF189" s="25" t="s">
        <v>81</v>
      </c>
      <c r="BG189" s="27">
        <v>14413.71</v>
      </c>
      <c r="BH189" s="12">
        <v>14376</v>
      </c>
      <c r="BI189" s="48">
        <v>0.26162591033121207</v>
      </c>
    </row>
    <row r="190" spans="1:61" ht="15.6" x14ac:dyDescent="0.3">
      <c r="B190" s="2">
        <v>10</v>
      </c>
      <c r="C190" s="25" t="s">
        <v>82</v>
      </c>
      <c r="D190" s="27">
        <v>14483.06</v>
      </c>
      <c r="L190" s="7">
        <f t="shared" si="87"/>
        <v>16536</v>
      </c>
      <c r="M190" s="6" t="s">
        <v>1</v>
      </c>
      <c r="N190" s="7">
        <f t="shared" si="84"/>
        <v>16824</v>
      </c>
      <c r="O190" s="6" t="s">
        <v>20</v>
      </c>
      <c r="Q190" s="7">
        <f t="shared" si="88"/>
        <v>16536</v>
      </c>
      <c r="R190" s="6" t="s">
        <v>1</v>
      </c>
      <c r="S190" s="7">
        <f t="shared" si="85"/>
        <v>16824</v>
      </c>
      <c r="T190" s="6" t="s">
        <v>44</v>
      </c>
      <c r="V190" s="2">
        <v>10</v>
      </c>
      <c r="W190" s="25" t="s">
        <v>82</v>
      </c>
      <c r="X190" s="27">
        <v>14483.06</v>
      </c>
      <c r="Y190" s="2" t="s">
        <v>49</v>
      </c>
      <c r="AA190" s="2">
        <v>10</v>
      </c>
      <c r="AB190" s="32" t="s">
        <v>82</v>
      </c>
      <c r="AC190" s="35">
        <v>14483.06</v>
      </c>
      <c r="AD190" s="2" t="s">
        <v>49</v>
      </c>
      <c r="AE190" s="2" t="s">
        <v>49</v>
      </c>
      <c r="AF190" s="2" t="s">
        <v>38</v>
      </c>
      <c r="AG190" s="2" t="s">
        <v>49</v>
      </c>
      <c r="AI190" s="2" t="s">
        <v>43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1</v>
      </c>
      <c r="AQ190" s="2">
        <v>0</v>
      </c>
      <c r="AR190" s="2">
        <v>13</v>
      </c>
      <c r="AS190" s="2">
        <v>2</v>
      </c>
      <c r="AT190">
        <f t="shared" si="86"/>
        <v>16</v>
      </c>
      <c r="AV190" s="2" t="s">
        <v>44</v>
      </c>
      <c r="AW190" s="12">
        <v>16597.714</v>
      </c>
      <c r="AY190" s="2">
        <v>10</v>
      </c>
      <c r="AZ190" s="32" t="s">
        <v>82</v>
      </c>
      <c r="BA190" s="35">
        <v>14483.06</v>
      </c>
      <c r="BB190" s="2" t="s">
        <v>49</v>
      </c>
      <c r="BC190" s="12">
        <v>14376</v>
      </c>
      <c r="BE190" s="2">
        <v>10</v>
      </c>
      <c r="BF190" s="25" t="s">
        <v>82</v>
      </c>
      <c r="BG190" s="27">
        <v>14483.06</v>
      </c>
      <c r="BH190" s="12">
        <v>14376</v>
      </c>
      <c r="BI190" s="48">
        <v>0.73920842694845779</v>
      </c>
    </row>
    <row r="191" spans="1:61" x14ac:dyDescent="0.3">
      <c r="B191" s="2" t="s">
        <v>24</v>
      </c>
      <c r="C191" s="2" t="s">
        <v>24</v>
      </c>
      <c r="D191" s="18" t="s">
        <v>24</v>
      </c>
      <c r="V191" s="2" t="s">
        <v>24</v>
      </c>
      <c r="W191" s="2" t="s">
        <v>24</v>
      </c>
      <c r="X191" s="18" t="s">
        <v>24</v>
      </c>
      <c r="Y191" s="18" t="s">
        <v>24</v>
      </c>
      <c r="AA191" s="2" t="s">
        <v>24</v>
      </c>
      <c r="AB191" s="34" t="s">
        <v>24</v>
      </c>
      <c r="AC191" s="18" t="s">
        <v>24</v>
      </c>
      <c r="AD191" s="18" t="s">
        <v>24</v>
      </c>
      <c r="AE191" s="18" t="s">
        <v>24</v>
      </c>
      <c r="AF191" s="18" t="s">
        <v>24</v>
      </c>
      <c r="AG191" s="18" t="s">
        <v>24</v>
      </c>
      <c r="AI191" s="2" t="s">
        <v>44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2</v>
      </c>
      <c r="AS191" s="2">
        <v>5</v>
      </c>
      <c r="AT191">
        <f t="shared" si="86"/>
        <v>7</v>
      </c>
      <c r="AY191" s="2" t="s">
        <v>24</v>
      </c>
      <c r="AZ191" s="34" t="s">
        <v>24</v>
      </c>
      <c r="BA191" s="18" t="s">
        <v>24</v>
      </c>
      <c r="BB191" s="18" t="s">
        <v>24</v>
      </c>
      <c r="BC191" s="18" t="s">
        <v>24</v>
      </c>
      <c r="BE191" s="2" t="s">
        <v>24</v>
      </c>
      <c r="BF191" s="2" t="s">
        <v>24</v>
      </c>
      <c r="BG191" s="18" t="s">
        <v>24</v>
      </c>
      <c r="BH191" s="18" t="s">
        <v>24</v>
      </c>
      <c r="BI191" s="18" t="s">
        <v>24</v>
      </c>
    </row>
    <row r="192" spans="1:61" x14ac:dyDescent="0.3">
      <c r="B192" s="2" t="s">
        <v>24</v>
      </c>
      <c r="C192" s="2" t="s">
        <v>24</v>
      </c>
      <c r="D192" s="18" t="s">
        <v>24</v>
      </c>
      <c r="V192" s="2" t="s">
        <v>24</v>
      </c>
      <c r="W192" s="2" t="s">
        <v>24</v>
      </c>
      <c r="X192" s="18" t="s">
        <v>24</v>
      </c>
      <c r="Y192" s="18" t="s">
        <v>24</v>
      </c>
      <c r="AA192" s="2" t="s">
        <v>24</v>
      </c>
      <c r="AB192" s="34" t="s">
        <v>24</v>
      </c>
      <c r="AC192" s="18" t="s">
        <v>24</v>
      </c>
      <c r="AD192" s="18" t="s">
        <v>24</v>
      </c>
      <c r="AE192" s="18" t="s">
        <v>24</v>
      </c>
      <c r="AF192" s="18" t="s">
        <v>24</v>
      </c>
      <c r="AG192" s="18" t="s">
        <v>24</v>
      </c>
      <c r="AT192">
        <f>SUM(AT182:AT191)</f>
        <v>728</v>
      </c>
      <c r="AY192" s="2" t="s">
        <v>24</v>
      </c>
      <c r="AZ192" s="34" t="s">
        <v>24</v>
      </c>
      <c r="BA192" s="18" t="s">
        <v>24</v>
      </c>
      <c r="BB192" s="18" t="s">
        <v>24</v>
      </c>
      <c r="BC192" s="18" t="s">
        <v>24</v>
      </c>
      <c r="BE192" s="2" t="s">
        <v>24</v>
      </c>
      <c r="BF192" s="2" t="s">
        <v>24</v>
      </c>
      <c r="BG192" s="18" t="s">
        <v>24</v>
      </c>
      <c r="BH192" s="18" t="s">
        <v>24</v>
      </c>
      <c r="BI192" s="18" t="s">
        <v>24</v>
      </c>
    </row>
    <row r="193" spans="1:61" x14ac:dyDescent="0.3">
      <c r="B193" s="2" t="s">
        <v>24</v>
      </c>
      <c r="C193" s="2" t="s">
        <v>24</v>
      </c>
      <c r="D193" s="18" t="s">
        <v>24</v>
      </c>
      <c r="V193" s="2" t="s">
        <v>24</v>
      </c>
      <c r="W193" s="2" t="s">
        <v>24</v>
      </c>
      <c r="X193" s="18" t="s">
        <v>24</v>
      </c>
      <c r="Y193" s="18" t="s">
        <v>24</v>
      </c>
      <c r="AA193" s="2" t="s">
        <v>24</v>
      </c>
      <c r="AB193" s="34" t="s">
        <v>24</v>
      </c>
      <c r="AC193" s="18" t="s">
        <v>24</v>
      </c>
      <c r="AD193" s="18" t="s">
        <v>24</v>
      </c>
      <c r="AE193" s="18" t="s">
        <v>24</v>
      </c>
      <c r="AF193" s="18" t="s">
        <v>24</v>
      </c>
      <c r="AG193" s="18" t="s">
        <v>24</v>
      </c>
      <c r="AY193" s="2" t="s">
        <v>24</v>
      </c>
      <c r="AZ193" s="34" t="s">
        <v>24</v>
      </c>
      <c r="BA193" s="18" t="s">
        <v>24</v>
      </c>
      <c r="BB193" s="18" t="s">
        <v>24</v>
      </c>
      <c r="BC193" s="18" t="s">
        <v>24</v>
      </c>
      <c r="BE193" s="2" t="s">
        <v>24</v>
      </c>
      <c r="BF193" s="2" t="s">
        <v>24</v>
      </c>
      <c r="BG193" s="18" t="s">
        <v>24</v>
      </c>
      <c r="BH193" s="18" t="s">
        <v>24</v>
      </c>
      <c r="BI193" s="18" t="s">
        <v>24</v>
      </c>
    </row>
    <row r="194" spans="1:61" x14ac:dyDescent="0.3">
      <c r="B194" s="2" t="s">
        <v>24</v>
      </c>
      <c r="C194" s="2" t="s">
        <v>24</v>
      </c>
      <c r="D194" s="18" t="s">
        <v>24</v>
      </c>
      <c r="V194" s="2" t="s">
        <v>24</v>
      </c>
      <c r="W194" s="2" t="s">
        <v>24</v>
      </c>
      <c r="X194" s="18" t="s">
        <v>24</v>
      </c>
      <c r="Y194" s="18" t="s">
        <v>24</v>
      </c>
      <c r="AA194" s="2" t="s">
        <v>24</v>
      </c>
      <c r="AB194" s="34" t="s">
        <v>24</v>
      </c>
      <c r="AC194" s="18" t="s">
        <v>24</v>
      </c>
      <c r="AD194" s="18" t="s">
        <v>24</v>
      </c>
      <c r="AE194" s="18" t="s">
        <v>24</v>
      </c>
      <c r="AF194" s="18" t="s">
        <v>24</v>
      </c>
      <c r="AG194" s="18" t="s">
        <v>24</v>
      </c>
      <c r="AI194" s="67" t="s">
        <v>51</v>
      </c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Y194" s="2" t="s">
        <v>24</v>
      </c>
      <c r="AZ194" s="34" t="s">
        <v>24</v>
      </c>
      <c r="BA194" s="18" t="s">
        <v>24</v>
      </c>
      <c r="BB194" s="18" t="s">
        <v>24</v>
      </c>
      <c r="BC194" s="18" t="s">
        <v>24</v>
      </c>
      <c r="BE194" s="2" t="s">
        <v>24</v>
      </c>
      <c r="BF194" s="2" t="s">
        <v>24</v>
      </c>
      <c r="BG194" s="18" t="s">
        <v>24</v>
      </c>
      <c r="BH194" s="18" t="s">
        <v>24</v>
      </c>
      <c r="BI194" s="18" t="s">
        <v>24</v>
      </c>
    </row>
    <row r="195" spans="1:61" x14ac:dyDescent="0.3">
      <c r="B195" s="2" t="s">
        <v>24</v>
      </c>
      <c r="C195" s="2" t="s">
        <v>24</v>
      </c>
      <c r="D195" s="18" t="s">
        <v>24</v>
      </c>
      <c r="V195" s="2" t="s">
        <v>24</v>
      </c>
      <c r="W195" s="2" t="s">
        <v>24</v>
      </c>
      <c r="X195" s="18" t="s">
        <v>24</v>
      </c>
      <c r="Y195" s="18" t="s">
        <v>24</v>
      </c>
      <c r="AA195" s="2" t="s">
        <v>24</v>
      </c>
      <c r="AB195" s="34" t="s">
        <v>24</v>
      </c>
      <c r="AC195" s="18" t="s">
        <v>24</v>
      </c>
      <c r="AD195" s="18" t="s">
        <v>24</v>
      </c>
      <c r="AE195" s="18" t="s">
        <v>24</v>
      </c>
      <c r="AF195" s="18" t="s">
        <v>24</v>
      </c>
      <c r="AG195" s="18" t="s">
        <v>24</v>
      </c>
      <c r="AI195" s="2" t="s">
        <v>33</v>
      </c>
      <c r="AJ195" s="2" t="s">
        <v>50</v>
      </c>
      <c r="AK195" s="2" t="s">
        <v>49</v>
      </c>
      <c r="AL195" s="2" t="s">
        <v>34</v>
      </c>
      <c r="AM195" s="2" t="s">
        <v>39</v>
      </c>
      <c r="AN195" s="2" t="s">
        <v>40</v>
      </c>
      <c r="AO195" s="2" t="s">
        <v>41</v>
      </c>
      <c r="AP195" s="2" t="s">
        <v>42</v>
      </c>
      <c r="AQ195" s="2" t="s">
        <v>35</v>
      </c>
      <c r="AR195" s="2" t="s">
        <v>43</v>
      </c>
      <c r="AS195" s="2" t="s">
        <v>44</v>
      </c>
      <c r="AY195" s="2" t="s">
        <v>24</v>
      </c>
      <c r="AZ195" s="34" t="s">
        <v>24</v>
      </c>
      <c r="BA195" s="18" t="s">
        <v>24</v>
      </c>
      <c r="BB195" s="18" t="s">
        <v>24</v>
      </c>
      <c r="BC195" s="18" t="s">
        <v>24</v>
      </c>
      <c r="BE195" s="2" t="s">
        <v>24</v>
      </c>
      <c r="BF195" s="2" t="s">
        <v>24</v>
      </c>
      <c r="BG195" s="18" t="s">
        <v>24</v>
      </c>
      <c r="BH195" s="18" t="s">
        <v>24</v>
      </c>
      <c r="BI195" s="18" t="s">
        <v>24</v>
      </c>
    </row>
    <row r="196" spans="1:61" x14ac:dyDescent="0.3">
      <c r="B196" s="2">
        <v>671</v>
      </c>
      <c r="C196" s="2" t="s">
        <v>148</v>
      </c>
      <c r="D196" s="2">
        <v>14340.35</v>
      </c>
      <c r="V196" s="2">
        <v>671</v>
      </c>
      <c r="W196" s="2" t="s">
        <v>148</v>
      </c>
      <c r="X196" s="2">
        <v>14340.35</v>
      </c>
      <c r="Y196" s="2" t="s">
        <v>49</v>
      </c>
      <c r="AA196" s="2">
        <v>670</v>
      </c>
      <c r="AB196" s="2" t="s">
        <v>147</v>
      </c>
      <c r="AC196" s="2">
        <v>14336.33</v>
      </c>
      <c r="AD196" s="2" t="s">
        <v>49</v>
      </c>
      <c r="AE196" s="18" t="s">
        <v>49</v>
      </c>
      <c r="AF196" s="2" t="s">
        <v>38</v>
      </c>
      <c r="AG196" s="18" t="s">
        <v>49</v>
      </c>
      <c r="AI196" s="2" t="s">
        <v>50</v>
      </c>
      <c r="AJ196" s="3">
        <f>AJ182/$AT$152</f>
        <v>0.69105691056910568</v>
      </c>
      <c r="AK196" s="3">
        <f t="shared" ref="AK196:AS196" si="89">AK182/$AT$152</f>
        <v>9.7560975609756101E-2</v>
      </c>
      <c r="AL196" s="3">
        <f t="shared" si="89"/>
        <v>0</v>
      </c>
      <c r="AM196" s="3">
        <f t="shared" si="89"/>
        <v>0</v>
      </c>
      <c r="AN196" s="3">
        <f t="shared" si="89"/>
        <v>0</v>
      </c>
      <c r="AO196" s="3">
        <f t="shared" si="89"/>
        <v>0</v>
      </c>
      <c r="AP196" s="3">
        <f t="shared" si="89"/>
        <v>0</v>
      </c>
      <c r="AQ196" s="3">
        <f t="shared" si="89"/>
        <v>0</v>
      </c>
      <c r="AR196" s="3">
        <f t="shared" si="89"/>
        <v>0</v>
      </c>
      <c r="AS196" s="3">
        <f t="shared" si="89"/>
        <v>0</v>
      </c>
      <c r="AY196" s="2">
        <v>670</v>
      </c>
      <c r="AZ196" s="2" t="s">
        <v>147</v>
      </c>
      <c r="BA196" s="2">
        <v>14336.33</v>
      </c>
      <c r="BB196" s="2" t="s">
        <v>49</v>
      </c>
      <c r="BC196" s="12">
        <v>14376</v>
      </c>
      <c r="BE196" s="2">
        <v>670</v>
      </c>
      <c r="BF196" s="2" t="s">
        <v>147</v>
      </c>
      <c r="BG196" s="2">
        <v>14336.33</v>
      </c>
      <c r="BH196" s="12">
        <v>14376</v>
      </c>
      <c r="BI196" s="48">
        <v>0.24859923223629701</v>
      </c>
    </row>
    <row r="197" spans="1:61" x14ac:dyDescent="0.3">
      <c r="AA197" s="2">
        <v>671</v>
      </c>
      <c r="AB197" s="2" t="s">
        <v>148</v>
      </c>
      <c r="AC197" s="2">
        <v>14340.35</v>
      </c>
      <c r="AD197" s="2" t="s">
        <v>49</v>
      </c>
      <c r="AE197" s="18" t="s">
        <v>49</v>
      </c>
      <c r="AF197" s="2" t="s">
        <v>38</v>
      </c>
      <c r="AG197" s="2"/>
      <c r="AI197" s="2" t="s">
        <v>49</v>
      </c>
      <c r="AJ197" s="3">
        <f>AJ183/$AT$153</f>
        <v>3.1746031746031744E-2</v>
      </c>
      <c r="AK197" s="3">
        <f t="shared" ref="AK197:AS197" si="90">AK183/$AT$153</f>
        <v>0.8306878306878307</v>
      </c>
      <c r="AL197" s="3">
        <f t="shared" si="90"/>
        <v>3.1746031746031744E-2</v>
      </c>
      <c r="AM197" s="3">
        <f t="shared" si="90"/>
        <v>0</v>
      </c>
      <c r="AN197" s="3">
        <f t="shared" si="90"/>
        <v>0</v>
      </c>
      <c r="AO197" s="3">
        <f t="shared" si="90"/>
        <v>0</v>
      </c>
      <c r="AP197" s="3">
        <f t="shared" si="90"/>
        <v>0</v>
      </c>
      <c r="AQ197" s="3">
        <f t="shared" si="90"/>
        <v>0</v>
      </c>
      <c r="AR197" s="3">
        <f t="shared" si="90"/>
        <v>0</v>
      </c>
      <c r="AS197" s="3">
        <f t="shared" si="90"/>
        <v>0</v>
      </c>
      <c r="AY197" s="2">
        <v>671</v>
      </c>
      <c r="AZ197" s="2" t="s">
        <v>148</v>
      </c>
      <c r="BA197" s="2">
        <v>14340.35</v>
      </c>
      <c r="BB197" s="2" t="s">
        <v>49</v>
      </c>
      <c r="BC197" s="12">
        <v>14376</v>
      </c>
      <c r="BE197" s="2">
        <v>671</v>
      </c>
      <c r="BF197" s="2" t="s">
        <v>148</v>
      </c>
      <c r="BG197" s="2">
        <v>14340.35</v>
      </c>
      <c r="BH197" s="12">
        <v>14376</v>
      </c>
      <c r="BI197" s="48">
        <v>0.24859923223629701</v>
      </c>
    </row>
    <row r="198" spans="1:61" x14ac:dyDescent="0.3">
      <c r="AI198" s="2" t="s">
        <v>34</v>
      </c>
      <c r="AJ198" s="3">
        <f>AJ184/$AT$154</f>
        <v>0</v>
      </c>
      <c r="AK198" s="3">
        <f t="shared" ref="AK198:AS198" si="91">AK184/$AT$154</f>
        <v>8.2191780821917804E-2</v>
      </c>
      <c r="AL198" s="3">
        <f t="shared" si="91"/>
        <v>0.88356164383561642</v>
      </c>
      <c r="AM198" s="3">
        <f t="shared" si="91"/>
        <v>5.4794520547945202E-2</v>
      </c>
      <c r="AN198" s="3">
        <f t="shared" si="91"/>
        <v>0</v>
      </c>
      <c r="AO198" s="3">
        <f t="shared" si="91"/>
        <v>0</v>
      </c>
      <c r="AP198" s="3">
        <f t="shared" si="91"/>
        <v>0</v>
      </c>
      <c r="AQ198" s="3">
        <f t="shared" si="91"/>
        <v>0</v>
      </c>
      <c r="AR198" s="3">
        <f t="shared" si="91"/>
        <v>0</v>
      </c>
      <c r="AS198" s="3">
        <f t="shared" si="91"/>
        <v>0</v>
      </c>
    </row>
    <row r="199" spans="1:61" x14ac:dyDescent="0.3">
      <c r="AI199" s="2" t="s">
        <v>39</v>
      </c>
      <c r="AJ199" s="3">
        <f>AJ185/$AT$155</f>
        <v>0</v>
      </c>
      <c r="AK199" s="3">
        <f t="shared" ref="AK199:AS199" si="92">AK185/$AT$155</f>
        <v>0</v>
      </c>
      <c r="AL199" s="3">
        <f t="shared" si="92"/>
        <v>0.2</v>
      </c>
      <c r="AM199" s="3">
        <f t="shared" si="92"/>
        <v>2.1</v>
      </c>
      <c r="AN199" s="3">
        <f t="shared" si="92"/>
        <v>2.5000000000000001E-2</v>
      </c>
      <c r="AO199" s="3">
        <f t="shared" si="92"/>
        <v>0</v>
      </c>
      <c r="AP199" s="3">
        <f t="shared" si="92"/>
        <v>0</v>
      </c>
      <c r="AQ199" s="3">
        <f t="shared" si="92"/>
        <v>0</v>
      </c>
      <c r="AR199" s="3">
        <f t="shared" si="92"/>
        <v>0</v>
      </c>
      <c r="AS199" s="3">
        <f t="shared" si="92"/>
        <v>0</v>
      </c>
    </row>
    <row r="200" spans="1:61" x14ac:dyDescent="0.3">
      <c r="AI200" s="2" t="s">
        <v>40</v>
      </c>
      <c r="AJ200" s="3">
        <f>AJ186/$AT$156</f>
        <v>0</v>
      </c>
      <c r="AK200" s="3">
        <f t="shared" ref="AK200:AS200" si="93">AK186/$AT$156</f>
        <v>0</v>
      </c>
      <c r="AL200" s="3">
        <f t="shared" si="93"/>
        <v>0</v>
      </c>
      <c r="AM200" s="3">
        <f t="shared" si="93"/>
        <v>0.1</v>
      </c>
      <c r="AN200" s="3">
        <f t="shared" si="93"/>
        <v>0.8</v>
      </c>
      <c r="AO200" s="3">
        <f t="shared" si="93"/>
        <v>0</v>
      </c>
      <c r="AP200" s="3">
        <f t="shared" si="93"/>
        <v>0.1</v>
      </c>
      <c r="AQ200" s="3">
        <f t="shared" si="93"/>
        <v>0</v>
      </c>
      <c r="AR200" s="3">
        <f t="shared" si="93"/>
        <v>0</v>
      </c>
      <c r="AS200" s="3">
        <f t="shared" si="93"/>
        <v>0</v>
      </c>
    </row>
    <row r="201" spans="1:61" x14ac:dyDescent="0.3">
      <c r="AI201" s="2" t="s">
        <v>41</v>
      </c>
      <c r="AJ201" s="3">
        <f>AJ187/$AT$157</f>
        <v>0</v>
      </c>
      <c r="AK201" s="3">
        <f t="shared" ref="AK201:AS201" si="94">AK187/$AT$157</f>
        <v>0</v>
      </c>
      <c r="AL201" s="3">
        <f t="shared" si="94"/>
        <v>0</v>
      </c>
      <c r="AM201" s="3">
        <f t="shared" si="94"/>
        <v>0</v>
      </c>
      <c r="AN201" s="3">
        <f t="shared" si="94"/>
        <v>0.125</v>
      </c>
      <c r="AO201" s="3">
        <f t="shared" si="94"/>
        <v>1</v>
      </c>
      <c r="AP201" s="3">
        <f t="shared" si="94"/>
        <v>0.25</v>
      </c>
      <c r="AQ201" s="3">
        <f t="shared" si="94"/>
        <v>0</v>
      </c>
      <c r="AR201" s="3">
        <f t="shared" si="94"/>
        <v>0</v>
      </c>
      <c r="AS201" s="3">
        <f t="shared" si="94"/>
        <v>0</v>
      </c>
    </row>
    <row r="202" spans="1:61" x14ac:dyDescent="0.3">
      <c r="AI202" s="2" t="s">
        <v>42</v>
      </c>
      <c r="AJ202" s="3">
        <f>AJ188/$AT$158</f>
        <v>0</v>
      </c>
      <c r="AK202" s="3">
        <f t="shared" ref="AK202:AS202" si="95">AK188/$AT$158</f>
        <v>0</v>
      </c>
      <c r="AL202" s="3">
        <f t="shared" si="95"/>
        <v>0</v>
      </c>
      <c r="AM202" s="3">
        <f t="shared" si="95"/>
        <v>0</v>
      </c>
      <c r="AN202" s="3">
        <f t="shared" si="95"/>
        <v>0</v>
      </c>
      <c r="AO202" s="3">
        <f t="shared" si="95"/>
        <v>0.375</v>
      </c>
      <c r="AP202" s="3">
        <f t="shared" si="95"/>
        <v>0.375</v>
      </c>
      <c r="AQ202" s="3">
        <f t="shared" si="95"/>
        <v>0</v>
      </c>
      <c r="AR202" s="3">
        <f t="shared" si="95"/>
        <v>0.125</v>
      </c>
      <c r="AS202" s="3">
        <f t="shared" si="95"/>
        <v>0</v>
      </c>
    </row>
    <row r="203" spans="1:61" x14ac:dyDescent="0.3">
      <c r="AI203" s="2" t="s">
        <v>35</v>
      </c>
      <c r="AJ203" s="3">
        <f>AJ189/$AT$159</f>
        <v>0</v>
      </c>
      <c r="AK203" s="3">
        <f t="shared" ref="AK203:AS203" si="96">AK189/$AT$159</f>
        <v>0</v>
      </c>
      <c r="AL203" s="3">
        <f t="shared" si="96"/>
        <v>0</v>
      </c>
      <c r="AM203" s="3">
        <f t="shared" si="96"/>
        <v>0</v>
      </c>
      <c r="AN203" s="3">
        <f t="shared" si="96"/>
        <v>0</v>
      </c>
      <c r="AO203" s="3">
        <f t="shared" si="96"/>
        <v>0</v>
      </c>
      <c r="AP203" s="3">
        <f t="shared" si="96"/>
        <v>0</v>
      </c>
      <c r="AQ203" s="3">
        <f t="shared" si="96"/>
        <v>0</v>
      </c>
      <c r="AR203" s="3">
        <f t="shared" si="96"/>
        <v>0</v>
      </c>
      <c r="AS203" s="3">
        <f t="shared" si="96"/>
        <v>0</v>
      </c>
    </row>
    <row r="204" spans="1:61" x14ac:dyDescent="0.3">
      <c r="AI204" s="2" t="s">
        <v>43</v>
      </c>
      <c r="AJ204" s="3">
        <f>AJ190/$AT$160</f>
        <v>0</v>
      </c>
      <c r="AK204" s="3">
        <f t="shared" ref="AK204:AS204" si="97">AK190/$AT$160</f>
        <v>0</v>
      </c>
      <c r="AL204" s="3">
        <f t="shared" si="97"/>
        <v>0</v>
      </c>
      <c r="AM204" s="3">
        <f t="shared" si="97"/>
        <v>0</v>
      </c>
      <c r="AN204" s="3">
        <f t="shared" si="97"/>
        <v>0</v>
      </c>
      <c r="AO204" s="3">
        <f t="shared" si="97"/>
        <v>0</v>
      </c>
      <c r="AP204" s="3">
        <f t="shared" si="97"/>
        <v>0.5</v>
      </c>
      <c r="AQ204" s="3">
        <f t="shared" si="97"/>
        <v>0</v>
      </c>
      <c r="AR204" s="3">
        <f t="shared" si="97"/>
        <v>6.5</v>
      </c>
      <c r="AS204" s="3">
        <f t="shared" si="97"/>
        <v>1</v>
      </c>
    </row>
    <row r="205" spans="1:61" x14ac:dyDescent="0.3">
      <c r="AI205" s="2" t="s">
        <v>44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</row>
    <row r="207" spans="1:61" x14ac:dyDescent="0.3">
      <c r="A207" t="s">
        <v>196</v>
      </c>
    </row>
    <row r="209" spans="2:61" x14ac:dyDescent="0.3">
      <c r="B209" s="14" t="s">
        <v>46</v>
      </c>
      <c r="C209" s="14" t="s">
        <v>47</v>
      </c>
      <c r="D209" s="14" t="s">
        <v>48</v>
      </c>
      <c r="F209" s="67" t="s">
        <v>2</v>
      </c>
      <c r="G209" s="67"/>
      <c r="I209" s="70" t="s">
        <v>7</v>
      </c>
      <c r="J209" s="71"/>
      <c r="L209" s="68" t="s">
        <v>0</v>
      </c>
      <c r="M209" s="68"/>
      <c r="N209" s="68"/>
      <c r="O209" s="6" t="s">
        <v>10</v>
      </c>
      <c r="Q209" s="68" t="s">
        <v>0</v>
      </c>
      <c r="R209" s="68"/>
      <c r="S209" s="68"/>
      <c r="T209" s="6" t="s">
        <v>33</v>
      </c>
      <c r="V209" s="67" t="s">
        <v>85</v>
      </c>
      <c r="W209" s="67"/>
      <c r="X209" s="67"/>
      <c r="Y209" s="2" t="s">
        <v>33</v>
      </c>
      <c r="AA209" s="67" t="s">
        <v>85</v>
      </c>
      <c r="AB209" s="67"/>
      <c r="AC209" s="67"/>
      <c r="AD209" s="2" t="s">
        <v>33</v>
      </c>
      <c r="AE209" s="67" t="s">
        <v>36</v>
      </c>
      <c r="AF209" s="67"/>
      <c r="AG209" s="67"/>
      <c r="AI209" s="67" t="s">
        <v>51</v>
      </c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V209" s="67" t="s">
        <v>54</v>
      </c>
      <c r="AW209" s="67"/>
      <c r="AY209" s="67" t="s">
        <v>85</v>
      </c>
      <c r="AZ209" s="67"/>
      <c r="BA209" s="67"/>
      <c r="BB209" s="2" t="s">
        <v>33</v>
      </c>
      <c r="BC209" s="2" t="s">
        <v>55</v>
      </c>
      <c r="BE209" s="67" t="s">
        <v>85</v>
      </c>
      <c r="BF209" s="67"/>
      <c r="BG209" s="67"/>
      <c r="BH209" s="2" t="s">
        <v>55</v>
      </c>
      <c r="BI209" s="2" t="s">
        <v>157</v>
      </c>
    </row>
    <row r="210" spans="2:61" ht="15.6" x14ac:dyDescent="0.3">
      <c r="B210" s="2">
        <v>1</v>
      </c>
      <c r="C210" s="23">
        <v>43833</v>
      </c>
      <c r="D210" s="27">
        <v>14305.17</v>
      </c>
      <c r="F210" s="3" t="s">
        <v>3</v>
      </c>
      <c r="G210" s="4">
        <v>13381</v>
      </c>
      <c r="H210" s="19"/>
      <c r="I210" s="3" t="s">
        <v>3</v>
      </c>
      <c r="J210" s="4">
        <v>13381</v>
      </c>
      <c r="L210" s="7">
        <v>13381</v>
      </c>
      <c r="M210" s="6" t="s">
        <v>1</v>
      </c>
      <c r="N210" s="7">
        <f>L210+$J$214</f>
        <v>13781</v>
      </c>
      <c r="O210" s="6" t="s">
        <v>11</v>
      </c>
      <c r="Q210" s="7">
        <v>13381</v>
      </c>
      <c r="R210" s="6" t="s">
        <v>1</v>
      </c>
      <c r="S210" s="7">
        <f>Q210+$J$214</f>
        <v>13781</v>
      </c>
      <c r="T210" s="6" t="s">
        <v>50</v>
      </c>
      <c r="V210" s="2">
        <v>1</v>
      </c>
      <c r="W210" s="23">
        <v>43833</v>
      </c>
      <c r="X210" s="27">
        <v>14305.17</v>
      </c>
      <c r="Y210" s="3" t="s">
        <v>34</v>
      </c>
      <c r="AA210" s="2">
        <v>1</v>
      </c>
      <c r="AB210" s="31">
        <v>43833</v>
      </c>
      <c r="AC210" s="35">
        <v>14305.17</v>
      </c>
      <c r="AD210" s="65" t="s">
        <v>34</v>
      </c>
      <c r="AE210" s="65" t="s">
        <v>34</v>
      </c>
      <c r="AF210" s="2" t="s">
        <v>38</v>
      </c>
      <c r="AG210" s="3" t="s">
        <v>34</v>
      </c>
      <c r="AI210" s="2" t="s">
        <v>33</v>
      </c>
      <c r="AJ210" s="2" t="s">
        <v>50</v>
      </c>
      <c r="AK210" s="2" t="s">
        <v>49</v>
      </c>
      <c r="AL210" s="2" t="s">
        <v>34</v>
      </c>
      <c r="AM210" s="2" t="s">
        <v>39</v>
      </c>
      <c r="AN210" s="2" t="s">
        <v>40</v>
      </c>
      <c r="AO210" s="2" t="s">
        <v>41</v>
      </c>
      <c r="AP210" s="2" t="s">
        <v>42</v>
      </c>
      <c r="AQ210" s="2" t="s">
        <v>35</v>
      </c>
      <c r="AR210" s="2" t="s">
        <v>43</v>
      </c>
      <c r="AS210" s="2" t="s">
        <v>44</v>
      </c>
      <c r="AV210" s="2" t="s">
        <v>50</v>
      </c>
      <c r="AW210" s="12">
        <v>0</v>
      </c>
      <c r="AY210" s="2">
        <v>1</v>
      </c>
      <c r="AZ210" s="31">
        <v>43833</v>
      </c>
      <c r="BA210" s="35">
        <v>14305.17</v>
      </c>
      <c r="BB210" s="6" t="s">
        <v>34</v>
      </c>
      <c r="BC210" s="13"/>
      <c r="BE210" s="2">
        <v>1</v>
      </c>
      <c r="BF210" s="23">
        <v>43833</v>
      </c>
      <c r="BG210" s="27">
        <v>14305.17</v>
      </c>
      <c r="BH210" s="13" t="s">
        <v>1</v>
      </c>
      <c r="BI210" s="2" t="s">
        <v>1</v>
      </c>
    </row>
    <row r="211" spans="2:61" ht="15.6" x14ac:dyDescent="0.3">
      <c r="B211" s="2">
        <v>2</v>
      </c>
      <c r="C211" s="25" t="s">
        <v>74</v>
      </c>
      <c r="D211" s="27">
        <v>14485.07</v>
      </c>
      <c r="F211" s="3" t="s">
        <v>4</v>
      </c>
      <c r="G211" s="4">
        <v>17387</v>
      </c>
      <c r="H211" s="19"/>
      <c r="I211" s="5" t="s">
        <v>4</v>
      </c>
      <c r="J211" s="4">
        <v>17387</v>
      </c>
      <c r="L211" s="7">
        <f>N210</f>
        <v>13781</v>
      </c>
      <c r="M211" s="6" t="s">
        <v>1</v>
      </c>
      <c r="N211" s="7">
        <f t="shared" ref="N211:N219" si="98">L211+$J$214</f>
        <v>14181</v>
      </c>
      <c r="O211" s="6" t="s">
        <v>12</v>
      </c>
      <c r="Q211" s="7">
        <f>S210</f>
        <v>13781</v>
      </c>
      <c r="R211" s="6" t="s">
        <v>1</v>
      </c>
      <c r="S211" s="7">
        <f t="shared" ref="S211:S219" si="99">Q211+$J$214</f>
        <v>14181</v>
      </c>
      <c r="T211" s="6" t="s">
        <v>49</v>
      </c>
      <c r="V211" s="2">
        <v>2</v>
      </c>
      <c r="W211" s="25" t="s">
        <v>74</v>
      </c>
      <c r="X211" s="27">
        <v>14485.07</v>
      </c>
      <c r="Y211" s="3" t="s">
        <v>34</v>
      </c>
      <c r="AA211" s="2">
        <v>2</v>
      </c>
      <c r="AB211" s="32" t="s">
        <v>74</v>
      </c>
      <c r="AC211" s="35">
        <v>14485.07</v>
      </c>
      <c r="AD211" s="65" t="s">
        <v>34</v>
      </c>
      <c r="AE211" s="65" t="s">
        <v>34</v>
      </c>
      <c r="AF211" s="2" t="s">
        <v>38</v>
      </c>
      <c r="AG211" s="3" t="s">
        <v>34</v>
      </c>
      <c r="AI211" s="2" t="s">
        <v>50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V211" s="2" t="s">
        <v>49</v>
      </c>
      <c r="AW211" s="12">
        <v>14038.142</v>
      </c>
      <c r="AY211" s="2">
        <v>2</v>
      </c>
      <c r="AZ211" s="32" t="s">
        <v>74</v>
      </c>
      <c r="BA211" s="35">
        <v>14485.07</v>
      </c>
      <c r="BB211" s="6" t="s">
        <v>34</v>
      </c>
      <c r="BC211" s="12">
        <v>14380.045</v>
      </c>
      <c r="BE211" s="2">
        <v>2</v>
      </c>
      <c r="BF211" s="25" t="s">
        <v>74</v>
      </c>
      <c r="BG211" s="27">
        <v>14485.07</v>
      </c>
      <c r="BH211" s="13">
        <v>14380.045</v>
      </c>
      <c r="BI211" s="17">
        <v>0.72505451432371093</v>
      </c>
    </row>
    <row r="212" spans="2:61" ht="15.6" x14ac:dyDescent="0.3">
      <c r="B212" s="2">
        <v>3</v>
      </c>
      <c r="C212" s="25" t="s">
        <v>75</v>
      </c>
      <c r="D212" s="27">
        <v>14293.11</v>
      </c>
      <c r="F212" s="3" t="s">
        <v>5</v>
      </c>
      <c r="G212" s="3" t="s">
        <v>207</v>
      </c>
      <c r="I212" s="5" t="s">
        <v>8</v>
      </c>
      <c r="J212" s="3">
        <v>10</v>
      </c>
      <c r="L212" s="7">
        <f>N211</f>
        <v>14181</v>
      </c>
      <c r="M212" s="6" t="s">
        <v>1</v>
      </c>
      <c r="N212" s="7">
        <f t="shared" si="98"/>
        <v>14581</v>
      </c>
      <c r="O212" s="6" t="s">
        <v>13</v>
      </c>
      <c r="Q212" s="7">
        <f>S211</f>
        <v>14181</v>
      </c>
      <c r="R212" s="6" t="s">
        <v>1</v>
      </c>
      <c r="S212" s="7">
        <f t="shared" si="99"/>
        <v>14581</v>
      </c>
      <c r="T212" s="6" t="s">
        <v>34</v>
      </c>
      <c r="V212" s="2">
        <v>3</v>
      </c>
      <c r="W212" s="25" t="s">
        <v>75</v>
      </c>
      <c r="X212" s="27">
        <v>14293.11</v>
      </c>
      <c r="Y212" s="3" t="s">
        <v>34</v>
      </c>
      <c r="AA212" s="2">
        <v>3</v>
      </c>
      <c r="AB212" s="32" t="s">
        <v>75</v>
      </c>
      <c r="AC212" s="35">
        <v>14293.11</v>
      </c>
      <c r="AD212" s="65" t="s">
        <v>34</v>
      </c>
      <c r="AE212" s="65" t="s">
        <v>34</v>
      </c>
      <c r="AF212" s="2" t="s">
        <v>38</v>
      </c>
      <c r="AG212" s="3" t="s">
        <v>34</v>
      </c>
      <c r="AI212" s="2" t="s">
        <v>49</v>
      </c>
      <c r="AJ212" s="2">
        <v>0</v>
      </c>
      <c r="AK212" s="2">
        <v>60</v>
      </c>
      <c r="AL212" s="2">
        <v>10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>
        <f t="shared" ref="AT212:AT220" si="100">SUM(AJ212:AS212)</f>
        <v>70</v>
      </c>
      <c r="AV212" s="2" t="s">
        <v>34</v>
      </c>
      <c r="AW212" s="12">
        <v>14380.045</v>
      </c>
      <c r="AY212" s="2">
        <v>3</v>
      </c>
      <c r="AZ212" s="32" t="s">
        <v>75</v>
      </c>
      <c r="BA212" s="35">
        <v>14293.11</v>
      </c>
      <c r="BB212" s="6" t="s">
        <v>34</v>
      </c>
      <c r="BC212" s="12">
        <v>14380.045</v>
      </c>
      <c r="BE212" s="2">
        <v>3</v>
      </c>
      <c r="BF212" s="25" t="s">
        <v>75</v>
      </c>
      <c r="BG212" s="27">
        <v>14293.11</v>
      </c>
      <c r="BH212" s="13">
        <v>14380.045</v>
      </c>
      <c r="BI212" s="17">
        <v>0.608232540448157</v>
      </c>
    </row>
    <row r="213" spans="2:61" ht="15.6" x14ac:dyDescent="0.3">
      <c r="B213" s="2">
        <v>4</v>
      </c>
      <c r="C213" s="25" t="s">
        <v>76</v>
      </c>
      <c r="D213" s="27">
        <v>14241.86</v>
      </c>
      <c r="I213" s="3" t="s">
        <v>9</v>
      </c>
      <c r="J213" s="4">
        <v>4006</v>
      </c>
      <c r="L213" s="7">
        <f>N212</f>
        <v>14581</v>
      </c>
      <c r="M213" s="6" t="s">
        <v>1</v>
      </c>
      <c r="N213" s="7">
        <f t="shared" si="98"/>
        <v>14981</v>
      </c>
      <c r="O213" s="6" t="s">
        <v>14</v>
      </c>
      <c r="Q213" s="7">
        <f>S212</f>
        <v>14581</v>
      </c>
      <c r="R213" s="6" t="s">
        <v>1</v>
      </c>
      <c r="S213" s="7">
        <f t="shared" si="99"/>
        <v>14981</v>
      </c>
      <c r="T213" s="6" t="s">
        <v>39</v>
      </c>
      <c r="V213" s="2">
        <v>4</v>
      </c>
      <c r="W213" s="25" t="s">
        <v>76</v>
      </c>
      <c r="X213" s="27">
        <v>14241.86</v>
      </c>
      <c r="Y213" s="3" t="s">
        <v>34</v>
      </c>
      <c r="AA213" s="2">
        <v>4</v>
      </c>
      <c r="AB213" s="32" t="s">
        <v>76</v>
      </c>
      <c r="AC213" s="35">
        <v>14241.86</v>
      </c>
      <c r="AD213" s="65" t="s">
        <v>34</v>
      </c>
      <c r="AE213" s="65" t="s">
        <v>34</v>
      </c>
      <c r="AF213" s="2" t="s">
        <v>38</v>
      </c>
      <c r="AG213" s="3" t="s">
        <v>34</v>
      </c>
      <c r="AI213" s="2" t="s">
        <v>34</v>
      </c>
      <c r="AJ213" s="2">
        <v>0</v>
      </c>
      <c r="AK213" s="2">
        <v>10</v>
      </c>
      <c r="AL213" s="2">
        <v>400</v>
      </c>
      <c r="AM213" s="2">
        <v>9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>
        <f t="shared" si="100"/>
        <v>419</v>
      </c>
      <c r="AV213" s="2" t="s">
        <v>39</v>
      </c>
      <c r="AW213" s="12">
        <v>14771.183999999999</v>
      </c>
      <c r="AY213" s="2">
        <v>4</v>
      </c>
      <c r="AZ213" s="32" t="s">
        <v>76</v>
      </c>
      <c r="BA213" s="35">
        <v>14241.86</v>
      </c>
      <c r="BB213" s="6" t="s">
        <v>34</v>
      </c>
      <c r="BC213" s="12">
        <v>14380.045</v>
      </c>
      <c r="BE213" s="2">
        <v>4</v>
      </c>
      <c r="BF213" s="25" t="s">
        <v>76</v>
      </c>
      <c r="BG213" s="27">
        <v>14241.86</v>
      </c>
      <c r="BH213" s="13">
        <v>14380.045</v>
      </c>
      <c r="BI213" s="17">
        <v>0.97027597562431844</v>
      </c>
    </row>
    <row r="214" spans="2:61" ht="15.6" x14ac:dyDescent="0.3">
      <c r="B214" s="2">
        <v>5</v>
      </c>
      <c r="C214" s="25" t="s">
        <v>77</v>
      </c>
      <c r="D214" s="27">
        <v>14238.84</v>
      </c>
      <c r="I214" s="3" t="s">
        <v>7</v>
      </c>
      <c r="J214" s="3">
        <v>400</v>
      </c>
      <c r="L214" s="7">
        <f t="shared" ref="L214:L219" si="101">N213</f>
        <v>14981</v>
      </c>
      <c r="M214" s="6" t="s">
        <v>1</v>
      </c>
      <c r="N214" s="7">
        <f t="shared" si="98"/>
        <v>15381</v>
      </c>
      <c r="O214" s="6" t="s">
        <v>15</v>
      </c>
      <c r="Q214" s="7">
        <f t="shared" ref="Q214:Q219" si="102">S213</f>
        <v>14981</v>
      </c>
      <c r="R214" s="6" t="s">
        <v>1</v>
      </c>
      <c r="S214" s="7">
        <f t="shared" si="99"/>
        <v>15381</v>
      </c>
      <c r="T214" s="6" t="s">
        <v>40</v>
      </c>
      <c r="V214" s="2">
        <v>5</v>
      </c>
      <c r="W214" s="25" t="s">
        <v>77</v>
      </c>
      <c r="X214" s="27">
        <v>14238.84</v>
      </c>
      <c r="Y214" s="3" t="s">
        <v>34</v>
      </c>
      <c r="AA214" s="2">
        <v>5</v>
      </c>
      <c r="AB214" s="32" t="s">
        <v>77</v>
      </c>
      <c r="AC214" s="35">
        <v>14238.84</v>
      </c>
      <c r="AD214" s="65" t="s">
        <v>34</v>
      </c>
      <c r="AE214" s="65" t="s">
        <v>34</v>
      </c>
      <c r="AF214" s="2" t="s">
        <v>38</v>
      </c>
      <c r="AG214" s="3" t="s">
        <v>34</v>
      </c>
      <c r="AI214" s="2" t="s">
        <v>39</v>
      </c>
      <c r="AJ214" s="2">
        <v>0</v>
      </c>
      <c r="AK214" s="2">
        <v>0</v>
      </c>
      <c r="AL214" s="2">
        <v>9</v>
      </c>
      <c r="AM214" s="2">
        <v>149</v>
      </c>
      <c r="AN214" s="2">
        <v>5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>
        <f t="shared" si="100"/>
        <v>163</v>
      </c>
      <c r="AV214" s="2" t="s">
        <v>40</v>
      </c>
      <c r="AW214" s="12">
        <v>15146.714</v>
      </c>
      <c r="AY214" s="2">
        <v>5</v>
      </c>
      <c r="AZ214" s="32" t="s">
        <v>77</v>
      </c>
      <c r="BA214" s="35">
        <v>14238.84</v>
      </c>
      <c r="BB214" s="6" t="s">
        <v>34</v>
      </c>
      <c r="BC214" s="12">
        <v>14380.045</v>
      </c>
      <c r="BE214" s="2">
        <v>5</v>
      </c>
      <c r="BF214" s="25" t="s">
        <v>77</v>
      </c>
      <c r="BG214" s="27">
        <v>14238.84</v>
      </c>
      <c r="BH214" s="13">
        <v>14380.045</v>
      </c>
      <c r="BI214" s="17">
        <v>0.99169136012519277</v>
      </c>
    </row>
    <row r="215" spans="2:61" ht="15.6" x14ac:dyDescent="0.3">
      <c r="B215" s="2">
        <v>6</v>
      </c>
      <c r="C215" s="25" t="s">
        <v>78</v>
      </c>
      <c r="D215" s="27">
        <v>14338.34</v>
      </c>
      <c r="L215" s="7">
        <f t="shared" si="101"/>
        <v>15381</v>
      </c>
      <c r="M215" s="6" t="s">
        <v>1</v>
      </c>
      <c r="N215" s="7">
        <f t="shared" si="98"/>
        <v>15781</v>
      </c>
      <c r="O215" s="6" t="s">
        <v>16</v>
      </c>
      <c r="Q215" s="7">
        <f t="shared" si="102"/>
        <v>15381</v>
      </c>
      <c r="R215" s="6" t="s">
        <v>1</v>
      </c>
      <c r="S215" s="7">
        <f t="shared" si="99"/>
        <v>15781</v>
      </c>
      <c r="T215" s="6" t="s">
        <v>41</v>
      </c>
      <c r="V215" s="2">
        <v>6</v>
      </c>
      <c r="W215" s="25" t="s">
        <v>78</v>
      </c>
      <c r="X215" s="27">
        <v>14338.34</v>
      </c>
      <c r="Y215" s="3" t="s">
        <v>34</v>
      </c>
      <c r="AA215" s="2">
        <v>6</v>
      </c>
      <c r="AB215" s="32" t="s">
        <v>78</v>
      </c>
      <c r="AC215" s="35">
        <v>14338.34</v>
      </c>
      <c r="AD215" s="65" t="s">
        <v>34</v>
      </c>
      <c r="AE215" s="65" t="s">
        <v>34</v>
      </c>
      <c r="AF215" s="2" t="s">
        <v>38</v>
      </c>
      <c r="AG215" s="3" t="s">
        <v>34</v>
      </c>
      <c r="AI215" s="2" t="s">
        <v>40</v>
      </c>
      <c r="AJ215" s="2">
        <v>0</v>
      </c>
      <c r="AK215" s="2">
        <v>0</v>
      </c>
      <c r="AL215" s="2">
        <v>0</v>
      </c>
      <c r="AM215" s="2">
        <v>5</v>
      </c>
      <c r="AN215" s="2">
        <v>29</v>
      </c>
      <c r="AO215" s="2">
        <v>0</v>
      </c>
      <c r="AP215" s="2">
        <v>1</v>
      </c>
      <c r="AQ215" s="2">
        <v>0</v>
      </c>
      <c r="AR215" s="2">
        <v>0</v>
      </c>
      <c r="AS215" s="2">
        <v>0</v>
      </c>
      <c r="AT215">
        <f t="shared" si="100"/>
        <v>35</v>
      </c>
      <c r="AV215" s="2" t="s">
        <v>41</v>
      </c>
      <c r="AW215" s="12">
        <v>15550.23</v>
      </c>
      <c r="AY215" s="2">
        <v>6</v>
      </c>
      <c r="AZ215" s="32" t="s">
        <v>78</v>
      </c>
      <c r="BA215" s="35">
        <v>14338.34</v>
      </c>
      <c r="BB215" s="6" t="s">
        <v>34</v>
      </c>
      <c r="BC215" s="12">
        <v>14380.045</v>
      </c>
      <c r="BE215" s="2">
        <v>6</v>
      </c>
      <c r="BF215" s="25" t="s">
        <v>78</v>
      </c>
      <c r="BG215" s="27">
        <v>14338.34</v>
      </c>
      <c r="BH215" s="13">
        <v>14380.045</v>
      </c>
      <c r="BI215" s="17">
        <v>0.29086593051950232</v>
      </c>
    </row>
    <row r="216" spans="2:61" ht="15.6" x14ac:dyDescent="0.3">
      <c r="B216" s="2">
        <v>7</v>
      </c>
      <c r="C216" s="26" t="s">
        <v>79</v>
      </c>
      <c r="D216" s="27">
        <v>14338.34</v>
      </c>
      <c r="L216" s="7">
        <f t="shared" si="101"/>
        <v>15781</v>
      </c>
      <c r="M216" s="6" t="s">
        <v>1</v>
      </c>
      <c r="N216" s="7">
        <f t="shared" si="98"/>
        <v>16181</v>
      </c>
      <c r="O216" s="6" t="s">
        <v>17</v>
      </c>
      <c r="Q216" s="7">
        <f t="shared" si="102"/>
        <v>15781</v>
      </c>
      <c r="R216" s="6" t="s">
        <v>1</v>
      </c>
      <c r="S216" s="7">
        <f t="shared" si="99"/>
        <v>16181</v>
      </c>
      <c r="T216" s="6" t="s">
        <v>42</v>
      </c>
      <c r="V216" s="2">
        <v>7</v>
      </c>
      <c r="W216" s="26" t="s">
        <v>79</v>
      </c>
      <c r="X216" s="27">
        <v>14338.34</v>
      </c>
      <c r="Y216" s="3" t="s">
        <v>34</v>
      </c>
      <c r="AA216" s="2">
        <v>7</v>
      </c>
      <c r="AB216" s="33" t="s">
        <v>79</v>
      </c>
      <c r="AC216" s="35">
        <v>14338.34</v>
      </c>
      <c r="AD216" s="65" t="s">
        <v>34</v>
      </c>
      <c r="AE216" s="65" t="s">
        <v>34</v>
      </c>
      <c r="AF216" s="2" t="s">
        <v>38</v>
      </c>
      <c r="AG216" s="3" t="s">
        <v>34</v>
      </c>
      <c r="AI216" s="2" t="s">
        <v>41</v>
      </c>
      <c r="AJ216" s="2">
        <v>0</v>
      </c>
      <c r="AK216" s="2">
        <v>0</v>
      </c>
      <c r="AL216" s="2">
        <v>0</v>
      </c>
      <c r="AM216" s="2">
        <v>0</v>
      </c>
      <c r="AN216" s="2">
        <v>1</v>
      </c>
      <c r="AO216" s="2">
        <v>12</v>
      </c>
      <c r="AP216" s="2">
        <v>0</v>
      </c>
      <c r="AQ216" s="2">
        <v>0</v>
      </c>
      <c r="AR216" s="2">
        <v>0</v>
      </c>
      <c r="AS216" s="2">
        <v>0</v>
      </c>
      <c r="AT216">
        <f t="shared" si="100"/>
        <v>13</v>
      </c>
      <c r="AV216" s="2" t="s">
        <v>42</v>
      </c>
      <c r="AW216" s="12">
        <v>15981</v>
      </c>
      <c r="AY216" s="2">
        <v>7</v>
      </c>
      <c r="AZ216" s="33" t="s">
        <v>79</v>
      </c>
      <c r="BA216" s="35">
        <v>14338.34</v>
      </c>
      <c r="BB216" s="6" t="s">
        <v>34</v>
      </c>
      <c r="BC216" s="12">
        <v>14380.045</v>
      </c>
      <c r="BE216" s="2">
        <v>7</v>
      </c>
      <c r="BF216" s="26" t="s">
        <v>79</v>
      </c>
      <c r="BG216" s="27">
        <v>14338.34</v>
      </c>
      <c r="BH216" s="13">
        <v>14380.045</v>
      </c>
      <c r="BI216" s="17">
        <v>0.29086593051950232</v>
      </c>
    </row>
    <row r="217" spans="2:61" ht="15.6" x14ac:dyDescent="0.3">
      <c r="B217" s="2">
        <v>8</v>
      </c>
      <c r="C217" s="26" t="s">
        <v>80</v>
      </c>
      <c r="D217" s="27">
        <v>14338.34</v>
      </c>
      <c r="L217" s="7">
        <f t="shared" si="101"/>
        <v>16181</v>
      </c>
      <c r="M217" s="6" t="s">
        <v>1</v>
      </c>
      <c r="N217" s="7">
        <f t="shared" si="98"/>
        <v>16581</v>
      </c>
      <c r="O217" s="6" t="s">
        <v>18</v>
      </c>
      <c r="Q217" s="7">
        <f t="shared" si="102"/>
        <v>16181</v>
      </c>
      <c r="R217" s="6" t="s">
        <v>1</v>
      </c>
      <c r="S217" s="7">
        <f t="shared" si="99"/>
        <v>16581</v>
      </c>
      <c r="T217" s="6" t="s">
        <v>35</v>
      </c>
      <c r="V217" s="2">
        <v>8</v>
      </c>
      <c r="W217" s="26" t="s">
        <v>80</v>
      </c>
      <c r="X217" s="27">
        <v>14338.34</v>
      </c>
      <c r="Y217" s="3" t="s">
        <v>34</v>
      </c>
      <c r="AA217" s="2">
        <v>8</v>
      </c>
      <c r="AB217" s="33" t="s">
        <v>80</v>
      </c>
      <c r="AC217" s="35">
        <v>14338.34</v>
      </c>
      <c r="AD217" s="65" t="s">
        <v>34</v>
      </c>
      <c r="AE217" s="65" t="s">
        <v>34</v>
      </c>
      <c r="AF217" s="2" t="s">
        <v>38</v>
      </c>
      <c r="AG217" s="3" t="s">
        <v>34</v>
      </c>
      <c r="AI217" s="2" t="s">
        <v>42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1</v>
      </c>
      <c r="AP217" s="2">
        <v>3</v>
      </c>
      <c r="AQ217" s="2">
        <v>1</v>
      </c>
      <c r="AR217" s="2">
        <v>0</v>
      </c>
      <c r="AS217" s="2">
        <v>0</v>
      </c>
      <c r="AT217">
        <f t="shared" si="100"/>
        <v>5</v>
      </c>
      <c r="AV217" s="2" t="s">
        <v>35</v>
      </c>
      <c r="AW217" s="12">
        <v>16419.095000000001</v>
      </c>
      <c r="AY217" s="2">
        <v>8</v>
      </c>
      <c r="AZ217" s="33" t="s">
        <v>80</v>
      </c>
      <c r="BA217" s="35">
        <v>14338.34</v>
      </c>
      <c r="BB217" s="6" t="s">
        <v>34</v>
      </c>
      <c r="BC217" s="12">
        <v>14380.045</v>
      </c>
      <c r="BE217" s="2">
        <v>8</v>
      </c>
      <c r="BF217" s="26" t="s">
        <v>80</v>
      </c>
      <c r="BG217" s="27">
        <v>14338.34</v>
      </c>
      <c r="BH217" s="13">
        <v>14380.045</v>
      </c>
      <c r="BI217" s="17">
        <v>0.29086593051950232</v>
      </c>
    </row>
    <row r="218" spans="2:61" ht="15.6" x14ac:dyDescent="0.3">
      <c r="B218" s="2">
        <v>9</v>
      </c>
      <c r="C218" s="25" t="s">
        <v>81</v>
      </c>
      <c r="D218" s="27">
        <v>14413.71</v>
      </c>
      <c r="L218" s="7">
        <f t="shared" si="101"/>
        <v>16581</v>
      </c>
      <c r="M218" s="6" t="s">
        <v>1</v>
      </c>
      <c r="N218" s="7">
        <f t="shared" si="98"/>
        <v>16981</v>
      </c>
      <c r="O218" s="6" t="s">
        <v>19</v>
      </c>
      <c r="Q218" s="7">
        <f t="shared" si="102"/>
        <v>16581</v>
      </c>
      <c r="R218" s="6" t="s">
        <v>1</v>
      </c>
      <c r="S218" s="7">
        <f t="shared" si="99"/>
        <v>16981</v>
      </c>
      <c r="T218" s="6" t="s">
        <v>43</v>
      </c>
      <c r="V218" s="2">
        <v>9</v>
      </c>
      <c r="W218" s="25" t="s">
        <v>81</v>
      </c>
      <c r="X218" s="27">
        <v>14413.71</v>
      </c>
      <c r="Y218" s="3" t="s">
        <v>34</v>
      </c>
      <c r="AA218" s="2">
        <v>9</v>
      </c>
      <c r="AB218" s="32" t="s">
        <v>81</v>
      </c>
      <c r="AC218" s="35">
        <v>14413.71</v>
      </c>
      <c r="AD218" s="65" t="s">
        <v>34</v>
      </c>
      <c r="AE218" s="65" t="s">
        <v>34</v>
      </c>
      <c r="AF218" s="2" t="s">
        <v>38</v>
      </c>
      <c r="AG218" s="3" t="s">
        <v>34</v>
      </c>
      <c r="AI218" s="2" t="s">
        <v>35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1</v>
      </c>
      <c r="AQ218" s="2">
        <v>17</v>
      </c>
      <c r="AR218" s="2">
        <v>3</v>
      </c>
      <c r="AS218" s="2">
        <v>0</v>
      </c>
      <c r="AT218">
        <f t="shared" si="100"/>
        <v>21</v>
      </c>
      <c r="AV218" s="2" t="s">
        <v>43</v>
      </c>
      <c r="AW218" s="12">
        <v>16381</v>
      </c>
      <c r="AY218" s="2">
        <v>9</v>
      </c>
      <c r="AZ218" s="32" t="s">
        <v>81</v>
      </c>
      <c r="BA218" s="35">
        <v>14413.71</v>
      </c>
      <c r="BB218" s="6" t="s">
        <v>34</v>
      </c>
      <c r="BC218" s="12">
        <v>14380.045</v>
      </c>
      <c r="BE218" s="2">
        <v>9</v>
      </c>
      <c r="BF218" s="25" t="s">
        <v>81</v>
      </c>
      <c r="BG218" s="27">
        <v>14413.71</v>
      </c>
      <c r="BH218" s="13">
        <v>14380.045</v>
      </c>
      <c r="BI218" s="17">
        <v>0.2335599504773509</v>
      </c>
    </row>
    <row r="219" spans="2:61" ht="15.6" x14ac:dyDescent="0.3">
      <c r="B219" s="2">
        <v>10</v>
      </c>
      <c r="C219" s="25" t="s">
        <v>82</v>
      </c>
      <c r="D219" s="27">
        <v>14483.06</v>
      </c>
      <c r="L219" s="7">
        <f t="shared" si="101"/>
        <v>16981</v>
      </c>
      <c r="M219" s="6" t="s">
        <v>1</v>
      </c>
      <c r="N219" s="7">
        <f t="shared" si="98"/>
        <v>17381</v>
      </c>
      <c r="O219" s="6" t="s">
        <v>20</v>
      </c>
      <c r="Q219" s="7">
        <f t="shared" si="102"/>
        <v>16981</v>
      </c>
      <c r="R219" s="6" t="s">
        <v>1</v>
      </c>
      <c r="S219" s="7">
        <f t="shared" si="99"/>
        <v>17381</v>
      </c>
      <c r="T219" s="6" t="s">
        <v>44</v>
      </c>
      <c r="V219" s="2">
        <v>10</v>
      </c>
      <c r="W219" s="25" t="s">
        <v>82</v>
      </c>
      <c r="X219" s="27">
        <v>14483.06</v>
      </c>
      <c r="Y219" s="3" t="s">
        <v>34</v>
      </c>
      <c r="AA219" s="2">
        <v>10</v>
      </c>
      <c r="AB219" s="32" t="s">
        <v>82</v>
      </c>
      <c r="AC219" s="35">
        <v>14483.06</v>
      </c>
      <c r="AD219" s="65" t="s">
        <v>34</v>
      </c>
      <c r="AE219" s="65" t="s">
        <v>34</v>
      </c>
      <c r="AF219" s="2" t="s">
        <v>38</v>
      </c>
      <c r="AG219" s="3" t="s">
        <v>34</v>
      </c>
      <c r="AI219" s="2" t="s">
        <v>43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3</v>
      </c>
      <c r="AR219" s="2">
        <v>0</v>
      </c>
      <c r="AS219" s="2">
        <v>0</v>
      </c>
      <c r="AT219">
        <f t="shared" si="100"/>
        <v>3</v>
      </c>
      <c r="AV219" s="2" t="s">
        <v>44</v>
      </c>
      <c r="AW219" s="12">
        <v>0</v>
      </c>
      <c r="AY219" s="2">
        <v>10</v>
      </c>
      <c r="AZ219" s="32" t="s">
        <v>82</v>
      </c>
      <c r="BA219" s="35">
        <v>14483.06</v>
      </c>
      <c r="BB219" s="6" t="s">
        <v>34</v>
      </c>
      <c r="BC219" s="12">
        <v>14380.045</v>
      </c>
      <c r="BE219" s="2">
        <v>10</v>
      </c>
      <c r="BF219" s="25" t="s">
        <v>82</v>
      </c>
      <c r="BG219" s="27">
        <v>14483.06</v>
      </c>
      <c r="BH219" s="13">
        <v>14380.045</v>
      </c>
      <c r="BI219" s="17">
        <v>0.71127685681029662</v>
      </c>
    </row>
    <row r="220" spans="2:61" x14ac:dyDescent="0.3">
      <c r="B220" s="2" t="s">
        <v>24</v>
      </c>
      <c r="C220" s="2" t="s">
        <v>24</v>
      </c>
      <c r="D220" s="18" t="s">
        <v>24</v>
      </c>
      <c r="V220" s="2" t="s">
        <v>24</v>
      </c>
      <c r="W220" s="2" t="s">
        <v>24</v>
      </c>
      <c r="X220" s="18" t="s">
        <v>24</v>
      </c>
      <c r="Y220" s="18" t="s">
        <v>24</v>
      </c>
      <c r="AA220" s="2" t="s">
        <v>24</v>
      </c>
      <c r="AB220" s="34" t="s">
        <v>24</v>
      </c>
      <c r="AC220" s="18" t="s">
        <v>24</v>
      </c>
      <c r="AD220" s="18" t="s">
        <v>24</v>
      </c>
      <c r="AE220" s="18" t="s">
        <v>24</v>
      </c>
      <c r="AF220" s="18" t="s">
        <v>24</v>
      </c>
      <c r="AG220" s="18" t="s">
        <v>24</v>
      </c>
      <c r="AI220" s="2" t="s">
        <v>44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>
        <f t="shared" si="100"/>
        <v>0</v>
      </c>
      <c r="AY220" s="2" t="s">
        <v>24</v>
      </c>
      <c r="AZ220" s="34" t="s">
        <v>24</v>
      </c>
      <c r="BA220" s="18" t="s">
        <v>24</v>
      </c>
      <c r="BB220" s="18" t="s">
        <v>24</v>
      </c>
      <c r="BC220" s="18" t="s">
        <v>24</v>
      </c>
      <c r="BE220" s="2" t="s">
        <v>24</v>
      </c>
      <c r="BF220" s="2" t="s">
        <v>24</v>
      </c>
      <c r="BG220" s="18" t="s">
        <v>24</v>
      </c>
      <c r="BH220" s="18" t="s">
        <v>24</v>
      </c>
      <c r="BI220" s="18" t="s">
        <v>24</v>
      </c>
    </row>
    <row r="221" spans="2:61" x14ac:dyDescent="0.3">
      <c r="B221" s="2" t="s">
        <v>24</v>
      </c>
      <c r="C221" s="2" t="s">
        <v>24</v>
      </c>
      <c r="D221" s="18" t="s">
        <v>24</v>
      </c>
      <c r="V221" s="2" t="s">
        <v>24</v>
      </c>
      <c r="W221" s="2" t="s">
        <v>24</v>
      </c>
      <c r="X221" s="18" t="s">
        <v>24</v>
      </c>
      <c r="Y221" s="18" t="s">
        <v>24</v>
      </c>
      <c r="AA221" s="2" t="s">
        <v>24</v>
      </c>
      <c r="AB221" s="34" t="s">
        <v>24</v>
      </c>
      <c r="AC221" s="18" t="s">
        <v>24</v>
      </c>
      <c r="AD221" s="18" t="s">
        <v>24</v>
      </c>
      <c r="AE221" s="18" t="s">
        <v>24</v>
      </c>
      <c r="AF221" s="18" t="s">
        <v>24</v>
      </c>
      <c r="AG221" s="18" t="s">
        <v>24</v>
      </c>
      <c r="AT221">
        <f>SUM(AT211:AT220)</f>
        <v>729</v>
      </c>
      <c r="AY221" s="2" t="s">
        <v>24</v>
      </c>
      <c r="AZ221" s="34" t="s">
        <v>24</v>
      </c>
      <c r="BA221" s="18" t="s">
        <v>24</v>
      </c>
      <c r="BB221" s="18" t="s">
        <v>24</v>
      </c>
      <c r="BC221" s="18" t="s">
        <v>24</v>
      </c>
      <c r="BE221" s="2" t="s">
        <v>24</v>
      </c>
      <c r="BF221" s="2" t="s">
        <v>24</v>
      </c>
      <c r="BG221" s="18" t="s">
        <v>24</v>
      </c>
      <c r="BH221" s="18" t="s">
        <v>24</v>
      </c>
      <c r="BI221" s="18" t="s">
        <v>24</v>
      </c>
    </row>
    <row r="222" spans="2:61" x14ac:dyDescent="0.3">
      <c r="B222" s="2" t="s">
        <v>24</v>
      </c>
      <c r="C222" s="2" t="s">
        <v>24</v>
      </c>
      <c r="D222" s="18" t="s">
        <v>24</v>
      </c>
      <c r="V222" s="2" t="s">
        <v>24</v>
      </c>
      <c r="W222" s="2" t="s">
        <v>24</v>
      </c>
      <c r="X222" s="18" t="s">
        <v>24</v>
      </c>
      <c r="Y222" s="18" t="s">
        <v>24</v>
      </c>
      <c r="AA222" s="2" t="s">
        <v>24</v>
      </c>
      <c r="AB222" s="34" t="s">
        <v>24</v>
      </c>
      <c r="AC222" s="18" t="s">
        <v>24</v>
      </c>
      <c r="AD222" s="18" t="s">
        <v>24</v>
      </c>
      <c r="AE222" s="18" t="s">
        <v>24</v>
      </c>
      <c r="AF222" s="18" t="s">
        <v>24</v>
      </c>
      <c r="AG222" s="18" t="s">
        <v>24</v>
      </c>
      <c r="AY222" s="2" t="s">
        <v>24</v>
      </c>
      <c r="AZ222" s="34" t="s">
        <v>24</v>
      </c>
      <c r="BA222" s="18" t="s">
        <v>24</v>
      </c>
      <c r="BB222" s="18" t="s">
        <v>24</v>
      </c>
      <c r="BC222" s="18" t="s">
        <v>24</v>
      </c>
      <c r="BE222" s="2" t="s">
        <v>24</v>
      </c>
      <c r="BF222" s="2" t="s">
        <v>24</v>
      </c>
      <c r="BG222" s="18" t="s">
        <v>24</v>
      </c>
      <c r="BH222" s="18" t="s">
        <v>24</v>
      </c>
      <c r="BI222" s="18" t="s">
        <v>24</v>
      </c>
    </row>
    <row r="223" spans="2:61" x14ac:dyDescent="0.3">
      <c r="B223" s="2" t="s">
        <v>24</v>
      </c>
      <c r="C223" s="2" t="s">
        <v>24</v>
      </c>
      <c r="D223" s="18" t="s">
        <v>24</v>
      </c>
      <c r="V223" s="2" t="s">
        <v>24</v>
      </c>
      <c r="W223" s="2" t="s">
        <v>24</v>
      </c>
      <c r="X223" s="18" t="s">
        <v>24</v>
      </c>
      <c r="Y223" s="18" t="s">
        <v>24</v>
      </c>
      <c r="AA223" s="2" t="s">
        <v>24</v>
      </c>
      <c r="AB223" s="34" t="s">
        <v>24</v>
      </c>
      <c r="AC223" s="18" t="s">
        <v>24</v>
      </c>
      <c r="AD223" s="18" t="s">
        <v>24</v>
      </c>
      <c r="AE223" s="18" t="s">
        <v>24</v>
      </c>
      <c r="AF223" s="18" t="s">
        <v>24</v>
      </c>
      <c r="AG223" s="18" t="s">
        <v>24</v>
      </c>
      <c r="AI223" s="67" t="s">
        <v>51</v>
      </c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Y223" s="2" t="s">
        <v>24</v>
      </c>
      <c r="AZ223" s="34" t="s">
        <v>24</v>
      </c>
      <c r="BA223" s="18" t="s">
        <v>24</v>
      </c>
      <c r="BB223" s="18" t="s">
        <v>24</v>
      </c>
      <c r="BC223" s="18" t="s">
        <v>24</v>
      </c>
      <c r="BE223" s="2" t="s">
        <v>24</v>
      </c>
      <c r="BF223" s="2" t="s">
        <v>24</v>
      </c>
      <c r="BG223" s="18" t="s">
        <v>24</v>
      </c>
      <c r="BH223" s="18" t="s">
        <v>24</v>
      </c>
      <c r="BI223" s="18" t="s">
        <v>24</v>
      </c>
    </row>
    <row r="224" spans="2:61" x14ac:dyDescent="0.3">
      <c r="B224" s="2" t="s">
        <v>24</v>
      </c>
      <c r="C224" s="2" t="s">
        <v>24</v>
      </c>
      <c r="D224" s="18" t="s">
        <v>24</v>
      </c>
      <c r="V224" s="2" t="s">
        <v>24</v>
      </c>
      <c r="W224" s="2" t="s">
        <v>24</v>
      </c>
      <c r="X224" s="18" t="s">
        <v>24</v>
      </c>
      <c r="Y224" s="18" t="s">
        <v>24</v>
      </c>
      <c r="AA224" s="2" t="s">
        <v>24</v>
      </c>
      <c r="AB224" s="34" t="s">
        <v>24</v>
      </c>
      <c r="AC224" s="18" t="s">
        <v>24</v>
      </c>
      <c r="AD224" s="18" t="s">
        <v>24</v>
      </c>
      <c r="AE224" s="18" t="s">
        <v>24</v>
      </c>
      <c r="AF224" s="18" t="s">
        <v>24</v>
      </c>
      <c r="AG224" s="18" t="s">
        <v>24</v>
      </c>
      <c r="AI224" s="2" t="s">
        <v>33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Y224" s="2" t="s">
        <v>24</v>
      </c>
      <c r="AZ224" s="34" t="s">
        <v>24</v>
      </c>
      <c r="BA224" s="18" t="s">
        <v>24</v>
      </c>
      <c r="BB224" s="18" t="s">
        <v>24</v>
      </c>
      <c r="BC224" s="18" t="s">
        <v>24</v>
      </c>
      <c r="BE224" s="2" t="s">
        <v>24</v>
      </c>
      <c r="BF224" s="2" t="s">
        <v>24</v>
      </c>
      <c r="BG224" s="18" t="s">
        <v>24</v>
      </c>
      <c r="BH224" s="18" t="s">
        <v>24</v>
      </c>
      <c r="BI224" s="18" t="s">
        <v>24</v>
      </c>
    </row>
    <row r="225" spans="1:61" x14ac:dyDescent="0.3">
      <c r="B225" s="2">
        <v>671</v>
      </c>
      <c r="C225" s="2" t="s">
        <v>148</v>
      </c>
      <c r="D225" s="2">
        <v>14340.35</v>
      </c>
      <c r="V225" s="2">
        <v>671</v>
      </c>
      <c r="W225" s="2" t="s">
        <v>148</v>
      </c>
      <c r="X225" s="2">
        <v>14340.35</v>
      </c>
      <c r="Y225" s="3" t="s">
        <v>34</v>
      </c>
      <c r="AA225" s="2">
        <v>670</v>
      </c>
      <c r="AB225" s="2" t="s">
        <v>147</v>
      </c>
      <c r="AC225" s="2">
        <v>14336.33</v>
      </c>
      <c r="AD225" s="2" t="s">
        <v>34</v>
      </c>
      <c r="AE225" s="18" t="s">
        <v>34</v>
      </c>
      <c r="AF225" s="2" t="s">
        <v>38</v>
      </c>
      <c r="AG225" s="18" t="s">
        <v>34</v>
      </c>
      <c r="AI225" s="2" t="s">
        <v>50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Y225" s="2">
        <v>670</v>
      </c>
      <c r="AZ225" s="2" t="s">
        <v>147</v>
      </c>
      <c r="BA225" s="2">
        <v>14336.33</v>
      </c>
      <c r="BB225" s="2" t="s">
        <v>34</v>
      </c>
      <c r="BC225" s="12">
        <v>14380.045</v>
      </c>
      <c r="BE225" s="2">
        <v>670</v>
      </c>
      <c r="BF225" s="2" t="s">
        <v>147</v>
      </c>
      <c r="BG225" s="2">
        <v>14336.33</v>
      </c>
      <c r="BH225" s="13">
        <v>14380.045</v>
      </c>
      <c r="BI225" s="17">
        <v>0.30492703545503091</v>
      </c>
    </row>
    <row r="226" spans="1:61" x14ac:dyDescent="0.3">
      <c r="AA226" s="2">
        <v>671</v>
      </c>
      <c r="AB226" s="2" t="s">
        <v>148</v>
      </c>
      <c r="AC226" s="2">
        <v>14340.35</v>
      </c>
      <c r="AD226" s="2" t="s">
        <v>34</v>
      </c>
      <c r="AE226" s="18" t="s">
        <v>34</v>
      </c>
      <c r="AF226" s="2" t="s">
        <v>38</v>
      </c>
      <c r="AG226" s="3"/>
      <c r="AI226" s="2" t="s">
        <v>49</v>
      </c>
      <c r="AJ226" s="3">
        <v>0</v>
      </c>
      <c r="AK226" s="3">
        <f>AK212/$AT$212</f>
        <v>0.8571428571428571</v>
      </c>
      <c r="AL226" s="3">
        <f t="shared" ref="AL226:AS226" si="103">AL212/$AT$212</f>
        <v>0.14285714285714285</v>
      </c>
      <c r="AM226" s="3">
        <f t="shared" si="103"/>
        <v>0</v>
      </c>
      <c r="AN226" s="3">
        <f t="shared" si="103"/>
        <v>0</v>
      </c>
      <c r="AO226" s="3">
        <f t="shared" si="103"/>
        <v>0</v>
      </c>
      <c r="AP226" s="3">
        <f t="shared" si="103"/>
        <v>0</v>
      </c>
      <c r="AQ226" s="3">
        <f t="shared" si="103"/>
        <v>0</v>
      </c>
      <c r="AR226" s="3">
        <f t="shared" si="103"/>
        <v>0</v>
      </c>
      <c r="AS226" s="3">
        <f t="shared" si="103"/>
        <v>0</v>
      </c>
      <c r="AY226" s="2">
        <v>671</v>
      </c>
      <c r="AZ226" s="2" t="s">
        <v>148</v>
      </c>
      <c r="BA226" s="2">
        <v>14340.35</v>
      </c>
      <c r="BB226" s="2" t="s">
        <v>34</v>
      </c>
      <c r="BC226" s="12">
        <v>14380.045</v>
      </c>
      <c r="BE226" s="2">
        <v>671</v>
      </c>
      <c r="BF226" s="2" t="s">
        <v>148</v>
      </c>
      <c r="BG226" s="2">
        <v>14340.35</v>
      </c>
      <c r="BH226" s="13">
        <v>14380.045</v>
      </c>
      <c r="BI226" s="17">
        <v>0.27680876730379522</v>
      </c>
    </row>
    <row r="227" spans="1:61" x14ac:dyDescent="0.3">
      <c r="AI227" s="2" t="s">
        <v>34</v>
      </c>
      <c r="AJ227" s="3">
        <v>0</v>
      </c>
      <c r="AK227" s="3">
        <f>AK213/$AT$213</f>
        <v>2.386634844868735E-2</v>
      </c>
      <c r="AL227" s="3">
        <f t="shared" ref="AL227:AS227" si="104">AL213/$AT$213</f>
        <v>0.95465393794749398</v>
      </c>
      <c r="AM227" s="3">
        <f t="shared" si="104"/>
        <v>2.1479713603818614E-2</v>
      </c>
      <c r="AN227" s="3">
        <f t="shared" si="104"/>
        <v>0</v>
      </c>
      <c r="AO227" s="3">
        <f t="shared" si="104"/>
        <v>0</v>
      </c>
      <c r="AP227" s="3">
        <f t="shared" si="104"/>
        <v>0</v>
      </c>
      <c r="AQ227" s="3">
        <f t="shared" si="104"/>
        <v>0</v>
      </c>
      <c r="AR227" s="3">
        <f t="shared" si="104"/>
        <v>0</v>
      </c>
      <c r="AS227" s="3">
        <f t="shared" si="104"/>
        <v>0</v>
      </c>
    </row>
    <row r="228" spans="1:61" x14ac:dyDescent="0.3">
      <c r="AI228" s="2" t="s">
        <v>39</v>
      </c>
      <c r="AJ228" s="3">
        <v>0</v>
      </c>
      <c r="AK228" s="3">
        <f>AK214/$AT$214</f>
        <v>0</v>
      </c>
      <c r="AL228" s="3">
        <f t="shared" ref="AL228:AS228" si="105">AL214/$AT$214</f>
        <v>5.5214723926380369E-2</v>
      </c>
      <c r="AM228" s="3">
        <f t="shared" si="105"/>
        <v>0.91411042944785281</v>
      </c>
      <c r="AN228" s="3">
        <f t="shared" si="105"/>
        <v>3.0674846625766871E-2</v>
      </c>
      <c r="AO228" s="3">
        <f t="shared" si="105"/>
        <v>0</v>
      </c>
      <c r="AP228" s="3">
        <f t="shared" si="105"/>
        <v>0</v>
      </c>
      <c r="AQ228" s="3">
        <f t="shared" si="105"/>
        <v>0</v>
      </c>
      <c r="AR228" s="3">
        <f t="shared" si="105"/>
        <v>0</v>
      </c>
      <c r="AS228" s="3">
        <f t="shared" si="105"/>
        <v>0</v>
      </c>
    </row>
    <row r="229" spans="1:61" x14ac:dyDescent="0.3">
      <c r="AI229" s="2" t="s">
        <v>40</v>
      </c>
      <c r="AJ229" s="3">
        <v>0</v>
      </c>
      <c r="AK229" s="3">
        <f>AK215/$AT$215</f>
        <v>0</v>
      </c>
      <c r="AL229" s="3">
        <f t="shared" ref="AL229:AS229" si="106">AL215/$AT$215</f>
        <v>0</v>
      </c>
      <c r="AM229" s="3">
        <f t="shared" si="106"/>
        <v>0.14285714285714285</v>
      </c>
      <c r="AN229" s="3">
        <f t="shared" si="106"/>
        <v>0.82857142857142863</v>
      </c>
      <c r="AO229" s="3">
        <f t="shared" si="106"/>
        <v>0</v>
      </c>
      <c r="AP229" s="3">
        <f t="shared" si="106"/>
        <v>2.8571428571428571E-2</v>
      </c>
      <c r="AQ229" s="3">
        <f t="shared" si="106"/>
        <v>0</v>
      </c>
      <c r="AR229" s="3">
        <f t="shared" si="106"/>
        <v>0</v>
      </c>
      <c r="AS229" s="3">
        <f t="shared" si="106"/>
        <v>0</v>
      </c>
    </row>
    <row r="230" spans="1:61" x14ac:dyDescent="0.3">
      <c r="AI230" s="2" t="s">
        <v>41</v>
      </c>
      <c r="AJ230" s="3">
        <v>0</v>
      </c>
      <c r="AK230" s="3">
        <f>AK216/$AT$216</f>
        <v>0</v>
      </c>
      <c r="AL230" s="3">
        <f t="shared" ref="AL230:AS230" si="107">AL216/$AT$216</f>
        <v>0</v>
      </c>
      <c r="AM230" s="3">
        <f t="shared" si="107"/>
        <v>0</v>
      </c>
      <c r="AN230" s="3">
        <f t="shared" si="107"/>
        <v>7.6923076923076927E-2</v>
      </c>
      <c r="AO230" s="3">
        <f t="shared" si="107"/>
        <v>0.92307692307692313</v>
      </c>
      <c r="AP230" s="3">
        <f t="shared" si="107"/>
        <v>0</v>
      </c>
      <c r="AQ230" s="3">
        <f t="shared" si="107"/>
        <v>0</v>
      </c>
      <c r="AR230" s="3">
        <f t="shared" si="107"/>
        <v>0</v>
      </c>
      <c r="AS230" s="3">
        <f t="shared" si="107"/>
        <v>0</v>
      </c>
    </row>
    <row r="231" spans="1:61" x14ac:dyDescent="0.3">
      <c r="AI231" s="2" t="s">
        <v>42</v>
      </c>
      <c r="AJ231" s="3">
        <v>0</v>
      </c>
      <c r="AK231" s="3">
        <f>AK217/$AT$217</f>
        <v>0</v>
      </c>
      <c r="AL231" s="3">
        <f t="shared" ref="AL231:AS231" si="108">AL217/$AT$217</f>
        <v>0</v>
      </c>
      <c r="AM231" s="3">
        <f t="shared" si="108"/>
        <v>0</v>
      </c>
      <c r="AN231" s="3">
        <f t="shared" si="108"/>
        <v>0</v>
      </c>
      <c r="AO231" s="3">
        <f t="shared" si="108"/>
        <v>0.2</v>
      </c>
      <c r="AP231" s="3">
        <f t="shared" si="108"/>
        <v>0.6</v>
      </c>
      <c r="AQ231" s="3">
        <f t="shared" si="108"/>
        <v>0.2</v>
      </c>
      <c r="AR231" s="3">
        <f t="shared" si="108"/>
        <v>0</v>
      </c>
      <c r="AS231" s="3">
        <f t="shared" si="108"/>
        <v>0</v>
      </c>
    </row>
    <row r="232" spans="1:61" x14ac:dyDescent="0.3">
      <c r="AI232" s="2" t="s">
        <v>35</v>
      </c>
      <c r="AJ232" s="3">
        <v>0</v>
      </c>
      <c r="AK232" s="3">
        <f>AK218/$AT$218</f>
        <v>0</v>
      </c>
      <c r="AL232" s="3">
        <f t="shared" ref="AL232:AS232" si="109">AL218/$AT$218</f>
        <v>0</v>
      </c>
      <c r="AM232" s="3">
        <f t="shared" si="109"/>
        <v>0</v>
      </c>
      <c r="AN232" s="3">
        <f t="shared" si="109"/>
        <v>0</v>
      </c>
      <c r="AO232" s="3">
        <f t="shared" si="109"/>
        <v>0</v>
      </c>
      <c r="AP232" s="3">
        <f t="shared" si="109"/>
        <v>4.7619047619047616E-2</v>
      </c>
      <c r="AQ232" s="3">
        <f t="shared" si="109"/>
        <v>0.80952380952380953</v>
      </c>
      <c r="AR232" s="3">
        <f t="shared" si="109"/>
        <v>0.14285714285714285</v>
      </c>
      <c r="AS232" s="3">
        <f t="shared" si="109"/>
        <v>0</v>
      </c>
    </row>
    <row r="233" spans="1:61" x14ac:dyDescent="0.3">
      <c r="AI233" s="2" t="s">
        <v>43</v>
      </c>
      <c r="AJ233" s="3">
        <v>0</v>
      </c>
      <c r="AK233" s="3">
        <f>AK219/$AT$219</f>
        <v>0</v>
      </c>
      <c r="AL233" s="3">
        <f t="shared" ref="AL233:AS233" si="110">AL219/$AT$219</f>
        <v>0</v>
      </c>
      <c r="AM233" s="3">
        <f t="shared" si="110"/>
        <v>0</v>
      </c>
      <c r="AN233" s="3">
        <f t="shared" si="110"/>
        <v>0</v>
      </c>
      <c r="AO233" s="3">
        <f t="shared" si="110"/>
        <v>0</v>
      </c>
      <c r="AP233" s="3">
        <f t="shared" si="110"/>
        <v>0</v>
      </c>
      <c r="AQ233" s="3">
        <f t="shared" si="110"/>
        <v>1</v>
      </c>
      <c r="AR233" s="3">
        <f t="shared" si="110"/>
        <v>0</v>
      </c>
      <c r="AS233" s="3">
        <f t="shared" si="110"/>
        <v>0</v>
      </c>
    </row>
    <row r="234" spans="1:61" x14ac:dyDescent="0.3">
      <c r="AI234" s="2" t="s">
        <v>44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</row>
    <row r="236" spans="1:61" x14ac:dyDescent="0.3">
      <c r="A236" t="s">
        <v>197</v>
      </c>
    </row>
    <row r="238" spans="1:61" x14ac:dyDescent="0.3">
      <c r="B238" s="14" t="s">
        <v>46</v>
      </c>
      <c r="C238" s="14" t="s">
        <v>47</v>
      </c>
      <c r="D238" s="14" t="s">
        <v>48</v>
      </c>
      <c r="F238" s="67" t="s">
        <v>2</v>
      </c>
      <c r="G238" s="67"/>
      <c r="I238" s="70" t="s">
        <v>7</v>
      </c>
      <c r="J238" s="71"/>
      <c r="L238" s="68" t="s">
        <v>0</v>
      </c>
      <c r="M238" s="68"/>
      <c r="N238" s="68"/>
      <c r="O238" s="6" t="s">
        <v>10</v>
      </c>
      <c r="Q238" s="68" t="s">
        <v>0</v>
      </c>
      <c r="R238" s="68"/>
      <c r="S238" s="68"/>
      <c r="T238" s="6" t="s">
        <v>33</v>
      </c>
      <c r="V238" s="67" t="s">
        <v>85</v>
      </c>
      <c r="W238" s="67"/>
      <c r="X238" s="67"/>
      <c r="Y238" s="2" t="s">
        <v>33</v>
      </c>
      <c r="AA238" s="67" t="s">
        <v>85</v>
      </c>
      <c r="AB238" s="67"/>
      <c r="AC238" s="67"/>
      <c r="AD238" s="2" t="s">
        <v>33</v>
      </c>
      <c r="AE238" s="67" t="s">
        <v>36</v>
      </c>
      <c r="AF238" s="67"/>
      <c r="AG238" s="67"/>
      <c r="AI238" s="67" t="s">
        <v>51</v>
      </c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V238" s="67" t="s">
        <v>54</v>
      </c>
      <c r="AW238" s="67"/>
      <c r="AY238" s="67" t="s">
        <v>85</v>
      </c>
      <c r="AZ238" s="67"/>
      <c r="BA238" s="67"/>
      <c r="BB238" s="2" t="s">
        <v>33</v>
      </c>
      <c r="BC238" s="2" t="s">
        <v>55</v>
      </c>
      <c r="BE238" s="67" t="s">
        <v>85</v>
      </c>
      <c r="BF238" s="67"/>
      <c r="BG238" s="67"/>
      <c r="BH238" s="2" t="s">
        <v>55</v>
      </c>
      <c r="BI238" s="2" t="s">
        <v>157</v>
      </c>
    </row>
    <row r="239" spans="1:61" ht="15.6" x14ac:dyDescent="0.3">
      <c r="B239" s="2">
        <v>1</v>
      </c>
      <c r="C239" s="23">
        <v>43833</v>
      </c>
      <c r="D239" s="27">
        <v>14305.17</v>
      </c>
      <c r="F239" s="3" t="s">
        <v>3</v>
      </c>
      <c r="G239" s="4">
        <v>13912</v>
      </c>
      <c r="H239" s="19"/>
      <c r="I239" s="3" t="s">
        <v>3</v>
      </c>
      <c r="J239" s="4">
        <v>13912</v>
      </c>
      <c r="L239" s="7">
        <v>13912</v>
      </c>
      <c r="M239" s="6" t="s">
        <v>1</v>
      </c>
      <c r="N239" s="7">
        <f>L239+$J$243</f>
        <v>14206</v>
      </c>
      <c r="O239" s="6" t="s">
        <v>11</v>
      </c>
      <c r="Q239" s="7">
        <v>13912</v>
      </c>
      <c r="R239" s="6" t="s">
        <v>1</v>
      </c>
      <c r="S239" s="7">
        <f>Q239+$J$243</f>
        <v>14206</v>
      </c>
      <c r="T239" s="6" t="s">
        <v>50</v>
      </c>
      <c r="V239" s="2">
        <v>1</v>
      </c>
      <c r="W239" s="23">
        <v>43833</v>
      </c>
      <c r="X239" s="27">
        <v>14305.17</v>
      </c>
      <c r="Y239" s="2" t="s">
        <v>49</v>
      </c>
      <c r="AA239" s="2">
        <v>1</v>
      </c>
      <c r="AB239" s="31">
        <v>43833</v>
      </c>
      <c r="AC239" s="35">
        <v>14305.17</v>
      </c>
      <c r="AD239" s="2" t="s">
        <v>49</v>
      </c>
      <c r="AE239" s="2" t="s">
        <v>49</v>
      </c>
      <c r="AF239" s="2" t="s">
        <v>38</v>
      </c>
      <c r="AG239" s="2" t="s">
        <v>49</v>
      </c>
      <c r="AI239" s="2" t="s">
        <v>33</v>
      </c>
      <c r="AJ239" s="2" t="s">
        <v>50</v>
      </c>
      <c r="AK239" s="2" t="s">
        <v>49</v>
      </c>
      <c r="AL239" s="2" t="s">
        <v>34</v>
      </c>
      <c r="AM239" s="2" t="s">
        <v>39</v>
      </c>
      <c r="AN239" s="2" t="s">
        <v>40</v>
      </c>
      <c r="AO239" s="2" t="s">
        <v>41</v>
      </c>
      <c r="AP239" s="2" t="s">
        <v>42</v>
      </c>
      <c r="AQ239" s="2" t="s">
        <v>35</v>
      </c>
      <c r="AR239" s="2" t="s">
        <v>43</v>
      </c>
      <c r="AS239" s="2" t="s">
        <v>44</v>
      </c>
      <c r="AV239" s="2" t="s">
        <v>50</v>
      </c>
      <c r="AW239" s="12">
        <v>14095.296</v>
      </c>
      <c r="AY239" s="2">
        <v>1</v>
      </c>
      <c r="AZ239" s="31">
        <v>43833</v>
      </c>
      <c r="BA239" s="35">
        <v>14305.17</v>
      </c>
      <c r="BB239" s="2" t="s">
        <v>49</v>
      </c>
      <c r="BC239" s="13"/>
      <c r="BE239" s="2">
        <v>1</v>
      </c>
      <c r="BF239" s="23">
        <v>43833</v>
      </c>
      <c r="BG239" s="27">
        <v>14305.17</v>
      </c>
      <c r="BH239" s="13" t="s">
        <v>1</v>
      </c>
      <c r="BI239" s="2" t="s">
        <v>1</v>
      </c>
    </row>
    <row r="240" spans="1:61" ht="15.6" x14ac:dyDescent="0.3">
      <c r="B240" s="2">
        <v>2</v>
      </c>
      <c r="C240" s="25" t="s">
        <v>74</v>
      </c>
      <c r="D240" s="27">
        <v>14485.07</v>
      </c>
      <c r="F240" s="3" t="s">
        <v>4</v>
      </c>
      <c r="G240" s="4">
        <v>16856</v>
      </c>
      <c r="H240" s="19"/>
      <c r="I240" s="5" t="s">
        <v>4</v>
      </c>
      <c r="J240" s="4">
        <v>16856</v>
      </c>
      <c r="L240" s="7">
        <f>N239</f>
        <v>14206</v>
      </c>
      <c r="M240" s="6" t="s">
        <v>1</v>
      </c>
      <c r="N240" s="7">
        <f t="shared" ref="N240:N248" si="111">L240+$J$243</f>
        <v>14500</v>
      </c>
      <c r="O240" s="6" t="s">
        <v>12</v>
      </c>
      <c r="Q240" s="7">
        <f>S239</f>
        <v>14206</v>
      </c>
      <c r="R240" s="6" t="s">
        <v>1</v>
      </c>
      <c r="S240" s="7">
        <f t="shared" ref="S240:S248" si="112">Q240+$J$243</f>
        <v>14500</v>
      </c>
      <c r="T240" s="6" t="s">
        <v>49</v>
      </c>
      <c r="V240" s="2">
        <v>2</v>
      </c>
      <c r="W240" s="25" t="s">
        <v>74</v>
      </c>
      <c r="X240" s="27">
        <v>14485.07</v>
      </c>
      <c r="Y240" s="2" t="s">
        <v>49</v>
      </c>
      <c r="AA240" s="2">
        <v>2</v>
      </c>
      <c r="AB240" s="32" t="s">
        <v>74</v>
      </c>
      <c r="AC240" s="35">
        <v>14485.07</v>
      </c>
      <c r="AD240" s="2" t="s">
        <v>49</v>
      </c>
      <c r="AE240" s="2" t="s">
        <v>49</v>
      </c>
      <c r="AF240" s="2" t="s">
        <v>38</v>
      </c>
      <c r="AG240" s="2" t="s">
        <v>49</v>
      </c>
      <c r="AI240" s="2" t="s">
        <v>50</v>
      </c>
      <c r="AJ240" s="2">
        <v>71</v>
      </c>
      <c r="AK240" s="2">
        <v>10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>
        <f>SUM(AJ240:AS240)</f>
        <v>81</v>
      </c>
      <c r="AV240" s="2" t="s">
        <v>49</v>
      </c>
      <c r="AW240" s="12">
        <v>14353.857</v>
      </c>
      <c r="AY240" s="2">
        <v>2</v>
      </c>
      <c r="AZ240" s="32" t="s">
        <v>74</v>
      </c>
      <c r="BA240" s="35">
        <v>14485.07</v>
      </c>
      <c r="BB240" s="2" t="s">
        <v>49</v>
      </c>
      <c r="BC240" s="12">
        <v>14353.857</v>
      </c>
      <c r="BE240" s="2">
        <v>2</v>
      </c>
      <c r="BF240" s="25" t="s">
        <v>74</v>
      </c>
      <c r="BG240" s="27">
        <v>14485.07</v>
      </c>
      <c r="BH240" s="13">
        <v>14353.857</v>
      </c>
      <c r="BI240" s="17">
        <v>0.90584896823318606</v>
      </c>
    </row>
    <row r="241" spans="2:61" ht="15.6" x14ac:dyDescent="0.3">
      <c r="B241" s="2">
        <v>3</v>
      </c>
      <c r="C241" s="25" t="s">
        <v>75</v>
      </c>
      <c r="D241" s="27">
        <v>14293.11</v>
      </c>
      <c r="F241" s="3" t="s">
        <v>5</v>
      </c>
      <c r="G241" s="3" t="s">
        <v>208</v>
      </c>
      <c r="I241" s="5" t="s">
        <v>8</v>
      </c>
      <c r="J241" s="3">
        <v>10</v>
      </c>
      <c r="L241" s="7">
        <f>N240</f>
        <v>14500</v>
      </c>
      <c r="M241" s="6" t="s">
        <v>1</v>
      </c>
      <c r="N241" s="7">
        <f t="shared" si="111"/>
        <v>14794</v>
      </c>
      <c r="O241" s="6" t="s">
        <v>13</v>
      </c>
      <c r="Q241" s="7">
        <f>S240</f>
        <v>14500</v>
      </c>
      <c r="R241" s="6" t="s">
        <v>1</v>
      </c>
      <c r="S241" s="7">
        <f t="shared" si="112"/>
        <v>14794</v>
      </c>
      <c r="T241" s="6" t="s">
        <v>34</v>
      </c>
      <c r="V241" s="2">
        <v>3</v>
      </c>
      <c r="W241" s="25" t="s">
        <v>75</v>
      </c>
      <c r="X241" s="27">
        <v>14293.11</v>
      </c>
      <c r="Y241" s="2" t="s">
        <v>49</v>
      </c>
      <c r="AA241" s="2">
        <v>3</v>
      </c>
      <c r="AB241" s="32" t="s">
        <v>75</v>
      </c>
      <c r="AC241" s="35">
        <v>14293.11</v>
      </c>
      <c r="AD241" s="2" t="s">
        <v>49</v>
      </c>
      <c r="AE241" s="2" t="s">
        <v>49</v>
      </c>
      <c r="AF241" s="2" t="s">
        <v>38</v>
      </c>
      <c r="AG241" s="2" t="s">
        <v>49</v>
      </c>
      <c r="AI241" s="2" t="s">
        <v>49</v>
      </c>
      <c r="AJ241" s="2">
        <v>10</v>
      </c>
      <c r="AK241" s="2">
        <v>322</v>
      </c>
      <c r="AL241" s="2">
        <v>11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>
        <f t="shared" ref="AT241:AT249" si="113">SUM(AJ241:AS241)</f>
        <v>343</v>
      </c>
      <c r="AV241" s="2" t="s">
        <v>34</v>
      </c>
      <c r="AW241" s="12">
        <v>14637.392</v>
      </c>
      <c r="AY241" s="2">
        <v>3</v>
      </c>
      <c r="AZ241" s="32" t="s">
        <v>75</v>
      </c>
      <c r="BA241" s="35">
        <v>14293.11</v>
      </c>
      <c r="BB241" s="2" t="s">
        <v>49</v>
      </c>
      <c r="BC241" s="12">
        <v>14353.857</v>
      </c>
      <c r="BE241" s="2">
        <v>3</v>
      </c>
      <c r="BF241" s="25" t="s">
        <v>75</v>
      </c>
      <c r="BG241" s="27">
        <v>14293.11</v>
      </c>
      <c r="BH241" s="13">
        <v>14353.857</v>
      </c>
      <c r="BI241" s="17">
        <v>0.42500997233733151</v>
      </c>
    </row>
    <row r="242" spans="2:61" ht="15.6" x14ac:dyDescent="0.3">
      <c r="B242" s="2">
        <v>4</v>
      </c>
      <c r="C242" s="25" t="s">
        <v>76</v>
      </c>
      <c r="D242" s="27">
        <v>14241.86</v>
      </c>
      <c r="I242" s="3" t="s">
        <v>9</v>
      </c>
      <c r="J242" s="4">
        <v>2944</v>
      </c>
      <c r="L242" s="7">
        <f>N241</f>
        <v>14794</v>
      </c>
      <c r="M242" s="6" t="s">
        <v>1</v>
      </c>
      <c r="N242" s="7">
        <f t="shared" si="111"/>
        <v>15088</v>
      </c>
      <c r="O242" s="6" t="s">
        <v>14</v>
      </c>
      <c r="Q242" s="7">
        <f>S241</f>
        <v>14794</v>
      </c>
      <c r="R242" s="6" t="s">
        <v>1</v>
      </c>
      <c r="S242" s="7">
        <f t="shared" si="112"/>
        <v>15088</v>
      </c>
      <c r="T242" s="6" t="s">
        <v>39</v>
      </c>
      <c r="V242" s="2">
        <v>4</v>
      </c>
      <c r="W242" s="25" t="s">
        <v>76</v>
      </c>
      <c r="X242" s="27">
        <v>14241.86</v>
      </c>
      <c r="Y242" s="2" t="s">
        <v>49</v>
      </c>
      <c r="AA242" s="2">
        <v>4</v>
      </c>
      <c r="AB242" s="32" t="s">
        <v>76</v>
      </c>
      <c r="AC242" s="35">
        <v>14241.86</v>
      </c>
      <c r="AD242" s="2" t="s">
        <v>49</v>
      </c>
      <c r="AE242" s="2" t="s">
        <v>49</v>
      </c>
      <c r="AF242" s="2" t="s">
        <v>38</v>
      </c>
      <c r="AG242" s="2" t="s">
        <v>49</v>
      </c>
      <c r="AI242" s="2" t="s">
        <v>34</v>
      </c>
      <c r="AJ242" s="2">
        <v>0</v>
      </c>
      <c r="AK242" s="2">
        <v>11</v>
      </c>
      <c r="AL242" s="2">
        <v>136</v>
      </c>
      <c r="AM242" s="2">
        <v>6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>
        <f t="shared" si="113"/>
        <v>153</v>
      </c>
      <c r="AV242" s="2" t="s">
        <v>39</v>
      </c>
      <c r="AW242" s="12">
        <v>14926.3</v>
      </c>
      <c r="AY242" s="2">
        <v>4</v>
      </c>
      <c r="AZ242" s="32" t="s">
        <v>76</v>
      </c>
      <c r="BA242" s="35">
        <v>14241.86</v>
      </c>
      <c r="BB242" s="2" t="s">
        <v>49</v>
      </c>
      <c r="BC242" s="12">
        <v>14353.857</v>
      </c>
      <c r="BE242" s="2">
        <v>4</v>
      </c>
      <c r="BF242" s="25" t="s">
        <v>76</v>
      </c>
      <c r="BG242" s="27">
        <v>14241.86</v>
      </c>
      <c r="BH242" s="13">
        <v>14353.857</v>
      </c>
      <c r="BI242" s="17">
        <v>0.78639407252384419</v>
      </c>
    </row>
    <row r="243" spans="2:61" ht="15.6" x14ac:dyDescent="0.3">
      <c r="B243" s="2">
        <v>5</v>
      </c>
      <c r="C243" s="25" t="s">
        <v>77</v>
      </c>
      <c r="D243" s="27">
        <v>14238.84</v>
      </c>
      <c r="I243" s="3" t="s">
        <v>7</v>
      </c>
      <c r="J243" s="3">
        <v>294</v>
      </c>
      <c r="L243" s="7">
        <f t="shared" ref="L243:L248" si="114">N242</f>
        <v>15088</v>
      </c>
      <c r="M243" s="6" t="s">
        <v>1</v>
      </c>
      <c r="N243" s="7">
        <f t="shared" si="111"/>
        <v>15382</v>
      </c>
      <c r="O243" s="6" t="s">
        <v>15</v>
      </c>
      <c r="Q243" s="7">
        <f t="shared" ref="Q243:Q248" si="115">S242</f>
        <v>15088</v>
      </c>
      <c r="R243" s="6" t="s">
        <v>1</v>
      </c>
      <c r="S243" s="7">
        <f t="shared" si="112"/>
        <v>15382</v>
      </c>
      <c r="T243" s="6" t="s">
        <v>40</v>
      </c>
      <c r="V243" s="2">
        <v>5</v>
      </c>
      <c r="W243" s="25" t="s">
        <v>77</v>
      </c>
      <c r="X243" s="27">
        <v>14238.84</v>
      </c>
      <c r="Y243" s="2" t="s">
        <v>49</v>
      </c>
      <c r="AA243" s="2">
        <v>5</v>
      </c>
      <c r="AB243" s="32" t="s">
        <v>77</v>
      </c>
      <c r="AC243" s="35">
        <v>14238.84</v>
      </c>
      <c r="AD243" s="2" t="s">
        <v>49</v>
      </c>
      <c r="AE243" s="2" t="s">
        <v>49</v>
      </c>
      <c r="AF243" s="2" t="s">
        <v>38</v>
      </c>
      <c r="AG243" s="2" t="s">
        <v>49</v>
      </c>
      <c r="AI243" s="2" t="s">
        <v>39</v>
      </c>
      <c r="AJ243" s="2">
        <v>0</v>
      </c>
      <c r="AK243" s="2">
        <v>0</v>
      </c>
      <c r="AL243" s="2">
        <v>6</v>
      </c>
      <c r="AM243" s="2">
        <v>93</v>
      </c>
      <c r="AN243" s="2">
        <v>1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>
        <f t="shared" si="113"/>
        <v>100</v>
      </c>
      <c r="AV243" s="2" t="s">
        <v>40</v>
      </c>
      <c r="AW243" s="12">
        <v>15264.4</v>
      </c>
      <c r="AY243" s="2">
        <v>5</v>
      </c>
      <c r="AZ243" s="32" t="s">
        <v>77</v>
      </c>
      <c r="BA243" s="35">
        <v>14238.84</v>
      </c>
      <c r="BB243" s="2" t="s">
        <v>49</v>
      </c>
      <c r="BC243" s="12">
        <v>14353.857</v>
      </c>
      <c r="BE243" s="2">
        <v>5</v>
      </c>
      <c r="BF243" s="25" t="s">
        <v>77</v>
      </c>
      <c r="BG243" s="27">
        <v>14238.84</v>
      </c>
      <c r="BH243" s="13">
        <v>14353.857</v>
      </c>
      <c r="BI243" s="17">
        <v>0.80777045642162415</v>
      </c>
    </row>
    <row r="244" spans="2:61" ht="15.6" x14ac:dyDescent="0.3">
      <c r="B244" s="2">
        <v>6</v>
      </c>
      <c r="C244" s="25" t="s">
        <v>78</v>
      </c>
      <c r="D244" s="27">
        <v>14338.34</v>
      </c>
      <c r="L244" s="7">
        <f t="shared" si="114"/>
        <v>15382</v>
      </c>
      <c r="M244" s="6" t="s">
        <v>1</v>
      </c>
      <c r="N244" s="7">
        <f t="shared" si="111"/>
        <v>15676</v>
      </c>
      <c r="O244" s="6" t="s">
        <v>16</v>
      </c>
      <c r="Q244" s="7">
        <f t="shared" si="115"/>
        <v>15382</v>
      </c>
      <c r="R244" s="6" t="s">
        <v>1</v>
      </c>
      <c r="S244" s="7">
        <f t="shared" si="112"/>
        <v>15676</v>
      </c>
      <c r="T244" s="6" t="s">
        <v>41</v>
      </c>
      <c r="V244" s="2">
        <v>6</v>
      </c>
      <c r="W244" s="25" t="s">
        <v>78</v>
      </c>
      <c r="X244" s="27">
        <v>14338.34</v>
      </c>
      <c r="Y244" s="2" t="s">
        <v>49</v>
      </c>
      <c r="AA244" s="2">
        <v>6</v>
      </c>
      <c r="AB244" s="32" t="s">
        <v>78</v>
      </c>
      <c r="AC244" s="35">
        <v>14338.34</v>
      </c>
      <c r="AD244" s="2" t="s">
        <v>49</v>
      </c>
      <c r="AE244" s="2" t="s">
        <v>49</v>
      </c>
      <c r="AF244" s="2" t="s">
        <v>38</v>
      </c>
      <c r="AG244" s="2" t="s">
        <v>49</v>
      </c>
      <c r="AI244" s="2" t="s">
        <v>40</v>
      </c>
      <c r="AJ244" s="2">
        <v>0</v>
      </c>
      <c r="AK244" s="2">
        <v>0</v>
      </c>
      <c r="AL244" s="2">
        <v>0</v>
      </c>
      <c r="AM244" s="2">
        <v>1</v>
      </c>
      <c r="AN244" s="2">
        <v>8</v>
      </c>
      <c r="AO244" s="2">
        <v>0</v>
      </c>
      <c r="AP244" s="2">
        <v>1</v>
      </c>
      <c r="AQ244" s="2">
        <v>0</v>
      </c>
      <c r="AR244" s="2">
        <v>0</v>
      </c>
      <c r="AS244" s="2">
        <v>0</v>
      </c>
      <c r="AT244">
        <f t="shared" si="113"/>
        <v>10</v>
      </c>
      <c r="AV244" s="2" t="s">
        <v>41</v>
      </c>
      <c r="AW244" s="12">
        <v>15555.727000000001</v>
      </c>
      <c r="AY244" s="2">
        <v>6</v>
      </c>
      <c r="AZ244" s="32" t="s">
        <v>78</v>
      </c>
      <c r="BA244" s="35">
        <v>14338.34</v>
      </c>
      <c r="BB244" s="2" t="s">
        <v>49</v>
      </c>
      <c r="BC244" s="12">
        <v>14353.857</v>
      </c>
      <c r="BE244" s="2">
        <v>6</v>
      </c>
      <c r="BF244" s="25" t="s">
        <v>78</v>
      </c>
      <c r="BG244" s="27">
        <v>14338.34</v>
      </c>
      <c r="BH244" s="13">
        <v>14353.857</v>
      </c>
      <c r="BI244" s="17">
        <v>0.1082213342489074</v>
      </c>
    </row>
    <row r="245" spans="2:61" ht="15.6" x14ac:dyDescent="0.3">
      <c r="B245" s="2">
        <v>7</v>
      </c>
      <c r="C245" s="26" t="s">
        <v>79</v>
      </c>
      <c r="D245" s="27">
        <v>14338.34</v>
      </c>
      <c r="L245" s="7">
        <f t="shared" si="114"/>
        <v>15676</v>
      </c>
      <c r="M245" s="6" t="s">
        <v>1</v>
      </c>
      <c r="N245" s="7">
        <f t="shared" si="111"/>
        <v>15970</v>
      </c>
      <c r="O245" s="6" t="s">
        <v>17</v>
      </c>
      <c r="Q245" s="7">
        <f t="shared" si="115"/>
        <v>15676</v>
      </c>
      <c r="R245" s="6" t="s">
        <v>1</v>
      </c>
      <c r="S245" s="7">
        <f t="shared" si="112"/>
        <v>15970</v>
      </c>
      <c r="T245" s="6" t="s">
        <v>42</v>
      </c>
      <c r="V245" s="2">
        <v>7</v>
      </c>
      <c r="W245" s="26" t="s">
        <v>79</v>
      </c>
      <c r="X245" s="27">
        <v>14338.34</v>
      </c>
      <c r="Y245" s="2" t="s">
        <v>49</v>
      </c>
      <c r="AA245" s="2">
        <v>7</v>
      </c>
      <c r="AB245" s="33" t="s">
        <v>79</v>
      </c>
      <c r="AC245" s="35">
        <v>14338.34</v>
      </c>
      <c r="AD245" s="2" t="s">
        <v>49</v>
      </c>
      <c r="AE245" s="2" t="s">
        <v>49</v>
      </c>
      <c r="AF245" s="2" t="s">
        <v>38</v>
      </c>
      <c r="AG245" s="2" t="s">
        <v>49</v>
      </c>
      <c r="AI245" s="2" t="s">
        <v>41</v>
      </c>
      <c r="AJ245" s="2">
        <v>0</v>
      </c>
      <c r="AK245" s="2">
        <v>0</v>
      </c>
      <c r="AL245" s="2">
        <v>0</v>
      </c>
      <c r="AM245" s="2">
        <v>0</v>
      </c>
      <c r="AN245" s="2">
        <v>1</v>
      </c>
      <c r="AO245" s="2">
        <v>8</v>
      </c>
      <c r="AP245" s="2">
        <v>2</v>
      </c>
      <c r="AQ245" s="2">
        <v>0</v>
      </c>
      <c r="AR245" s="2">
        <v>0</v>
      </c>
      <c r="AS245" s="2">
        <v>0</v>
      </c>
      <c r="AT245">
        <f t="shared" si="113"/>
        <v>11</v>
      </c>
      <c r="AV245" s="2" t="s">
        <v>42</v>
      </c>
      <c r="AW245" s="12">
        <v>15780.999</v>
      </c>
      <c r="AY245" s="2">
        <v>7</v>
      </c>
      <c r="AZ245" s="33" t="s">
        <v>79</v>
      </c>
      <c r="BA245" s="35">
        <v>14338.34</v>
      </c>
      <c r="BB245" s="2" t="s">
        <v>49</v>
      </c>
      <c r="BC245" s="12">
        <v>14353.857</v>
      </c>
      <c r="BE245" s="2">
        <v>7</v>
      </c>
      <c r="BF245" s="26" t="s">
        <v>79</v>
      </c>
      <c r="BG245" s="27">
        <v>14338.34</v>
      </c>
      <c r="BH245" s="13">
        <v>14353.857</v>
      </c>
      <c r="BI245" s="17">
        <v>0.1082213342489074</v>
      </c>
    </row>
    <row r="246" spans="2:61" ht="15.6" x14ac:dyDescent="0.3">
      <c r="B246" s="2">
        <v>8</v>
      </c>
      <c r="C246" s="26" t="s">
        <v>80</v>
      </c>
      <c r="D246" s="27">
        <v>14338.34</v>
      </c>
      <c r="L246" s="7">
        <f t="shared" si="114"/>
        <v>15970</v>
      </c>
      <c r="M246" s="6" t="s">
        <v>1</v>
      </c>
      <c r="N246" s="7">
        <f t="shared" si="111"/>
        <v>16264</v>
      </c>
      <c r="O246" s="6" t="s">
        <v>18</v>
      </c>
      <c r="Q246" s="7">
        <f t="shared" si="115"/>
        <v>15970</v>
      </c>
      <c r="R246" s="6" t="s">
        <v>1</v>
      </c>
      <c r="S246" s="7">
        <f t="shared" si="112"/>
        <v>16264</v>
      </c>
      <c r="T246" s="6" t="s">
        <v>35</v>
      </c>
      <c r="V246" s="2">
        <v>8</v>
      </c>
      <c r="W246" s="26" t="s">
        <v>80</v>
      </c>
      <c r="X246" s="27">
        <v>14338.34</v>
      </c>
      <c r="Y246" s="2" t="s">
        <v>49</v>
      </c>
      <c r="AA246" s="2">
        <v>8</v>
      </c>
      <c r="AB246" s="33" t="s">
        <v>80</v>
      </c>
      <c r="AC246" s="35">
        <v>14338.34</v>
      </c>
      <c r="AD246" s="2" t="s">
        <v>49</v>
      </c>
      <c r="AE246" s="2" t="s">
        <v>49</v>
      </c>
      <c r="AF246" s="2" t="s">
        <v>38</v>
      </c>
      <c r="AG246" s="2" t="s">
        <v>49</v>
      </c>
      <c r="AI246" s="2" t="s">
        <v>42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3</v>
      </c>
      <c r="AP246" s="2">
        <v>3</v>
      </c>
      <c r="AQ246" s="2">
        <v>0</v>
      </c>
      <c r="AR246" s="2">
        <v>1</v>
      </c>
      <c r="AS246" s="2">
        <v>0</v>
      </c>
      <c r="AT246">
        <f t="shared" si="113"/>
        <v>7</v>
      </c>
      <c r="AV246" s="2" t="s">
        <v>35</v>
      </c>
      <c r="AW246" s="12">
        <v>0</v>
      </c>
      <c r="AY246" s="2">
        <v>8</v>
      </c>
      <c r="AZ246" s="33" t="s">
        <v>80</v>
      </c>
      <c r="BA246" s="35">
        <v>14338.34</v>
      </c>
      <c r="BB246" s="2" t="s">
        <v>49</v>
      </c>
      <c r="BC246" s="12">
        <v>14353.857</v>
      </c>
      <c r="BE246" s="2">
        <v>8</v>
      </c>
      <c r="BF246" s="26" t="s">
        <v>80</v>
      </c>
      <c r="BG246" s="27">
        <v>14338.34</v>
      </c>
      <c r="BH246" s="13">
        <v>14353.857</v>
      </c>
      <c r="BI246" s="17">
        <v>0.1082213342489074</v>
      </c>
    </row>
    <row r="247" spans="2:61" ht="15.6" x14ac:dyDescent="0.3">
      <c r="B247" s="2">
        <v>9</v>
      </c>
      <c r="C247" s="25" t="s">
        <v>81</v>
      </c>
      <c r="D247" s="27">
        <v>14413.71</v>
      </c>
      <c r="L247" s="7">
        <f t="shared" si="114"/>
        <v>16264</v>
      </c>
      <c r="M247" s="6" t="s">
        <v>1</v>
      </c>
      <c r="N247" s="7">
        <f t="shared" si="111"/>
        <v>16558</v>
      </c>
      <c r="O247" s="6" t="s">
        <v>19</v>
      </c>
      <c r="Q247" s="7">
        <f t="shared" si="115"/>
        <v>16264</v>
      </c>
      <c r="R247" s="6" t="s">
        <v>1</v>
      </c>
      <c r="S247" s="7">
        <f t="shared" si="112"/>
        <v>16558</v>
      </c>
      <c r="T247" s="6" t="s">
        <v>43</v>
      </c>
      <c r="V247" s="2">
        <v>9</v>
      </c>
      <c r="W247" s="25" t="s">
        <v>81</v>
      </c>
      <c r="X247" s="27">
        <v>14413.71</v>
      </c>
      <c r="Y247" s="2" t="s">
        <v>49</v>
      </c>
      <c r="AA247" s="2">
        <v>9</v>
      </c>
      <c r="AB247" s="32" t="s">
        <v>81</v>
      </c>
      <c r="AC247" s="35">
        <v>14413.71</v>
      </c>
      <c r="AD247" s="2" t="s">
        <v>49</v>
      </c>
      <c r="AE247" s="2" t="s">
        <v>49</v>
      </c>
      <c r="AF247" s="2" t="s">
        <v>38</v>
      </c>
      <c r="AG247" s="2" t="s">
        <v>49</v>
      </c>
      <c r="AI247" s="2" t="s">
        <v>35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>
        <f t="shared" si="113"/>
        <v>0</v>
      </c>
      <c r="AV247" s="2" t="s">
        <v>43</v>
      </c>
      <c r="AW247" s="12">
        <v>16462.473000000002</v>
      </c>
      <c r="AY247" s="2">
        <v>9</v>
      </c>
      <c r="AZ247" s="32" t="s">
        <v>81</v>
      </c>
      <c r="BA247" s="35">
        <v>14413.71</v>
      </c>
      <c r="BB247" s="2" t="s">
        <v>49</v>
      </c>
      <c r="BC247" s="12">
        <v>14353.857</v>
      </c>
      <c r="BE247" s="2">
        <v>9</v>
      </c>
      <c r="BF247" s="25" t="s">
        <v>81</v>
      </c>
      <c r="BG247" s="27">
        <v>14413.71</v>
      </c>
      <c r="BH247" s="13">
        <v>14353.857</v>
      </c>
      <c r="BI247" s="17">
        <v>0.41524948915202398</v>
      </c>
    </row>
    <row r="248" spans="2:61" ht="15.6" x14ac:dyDescent="0.3">
      <c r="B248" s="2">
        <v>10</v>
      </c>
      <c r="C248" s="25" t="s">
        <v>82</v>
      </c>
      <c r="D248" s="27">
        <v>14483.06</v>
      </c>
      <c r="L248" s="7">
        <f t="shared" si="114"/>
        <v>16558</v>
      </c>
      <c r="M248" s="6" t="s">
        <v>1</v>
      </c>
      <c r="N248" s="7">
        <f t="shared" si="111"/>
        <v>16852</v>
      </c>
      <c r="O248" s="6" t="s">
        <v>20</v>
      </c>
      <c r="Q248" s="7">
        <f t="shared" si="115"/>
        <v>16558</v>
      </c>
      <c r="R248" s="6" t="s">
        <v>1</v>
      </c>
      <c r="S248" s="7">
        <f t="shared" si="112"/>
        <v>16852</v>
      </c>
      <c r="T248" s="6" t="s">
        <v>44</v>
      </c>
      <c r="V248" s="2">
        <v>10</v>
      </c>
      <c r="W248" s="25" t="s">
        <v>82</v>
      </c>
      <c r="X248" s="27">
        <v>14483.06</v>
      </c>
      <c r="Y248" s="2" t="s">
        <v>49</v>
      </c>
      <c r="AA248" s="2">
        <v>10</v>
      </c>
      <c r="AB248" s="32" t="s">
        <v>82</v>
      </c>
      <c r="AC248" s="35">
        <v>14483.06</v>
      </c>
      <c r="AD248" s="2" t="s">
        <v>49</v>
      </c>
      <c r="AE248" s="2" t="s">
        <v>49</v>
      </c>
      <c r="AF248" s="2" t="s">
        <v>38</v>
      </c>
      <c r="AG248" s="2" t="s">
        <v>49</v>
      </c>
      <c r="AI248" s="2" t="s">
        <v>43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1</v>
      </c>
      <c r="AQ248" s="2">
        <v>0</v>
      </c>
      <c r="AR248" s="2">
        <v>15</v>
      </c>
      <c r="AS248" s="2">
        <v>3</v>
      </c>
      <c r="AT248">
        <f t="shared" si="113"/>
        <v>19</v>
      </c>
      <c r="AV248" s="2" t="s">
        <v>44</v>
      </c>
      <c r="AW248" s="12">
        <v>16528.599999999999</v>
      </c>
      <c r="AY248" s="2">
        <v>10</v>
      </c>
      <c r="AZ248" s="32" t="s">
        <v>82</v>
      </c>
      <c r="BA248" s="35">
        <v>14483.06</v>
      </c>
      <c r="BB248" s="2" t="s">
        <v>49</v>
      </c>
      <c r="BC248" s="12">
        <v>14353.857</v>
      </c>
      <c r="BE248" s="2">
        <v>10</v>
      </c>
      <c r="BF248" s="25" t="s">
        <v>82</v>
      </c>
      <c r="BG248" s="27">
        <v>14483.06</v>
      </c>
      <c r="BH248" s="13">
        <v>14353.857</v>
      </c>
      <c r="BI248" s="17">
        <v>0.89209640188506134</v>
      </c>
    </row>
    <row r="249" spans="2:61" x14ac:dyDescent="0.3">
      <c r="B249" s="2" t="s">
        <v>24</v>
      </c>
      <c r="C249" s="2" t="s">
        <v>24</v>
      </c>
      <c r="D249" s="18" t="s">
        <v>24</v>
      </c>
      <c r="V249" s="2" t="s">
        <v>24</v>
      </c>
      <c r="W249" s="2" t="s">
        <v>24</v>
      </c>
      <c r="X249" s="18" t="s">
        <v>24</v>
      </c>
      <c r="Y249" s="18" t="s">
        <v>24</v>
      </c>
      <c r="AA249" s="2" t="s">
        <v>24</v>
      </c>
      <c r="AB249" s="34" t="s">
        <v>24</v>
      </c>
      <c r="AC249" s="18" t="s">
        <v>24</v>
      </c>
      <c r="AD249" s="18" t="s">
        <v>24</v>
      </c>
      <c r="AE249" s="18" t="s">
        <v>24</v>
      </c>
      <c r="AF249" s="18" t="s">
        <v>24</v>
      </c>
      <c r="AG249" s="18" t="s">
        <v>24</v>
      </c>
      <c r="AI249" s="2" t="s">
        <v>44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3</v>
      </c>
      <c r="AS249" s="2">
        <v>2</v>
      </c>
      <c r="AT249">
        <f t="shared" si="113"/>
        <v>5</v>
      </c>
      <c r="AY249" s="2" t="s">
        <v>24</v>
      </c>
      <c r="AZ249" s="34" t="s">
        <v>24</v>
      </c>
      <c r="BA249" s="18" t="s">
        <v>24</v>
      </c>
      <c r="BB249" s="18" t="s">
        <v>24</v>
      </c>
      <c r="BC249" s="18" t="s">
        <v>24</v>
      </c>
      <c r="BE249" s="2" t="s">
        <v>24</v>
      </c>
      <c r="BF249" s="2" t="s">
        <v>24</v>
      </c>
      <c r="BG249" s="18" t="s">
        <v>24</v>
      </c>
      <c r="BH249" s="18" t="s">
        <v>24</v>
      </c>
      <c r="BI249" s="18" t="s">
        <v>24</v>
      </c>
    </row>
    <row r="250" spans="2:61" x14ac:dyDescent="0.3">
      <c r="B250" s="2" t="s">
        <v>24</v>
      </c>
      <c r="C250" s="2" t="s">
        <v>24</v>
      </c>
      <c r="D250" s="18" t="s">
        <v>24</v>
      </c>
      <c r="V250" s="2" t="s">
        <v>24</v>
      </c>
      <c r="W250" s="2" t="s">
        <v>24</v>
      </c>
      <c r="X250" s="18" t="s">
        <v>24</v>
      </c>
      <c r="Y250" s="18" t="s">
        <v>24</v>
      </c>
      <c r="AA250" s="2" t="s">
        <v>24</v>
      </c>
      <c r="AB250" s="34" t="s">
        <v>24</v>
      </c>
      <c r="AC250" s="18" t="s">
        <v>24</v>
      </c>
      <c r="AD250" s="18" t="s">
        <v>24</v>
      </c>
      <c r="AE250" s="18" t="s">
        <v>24</v>
      </c>
      <c r="AF250" s="18" t="s">
        <v>24</v>
      </c>
      <c r="AG250" s="18" t="s">
        <v>24</v>
      </c>
      <c r="AT250">
        <f>SUM(AT240:AT249)</f>
        <v>729</v>
      </c>
      <c r="AY250" s="2" t="s">
        <v>24</v>
      </c>
      <c r="AZ250" s="34" t="s">
        <v>24</v>
      </c>
      <c r="BA250" s="18" t="s">
        <v>24</v>
      </c>
      <c r="BB250" s="18" t="s">
        <v>24</v>
      </c>
      <c r="BC250" s="18" t="s">
        <v>24</v>
      </c>
      <c r="BE250" s="2" t="s">
        <v>24</v>
      </c>
      <c r="BF250" s="2" t="s">
        <v>24</v>
      </c>
      <c r="BG250" s="18" t="s">
        <v>24</v>
      </c>
      <c r="BH250" s="18" t="s">
        <v>24</v>
      </c>
      <c r="BI250" s="18" t="s">
        <v>24</v>
      </c>
    </row>
    <row r="251" spans="2:61" x14ac:dyDescent="0.3">
      <c r="B251" s="2" t="s">
        <v>24</v>
      </c>
      <c r="C251" s="2" t="s">
        <v>24</v>
      </c>
      <c r="D251" s="18" t="s">
        <v>24</v>
      </c>
      <c r="V251" s="2" t="s">
        <v>24</v>
      </c>
      <c r="W251" s="2" t="s">
        <v>24</v>
      </c>
      <c r="X251" s="18" t="s">
        <v>24</v>
      </c>
      <c r="Y251" s="18" t="s">
        <v>24</v>
      </c>
      <c r="AA251" s="2" t="s">
        <v>24</v>
      </c>
      <c r="AB251" s="34" t="s">
        <v>24</v>
      </c>
      <c r="AC251" s="18" t="s">
        <v>24</v>
      </c>
      <c r="AD251" s="18" t="s">
        <v>24</v>
      </c>
      <c r="AE251" s="18" t="s">
        <v>24</v>
      </c>
      <c r="AF251" s="18" t="s">
        <v>24</v>
      </c>
      <c r="AG251" s="18" t="s">
        <v>24</v>
      </c>
      <c r="AY251" s="2" t="s">
        <v>24</v>
      </c>
      <c r="AZ251" s="34" t="s">
        <v>24</v>
      </c>
      <c r="BA251" s="18" t="s">
        <v>24</v>
      </c>
      <c r="BB251" s="18" t="s">
        <v>24</v>
      </c>
      <c r="BC251" s="18" t="s">
        <v>24</v>
      </c>
      <c r="BE251" s="2" t="s">
        <v>24</v>
      </c>
      <c r="BF251" s="2" t="s">
        <v>24</v>
      </c>
      <c r="BG251" s="18" t="s">
        <v>24</v>
      </c>
      <c r="BH251" s="18" t="s">
        <v>24</v>
      </c>
      <c r="BI251" s="18" t="s">
        <v>24</v>
      </c>
    </row>
    <row r="252" spans="2:61" x14ac:dyDescent="0.3">
      <c r="B252" s="2" t="s">
        <v>24</v>
      </c>
      <c r="C252" s="2" t="s">
        <v>24</v>
      </c>
      <c r="D252" s="18" t="s">
        <v>24</v>
      </c>
      <c r="V252" s="2" t="s">
        <v>24</v>
      </c>
      <c r="W252" s="2" t="s">
        <v>24</v>
      </c>
      <c r="X252" s="18" t="s">
        <v>24</v>
      </c>
      <c r="Y252" s="18" t="s">
        <v>24</v>
      </c>
      <c r="AA252" s="2" t="s">
        <v>24</v>
      </c>
      <c r="AB252" s="34" t="s">
        <v>24</v>
      </c>
      <c r="AC252" s="18" t="s">
        <v>24</v>
      </c>
      <c r="AD252" s="18" t="s">
        <v>24</v>
      </c>
      <c r="AE252" s="18" t="s">
        <v>24</v>
      </c>
      <c r="AF252" s="18" t="s">
        <v>24</v>
      </c>
      <c r="AG252" s="18" t="s">
        <v>24</v>
      </c>
      <c r="AI252" s="67" t="s">
        <v>51</v>
      </c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Y252" s="2" t="s">
        <v>24</v>
      </c>
      <c r="AZ252" s="34" t="s">
        <v>24</v>
      </c>
      <c r="BA252" s="18" t="s">
        <v>24</v>
      </c>
      <c r="BB252" s="18" t="s">
        <v>24</v>
      </c>
      <c r="BC252" s="18" t="s">
        <v>24</v>
      </c>
      <c r="BE252" s="2" t="s">
        <v>24</v>
      </c>
      <c r="BF252" s="2" t="s">
        <v>24</v>
      </c>
      <c r="BG252" s="18" t="s">
        <v>24</v>
      </c>
      <c r="BH252" s="18" t="s">
        <v>24</v>
      </c>
      <c r="BI252" s="18" t="s">
        <v>24</v>
      </c>
    </row>
    <row r="253" spans="2:61" x14ac:dyDescent="0.3">
      <c r="B253" s="2" t="s">
        <v>24</v>
      </c>
      <c r="C253" s="2" t="s">
        <v>24</v>
      </c>
      <c r="D253" s="18" t="s">
        <v>24</v>
      </c>
      <c r="V253" s="2" t="s">
        <v>24</v>
      </c>
      <c r="W253" s="2" t="s">
        <v>24</v>
      </c>
      <c r="X253" s="18" t="s">
        <v>24</v>
      </c>
      <c r="Y253" s="18" t="s">
        <v>24</v>
      </c>
      <c r="AA253" s="2" t="s">
        <v>24</v>
      </c>
      <c r="AB253" s="34" t="s">
        <v>24</v>
      </c>
      <c r="AC253" s="18" t="s">
        <v>24</v>
      </c>
      <c r="AD253" s="18" t="s">
        <v>24</v>
      </c>
      <c r="AE253" s="18" t="s">
        <v>24</v>
      </c>
      <c r="AF253" s="18" t="s">
        <v>24</v>
      </c>
      <c r="AG253" s="18" t="s">
        <v>24</v>
      </c>
      <c r="AI253" s="2" t="s">
        <v>33</v>
      </c>
      <c r="AJ253" s="2" t="s">
        <v>50</v>
      </c>
      <c r="AK253" s="2" t="s">
        <v>49</v>
      </c>
      <c r="AL253" s="2" t="s">
        <v>34</v>
      </c>
      <c r="AM253" s="2" t="s">
        <v>39</v>
      </c>
      <c r="AN253" s="2" t="s">
        <v>40</v>
      </c>
      <c r="AO253" s="2" t="s">
        <v>41</v>
      </c>
      <c r="AP253" s="2" t="s">
        <v>42</v>
      </c>
      <c r="AQ253" s="2" t="s">
        <v>35</v>
      </c>
      <c r="AR253" s="2" t="s">
        <v>43</v>
      </c>
      <c r="AS253" s="2" t="s">
        <v>44</v>
      </c>
      <c r="AY253" s="2" t="s">
        <v>24</v>
      </c>
      <c r="AZ253" s="34" t="s">
        <v>24</v>
      </c>
      <c r="BA253" s="18" t="s">
        <v>24</v>
      </c>
      <c r="BB253" s="18" t="s">
        <v>24</v>
      </c>
      <c r="BC253" s="18" t="s">
        <v>24</v>
      </c>
      <c r="BE253" s="2" t="s">
        <v>24</v>
      </c>
      <c r="BF253" s="2" t="s">
        <v>24</v>
      </c>
      <c r="BG253" s="18" t="s">
        <v>24</v>
      </c>
      <c r="BH253" s="18" t="s">
        <v>24</v>
      </c>
      <c r="BI253" s="18" t="s">
        <v>24</v>
      </c>
    </row>
    <row r="254" spans="2:61" x14ac:dyDescent="0.3">
      <c r="B254" s="2">
        <v>671</v>
      </c>
      <c r="C254" s="2" t="s">
        <v>148</v>
      </c>
      <c r="D254" s="2">
        <v>14340.35</v>
      </c>
      <c r="V254" s="2">
        <v>671</v>
      </c>
      <c r="W254" s="2" t="s">
        <v>148</v>
      </c>
      <c r="X254" s="2">
        <v>14340.35</v>
      </c>
      <c r="Y254" s="2" t="s">
        <v>49</v>
      </c>
      <c r="AA254" s="2">
        <v>670</v>
      </c>
      <c r="AB254" s="2" t="s">
        <v>147</v>
      </c>
      <c r="AC254" s="2">
        <v>14336.33</v>
      </c>
      <c r="AD254" s="2" t="s">
        <v>49</v>
      </c>
      <c r="AE254" s="18" t="s">
        <v>49</v>
      </c>
      <c r="AF254" s="2" t="s">
        <v>38</v>
      </c>
      <c r="AG254" s="18" t="s">
        <v>49</v>
      </c>
      <c r="AI254" s="2" t="s">
        <v>50</v>
      </c>
      <c r="AJ254" s="3">
        <f>AJ240/$AT$240</f>
        <v>0.87654320987654322</v>
      </c>
      <c r="AK254" s="3">
        <f t="shared" ref="AK254:AS254" si="116">AK240/$AT$240</f>
        <v>0.12345679012345678</v>
      </c>
      <c r="AL254" s="3">
        <f t="shared" si="116"/>
        <v>0</v>
      </c>
      <c r="AM254" s="3">
        <f t="shared" si="116"/>
        <v>0</v>
      </c>
      <c r="AN254" s="3">
        <f t="shared" si="116"/>
        <v>0</v>
      </c>
      <c r="AO254" s="3">
        <f t="shared" si="116"/>
        <v>0</v>
      </c>
      <c r="AP254" s="3">
        <f t="shared" si="116"/>
        <v>0</v>
      </c>
      <c r="AQ254" s="3">
        <f t="shared" si="116"/>
        <v>0</v>
      </c>
      <c r="AR254" s="3">
        <f t="shared" si="116"/>
        <v>0</v>
      </c>
      <c r="AS254" s="3">
        <f t="shared" si="116"/>
        <v>0</v>
      </c>
      <c r="AY254" s="2">
        <v>670</v>
      </c>
      <c r="AZ254" s="2" t="s">
        <v>147</v>
      </c>
      <c r="BA254" s="2">
        <v>14336.33</v>
      </c>
      <c r="BB254" s="2" t="s">
        <v>49</v>
      </c>
      <c r="BC254" s="12">
        <v>14353.857</v>
      </c>
      <c r="BE254" s="2">
        <v>670</v>
      </c>
      <c r="BF254" s="2" t="s">
        <v>147</v>
      </c>
      <c r="BG254" s="2">
        <v>14336.33</v>
      </c>
      <c r="BH254" s="13">
        <v>14353.857</v>
      </c>
      <c r="BI254" s="17">
        <v>0.1222568318191965</v>
      </c>
    </row>
    <row r="255" spans="2:61" x14ac:dyDescent="0.3">
      <c r="AA255" s="2">
        <v>671</v>
      </c>
      <c r="AB255" s="2" t="s">
        <v>148</v>
      </c>
      <c r="AC255" s="2">
        <v>14340.35</v>
      </c>
      <c r="AD255" s="2" t="s">
        <v>49</v>
      </c>
      <c r="AE255" s="18" t="s">
        <v>49</v>
      </c>
      <c r="AF255" s="2" t="s">
        <v>38</v>
      </c>
      <c r="AG255" s="2"/>
      <c r="AI255" s="2" t="s">
        <v>49</v>
      </c>
      <c r="AJ255" s="3">
        <f>AJ241/$AT$241</f>
        <v>2.9154518950437316E-2</v>
      </c>
      <c r="AK255" s="3">
        <f t="shared" ref="AK255:AS255" si="117">AK241/$AT$241</f>
        <v>0.93877551020408168</v>
      </c>
      <c r="AL255" s="3">
        <f t="shared" si="117"/>
        <v>3.2069970845481049E-2</v>
      </c>
      <c r="AM255" s="3">
        <f t="shared" si="117"/>
        <v>0</v>
      </c>
      <c r="AN255" s="3">
        <f t="shared" si="117"/>
        <v>0</v>
      </c>
      <c r="AO255" s="3">
        <f t="shared" si="117"/>
        <v>0</v>
      </c>
      <c r="AP255" s="3">
        <f t="shared" si="117"/>
        <v>0</v>
      </c>
      <c r="AQ255" s="3">
        <f t="shared" si="117"/>
        <v>0</v>
      </c>
      <c r="AR255" s="3">
        <f t="shared" si="117"/>
        <v>0</v>
      </c>
      <c r="AS255" s="3">
        <f t="shared" si="117"/>
        <v>0</v>
      </c>
      <c r="AY255" s="2">
        <v>671</v>
      </c>
      <c r="AZ255" s="2" t="s">
        <v>148</v>
      </c>
      <c r="BA255" s="2">
        <v>14340.35</v>
      </c>
      <c r="BB255" s="2" t="s">
        <v>49</v>
      </c>
      <c r="BC255" s="12">
        <v>14353.857</v>
      </c>
      <c r="BE255" s="2">
        <v>671</v>
      </c>
      <c r="BF255" s="2" t="s">
        <v>148</v>
      </c>
      <c r="BG255" s="2">
        <v>14340.35</v>
      </c>
      <c r="BH255" s="13">
        <v>14353.857</v>
      </c>
      <c r="BI255" s="17">
        <v>9.4189771219981178E-2</v>
      </c>
    </row>
    <row r="256" spans="2:61" x14ac:dyDescent="0.3">
      <c r="AI256" s="2" t="s">
        <v>34</v>
      </c>
      <c r="AJ256" s="3">
        <f>AJ242/$AT$242</f>
        <v>0</v>
      </c>
      <c r="AK256" s="3">
        <f t="shared" ref="AK256:AS256" si="118">AK242/$AT$242</f>
        <v>7.1895424836601302E-2</v>
      </c>
      <c r="AL256" s="3">
        <f t="shared" si="118"/>
        <v>0.88888888888888884</v>
      </c>
      <c r="AM256" s="3">
        <f t="shared" si="118"/>
        <v>3.9215686274509803E-2</v>
      </c>
      <c r="AN256" s="3">
        <f t="shared" si="118"/>
        <v>0</v>
      </c>
      <c r="AO256" s="3">
        <f t="shared" si="118"/>
        <v>0</v>
      </c>
      <c r="AP256" s="3">
        <f t="shared" si="118"/>
        <v>0</v>
      </c>
      <c r="AQ256" s="3">
        <f t="shared" si="118"/>
        <v>0</v>
      </c>
      <c r="AR256" s="3">
        <f t="shared" si="118"/>
        <v>0</v>
      </c>
      <c r="AS256" s="3">
        <f t="shared" si="118"/>
        <v>0</v>
      </c>
    </row>
    <row r="257" spans="35:45" x14ac:dyDescent="0.3">
      <c r="AI257" s="2" t="s">
        <v>39</v>
      </c>
      <c r="AJ257" s="3">
        <f>AJ243/$AT$243</f>
        <v>0</v>
      </c>
      <c r="AK257" s="3">
        <f t="shared" ref="AK257:AS257" si="119">AK243/$AT$243</f>
        <v>0</v>
      </c>
      <c r="AL257" s="3">
        <f t="shared" si="119"/>
        <v>0.06</v>
      </c>
      <c r="AM257" s="3">
        <f t="shared" si="119"/>
        <v>0.93</v>
      </c>
      <c r="AN257" s="3">
        <f t="shared" si="119"/>
        <v>0.01</v>
      </c>
      <c r="AO257" s="3">
        <f t="shared" si="119"/>
        <v>0</v>
      </c>
      <c r="AP257" s="3">
        <f t="shared" si="119"/>
        <v>0</v>
      </c>
      <c r="AQ257" s="3">
        <f t="shared" si="119"/>
        <v>0</v>
      </c>
      <c r="AR257" s="3">
        <f t="shared" si="119"/>
        <v>0</v>
      </c>
      <c r="AS257" s="3">
        <f t="shared" si="119"/>
        <v>0</v>
      </c>
    </row>
    <row r="258" spans="35:45" x14ac:dyDescent="0.3">
      <c r="AI258" s="2" t="s">
        <v>40</v>
      </c>
      <c r="AJ258" s="3">
        <f>AJ244/$AT$244</f>
        <v>0</v>
      </c>
      <c r="AK258" s="3">
        <f t="shared" ref="AK258:AS258" si="120">AK244/$AT$244</f>
        <v>0</v>
      </c>
      <c r="AL258" s="3">
        <f t="shared" si="120"/>
        <v>0</v>
      </c>
      <c r="AM258" s="3">
        <f t="shared" si="120"/>
        <v>0.1</v>
      </c>
      <c r="AN258" s="3">
        <f t="shared" si="120"/>
        <v>0.8</v>
      </c>
      <c r="AO258" s="3">
        <f t="shared" si="120"/>
        <v>0</v>
      </c>
      <c r="AP258" s="3">
        <f t="shared" si="120"/>
        <v>0.1</v>
      </c>
      <c r="AQ258" s="3">
        <f t="shared" si="120"/>
        <v>0</v>
      </c>
      <c r="AR258" s="3">
        <f t="shared" si="120"/>
        <v>0</v>
      </c>
      <c r="AS258" s="3">
        <f t="shared" si="120"/>
        <v>0</v>
      </c>
    </row>
    <row r="259" spans="35:45" x14ac:dyDescent="0.3">
      <c r="AI259" s="2" t="s">
        <v>41</v>
      </c>
      <c r="AJ259" s="3">
        <f>AJ245/$AT$245</f>
        <v>0</v>
      </c>
      <c r="AK259" s="3">
        <f t="shared" ref="AK259:AS259" si="121">AK245/$AT$245</f>
        <v>0</v>
      </c>
      <c r="AL259" s="3">
        <f t="shared" si="121"/>
        <v>0</v>
      </c>
      <c r="AM259" s="3">
        <f t="shared" si="121"/>
        <v>0</v>
      </c>
      <c r="AN259" s="3">
        <f t="shared" si="121"/>
        <v>9.0909090909090912E-2</v>
      </c>
      <c r="AO259" s="3">
        <f t="shared" si="121"/>
        <v>0.72727272727272729</v>
      </c>
      <c r="AP259" s="3">
        <f t="shared" si="121"/>
        <v>0.18181818181818182</v>
      </c>
      <c r="AQ259" s="3">
        <f t="shared" si="121"/>
        <v>0</v>
      </c>
      <c r="AR259" s="3">
        <f t="shared" si="121"/>
        <v>0</v>
      </c>
      <c r="AS259" s="3">
        <f t="shared" si="121"/>
        <v>0</v>
      </c>
    </row>
    <row r="260" spans="35:45" x14ac:dyDescent="0.3">
      <c r="AI260" s="2" t="s">
        <v>42</v>
      </c>
      <c r="AJ260" s="3">
        <f>AJ246/$AT$246</f>
        <v>0</v>
      </c>
      <c r="AK260" s="3">
        <f t="shared" ref="AK260:AS260" si="122">AK246/$AT$246</f>
        <v>0</v>
      </c>
      <c r="AL260" s="3">
        <f t="shared" si="122"/>
        <v>0</v>
      </c>
      <c r="AM260" s="3">
        <f t="shared" si="122"/>
        <v>0</v>
      </c>
      <c r="AN260" s="3">
        <f t="shared" si="122"/>
        <v>0</v>
      </c>
      <c r="AO260" s="3">
        <f t="shared" si="122"/>
        <v>0.42857142857142855</v>
      </c>
      <c r="AP260" s="3">
        <f t="shared" si="122"/>
        <v>0.42857142857142855</v>
      </c>
      <c r="AQ260" s="3">
        <f t="shared" si="122"/>
        <v>0</v>
      </c>
      <c r="AR260" s="3">
        <f t="shared" si="122"/>
        <v>0.14285714285714285</v>
      </c>
      <c r="AS260" s="3">
        <f t="shared" si="122"/>
        <v>0</v>
      </c>
    </row>
    <row r="261" spans="35:45" x14ac:dyDescent="0.3">
      <c r="AI261" s="2" t="s">
        <v>35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</row>
    <row r="262" spans="35:45" x14ac:dyDescent="0.3">
      <c r="AI262" s="2" t="s">
        <v>43</v>
      </c>
      <c r="AJ262" s="3">
        <f>AJ248/$AT$248</f>
        <v>0</v>
      </c>
      <c r="AK262" s="3">
        <f t="shared" ref="AK262:AS262" si="123">AK248/$AT$248</f>
        <v>0</v>
      </c>
      <c r="AL262" s="3">
        <f t="shared" si="123"/>
        <v>0</v>
      </c>
      <c r="AM262" s="3">
        <f t="shared" si="123"/>
        <v>0</v>
      </c>
      <c r="AN262" s="3">
        <f t="shared" si="123"/>
        <v>0</v>
      </c>
      <c r="AO262" s="3">
        <f t="shared" si="123"/>
        <v>0</v>
      </c>
      <c r="AP262" s="3">
        <f t="shared" si="123"/>
        <v>5.2631578947368418E-2</v>
      </c>
      <c r="AQ262" s="3">
        <f t="shared" si="123"/>
        <v>0</v>
      </c>
      <c r="AR262" s="3">
        <f t="shared" si="123"/>
        <v>0.78947368421052633</v>
      </c>
      <c r="AS262" s="3">
        <f t="shared" si="123"/>
        <v>0.15789473684210525</v>
      </c>
    </row>
    <row r="263" spans="35:45" x14ac:dyDescent="0.3">
      <c r="AI263" s="2" t="s">
        <v>44</v>
      </c>
      <c r="AJ263" s="3">
        <f>AJ249/$AT$249</f>
        <v>0</v>
      </c>
      <c r="AK263" s="3">
        <f t="shared" ref="AK263:AS263" si="124">AK249/$AT$249</f>
        <v>0</v>
      </c>
      <c r="AL263" s="3">
        <f t="shared" si="124"/>
        <v>0</v>
      </c>
      <c r="AM263" s="3">
        <f t="shared" si="124"/>
        <v>0</v>
      </c>
      <c r="AN263" s="3">
        <f t="shared" si="124"/>
        <v>0</v>
      </c>
      <c r="AO263" s="3">
        <f t="shared" si="124"/>
        <v>0</v>
      </c>
      <c r="AP263" s="3">
        <f t="shared" si="124"/>
        <v>0</v>
      </c>
      <c r="AQ263" s="3">
        <f t="shared" si="124"/>
        <v>0</v>
      </c>
      <c r="AR263" s="3">
        <f t="shared" si="124"/>
        <v>0.6</v>
      </c>
      <c r="AS263" s="3">
        <f t="shared" si="124"/>
        <v>0.4</v>
      </c>
    </row>
  </sheetData>
  <mergeCells count="108">
    <mergeCell ref="F238:G238"/>
    <mergeCell ref="I238:J238"/>
    <mergeCell ref="L238:N238"/>
    <mergeCell ref="Q238:S238"/>
    <mergeCell ref="V238:X238"/>
    <mergeCell ref="AA238:AC238"/>
    <mergeCell ref="AE238:AG238"/>
    <mergeCell ref="AI238:AS238"/>
    <mergeCell ref="I180:J180"/>
    <mergeCell ref="L180:N180"/>
    <mergeCell ref="Q180:S180"/>
    <mergeCell ref="V180:X180"/>
    <mergeCell ref="F209:G209"/>
    <mergeCell ref="I209:J209"/>
    <mergeCell ref="L209:N209"/>
    <mergeCell ref="Q209:S209"/>
    <mergeCell ref="V209:X209"/>
    <mergeCell ref="F180:G180"/>
    <mergeCell ref="AV238:AW238"/>
    <mergeCell ref="AY238:BA238"/>
    <mergeCell ref="BE238:BG238"/>
    <mergeCell ref="AI252:AS252"/>
    <mergeCell ref="AI223:AS223"/>
    <mergeCell ref="AA4:AC4"/>
    <mergeCell ref="AI18:AS18"/>
    <mergeCell ref="AI4:AS4"/>
    <mergeCell ref="AE4:AG4"/>
    <mergeCell ref="AV4:AW4"/>
    <mergeCell ref="BE180:BG180"/>
    <mergeCell ref="AI194:AS194"/>
    <mergeCell ref="AA209:AC209"/>
    <mergeCell ref="AE209:AG209"/>
    <mergeCell ref="AI209:AS209"/>
    <mergeCell ref="AV209:AW209"/>
    <mergeCell ref="AY209:BA209"/>
    <mergeCell ref="BE209:BG209"/>
    <mergeCell ref="AA180:AC180"/>
    <mergeCell ref="AE180:AG180"/>
    <mergeCell ref="AI180:AS180"/>
    <mergeCell ref="AV180:AW180"/>
    <mergeCell ref="AY180:BA180"/>
    <mergeCell ref="AA33:AC33"/>
    <mergeCell ref="F33:G33"/>
    <mergeCell ref="I33:J33"/>
    <mergeCell ref="L33:N33"/>
    <mergeCell ref="Q33:S33"/>
    <mergeCell ref="V33:X33"/>
    <mergeCell ref="F4:G4"/>
    <mergeCell ref="I4:J4"/>
    <mergeCell ref="L4:N4"/>
    <mergeCell ref="Q4:S4"/>
    <mergeCell ref="V4:X4"/>
    <mergeCell ref="AE33:AG33"/>
    <mergeCell ref="AI47:AR47"/>
    <mergeCell ref="AV33:AW33"/>
    <mergeCell ref="AI33:AS33"/>
    <mergeCell ref="AY33:BA33"/>
    <mergeCell ref="V92:X92"/>
    <mergeCell ref="AI62:AS62"/>
    <mergeCell ref="AI76:AS76"/>
    <mergeCell ref="AV62:AW62"/>
    <mergeCell ref="AE62:AG62"/>
    <mergeCell ref="F62:G62"/>
    <mergeCell ref="I62:J62"/>
    <mergeCell ref="L62:N62"/>
    <mergeCell ref="Q62:S62"/>
    <mergeCell ref="V62:X62"/>
    <mergeCell ref="AY92:BA92"/>
    <mergeCell ref="F121:G121"/>
    <mergeCell ref="I121:J121"/>
    <mergeCell ref="L121:N121"/>
    <mergeCell ref="Q121:S121"/>
    <mergeCell ref="V121:X121"/>
    <mergeCell ref="AA121:AC121"/>
    <mergeCell ref="AE121:AG121"/>
    <mergeCell ref="AI121:AS121"/>
    <mergeCell ref="AA92:AC92"/>
    <mergeCell ref="AE92:AG92"/>
    <mergeCell ref="AI92:AS92"/>
    <mergeCell ref="F92:G92"/>
    <mergeCell ref="I92:J92"/>
    <mergeCell ref="L92:N92"/>
    <mergeCell ref="Q92:S92"/>
    <mergeCell ref="AY62:BA62"/>
    <mergeCell ref="AA62:AC62"/>
    <mergeCell ref="AA150:AC150"/>
    <mergeCell ref="AE150:AG150"/>
    <mergeCell ref="AI150:AS150"/>
    <mergeCell ref="AI106:AS106"/>
    <mergeCell ref="AV92:AW92"/>
    <mergeCell ref="F150:G150"/>
    <mergeCell ref="I150:J150"/>
    <mergeCell ref="L150:N150"/>
    <mergeCell ref="Q150:S150"/>
    <mergeCell ref="V150:X150"/>
    <mergeCell ref="AI164:AS164"/>
    <mergeCell ref="AV150:AW150"/>
    <mergeCell ref="AY150:BA150"/>
    <mergeCell ref="AI135:AS135"/>
    <mergeCell ref="AV121:AW121"/>
    <mergeCell ref="AY121:BA121"/>
    <mergeCell ref="BE150:BG150"/>
    <mergeCell ref="BE4:BG4"/>
    <mergeCell ref="BE33:BG33"/>
    <mergeCell ref="BE62:BG62"/>
    <mergeCell ref="BE92:BG92"/>
    <mergeCell ref="BE121:BG121"/>
    <mergeCell ref="AY4:BA4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B9B2-4FE4-41EE-A77D-BD7AFAAF57EF}">
  <dimension ref="A1:A90"/>
  <sheetViews>
    <sheetView topLeftCell="A73" workbookViewId="0">
      <selection activeCell="A81" sqref="A81:A90"/>
    </sheetView>
  </sheetViews>
  <sheetFormatPr defaultRowHeight="14.4" x14ac:dyDescent="0.3"/>
  <sheetData>
    <row r="1" spans="1:1" x14ac:dyDescent="0.3">
      <c r="A1">
        <v>71</v>
      </c>
    </row>
    <row r="2" spans="1:1" x14ac:dyDescent="0.3">
      <c r="A2">
        <v>10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10</v>
      </c>
    </row>
    <row r="12" spans="1:1" x14ac:dyDescent="0.3">
      <c r="A12">
        <v>322</v>
      </c>
    </row>
    <row r="13" spans="1:1" x14ac:dyDescent="0.3">
      <c r="A13">
        <v>11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11</v>
      </c>
    </row>
    <row r="23" spans="1:1" x14ac:dyDescent="0.3">
      <c r="A23">
        <v>136</v>
      </c>
    </row>
    <row r="24" spans="1:1" x14ac:dyDescent="0.3">
      <c r="A24">
        <v>6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6</v>
      </c>
    </row>
    <row r="34" spans="1:1" x14ac:dyDescent="0.3">
      <c r="A34">
        <v>93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1</v>
      </c>
    </row>
    <row r="45" spans="1:1" x14ac:dyDescent="0.3">
      <c r="A45">
        <v>8</v>
      </c>
    </row>
    <row r="46" spans="1:1" x14ac:dyDescent="0.3">
      <c r="A46">
        <v>0</v>
      </c>
    </row>
    <row r="47" spans="1:1" x14ac:dyDescent="0.3">
      <c r="A47">
        <v>1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1</v>
      </c>
    </row>
    <row r="56" spans="1:1" x14ac:dyDescent="0.3">
      <c r="A56">
        <v>8</v>
      </c>
    </row>
    <row r="57" spans="1:1" x14ac:dyDescent="0.3">
      <c r="A57">
        <v>2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3</v>
      </c>
    </row>
    <row r="67" spans="1:1" x14ac:dyDescent="0.3">
      <c r="A67">
        <v>3</v>
      </c>
    </row>
    <row r="68" spans="1:1" x14ac:dyDescent="0.3">
      <c r="A68">
        <v>0</v>
      </c>
    </row>
    <row r="69" spans="1:1" x14ac:dyDescent="0.3">
      <c r="A69">
        <v>1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1</v>
      </c>
    </row>
    <row r="78" spans="1:1" x14ac:dyDescent="0.3">
      <c r="A78">
        <v>0</v>
      </c>
    </row>
    <row r="79" spans="1:1" x14ac:dyDescent="0.3">
      <c r="A79">
        <v>15</v>
      </c>
    </row>
    <row r="80" spans="1:1" x14ac:dyDescent="0.3">
      <c r="A80">
        <v>3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3</v>
      </c>
    </row>
    <row r="90" spans="1:1" x14ac:dyDescent="0.3">
      <c r="A9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947B-4B4A-437F-A095-C3B2B89EA2B5}">
  <dimension ref="A2:BH276"/>
  <sheetViews>
    <sheetView topLeftCell="AT245" zoomScaleNormal="100" workbookViewId="0">
      <selection activeCell="BM186" sqref="BM186"/>
    </sheetView>
  </sheetViews>
  <sheetFormatPr defaultRowHeight="14.4" x14ac:dyDescent="0.3"/>
  <cols>
    <col min="3" max="3" width="22.777343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9.5546875" bestFit="1" customWidth="1"/>
    <col min="23" max="23" width="20.5546875" bestFit="1" customWidth="1"/>
    <col min="24" max="24" width="9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9.5546875" bestFit="1" customWidth="1"/>
    <col min="47" max="47" width="10.109375" customWidth="1"/>
    <col min="48" max="48" width="10" bestFit="1" customWidth="1"/>
    <col min="51" max="51" width="20.5546875" bestFit="1" customWidth="1"/>
    <col min="53" max="53" width="9.5546875" bestFit="1" customWidth="1"/>
    <col min="54" max="54" width="10" bestFit="1" customWidth="1"/>
    <col min="57" max="57" width="20.5546875" bestFit="1" customWidth="1"/>
    <col min="59" max="59" width="10" bestFit="1" customWidth="1"/>
  </cols>
  <sheetData>
    <row r="2" spans="1:60" x14ac:dyDescent="0.3">
      <c r="A2" t="s">
        <v>58</v>
      </c>
    </row>
    <row r="4" spans="1:60" x14ac:dyDescent="0.3">
      <c r="B4" s="14" t="s">
        <v>46</v>
      </c>
      <c r="C4" s="14" t="s">
        <v>47</v>
      </c>
      <c r="D4" s="14" t="s">
        <v>48</v>
      </c>
      <c r="F4" s="67" t="s">
        <v>2</v>
      </c>
      <c r="G4" s="67"/>
      <c r="I4" s="70" t="s">
        <v>7</v>
      </c>
      <c r="J4" s="71"/>
      <c r="L4" s="68" t="s">
        <v>0</v>
      </c>
      <c r="M4" s="68"/>
      <c r="N4" s="68"/>
      <c r="O4" s="6" t="s">
        <v>10</v>
      </c>
      <c r="Q4" s="68" t="s">
        <v>0</v>
      </c>
      <c r="R4" s="68"/>
      <c r="S4" s="68"/>
      <c r="T4" s="6" t="s">
        <v>33</v>
      </c>
      <c r="V4" s="67" t="s">
        <v>90</v>
      </c>
      <c r="W4" s="67"/>
      <c r="X4" s="67"/>
      <c r="Y4" s="2" t="s">
        <v>33</v>
      </c>
      <c r="AA4" s="67" t="s">
        <v>90</v>
      </c>
      <c r="AB4" s="67"/>
      <c r="AC4" s="67"/>
      <c r="AD4" s="2" t="s">
        <v>33</v>
      </c>
      <c r="AE4" s="67" t="s">
        <v>36</v>
      </c>
      <c r="AF4" s="67"/>
      <c r="AG4" s="67"/>
      <c r="AI4" s="67" t="s">
        <v>51</v>
      </c>
      <c r="AJ4" s="67"/>
      <c r="AK4" s="67"/>
      <c r="AL4" s="67"/>
      <c r="AM4" s="67"/>
      <c r="AN4" s="67"/>
      <c r="AO4" s="67"/>
      <c r="AP4" s="67"/>
      <c r="AQ4" s="67"/>
      <c r="AR4" s="67"/>
      <c r="AS4" s="67"/>
      <c r="AU4" s="67" t="s">
        <v>54</v>
      </c>
      <c r="AV4" s="67"/>
      <c r="AX4" s="67" t="s">
        <v>90</v>
      </c>
      <c r="AY4" s="67"/>
      <c r="AZ4" s="67"/>
      <c r="BA4" s="2" t="s">
        <v>33</v>
      </c>
      <c r="BB4" s="2" t="s">
        <v>55</v>
      </c>
      <c r="BD4" s="67" t="s">
        <v>90</v>
      </c>
      <c r="BE4" s="67"/>
      <c r="BF4" s="67"/>
      <c r="BG4" s="2" t="s">
        <v>55</v>
      </c>
      <c r="BH4" s="2" t="s">
        <v>157</v>
      </c>
    </row>
    <row r="5" spans="1:60" x14ac:dyDescent="0.3">
      <c r="B5" s="2">
        <v>1</v>
      </c>
      <c r="C5" s="33" t="s">
        <v>89</v>
      </c>
      <c r="D5" s="35">
        <v>14162.83</v>
      </c>
      <c r="F5" s="3" t="s">
        <v>3</v>
      </c>
      <c r="G5" s="4">
        <v>13805</v>
      </c>
      <c r="I5" s="3" t="s">
        <v>3</v>
      </c>
      <c r="J5" s="4">
        <v>13805</v>
      </c>
      <c r="L5" s="7">
        <v>13805</v>
      </c>
      <c r="M5" s="6" t="s">
        <v>1</v>
      </c>
      <c r="N5" s="7">
        <f>L5+$J$9</f>
        <v>14146</v>
      </c>
      <c r="O5" s="6" t="s">
        <v>11</v>
      </c>
      <c r="Q5" s="7">
        <v>13805</v>
      </c>
      <c r="R5" s="6" t="s">
        <v>1</v>
      </c>
      <c r="S5" s="7">
        <f>Q5+$J$9</f>
        <v>14146</v>
      </c>
      <c r="T5" s="6" t="s">
        <v>50</v>
      </c>
      <c r="V5" s="2">
        <v>1</v>
      </c>
      <c r="W5" s="33" t="s">
        <v>89</v>
      </c>
      <c r="X5" s="35">
        <v>14162.83</v>
      </c>
      <c r="Y5" s="2" t="s">
        <v>49</v>
      </c>
      <c r="AA5" s="2">
        <v>1</v>
      </c>
      <c r="AB5" s="33" t="s">
        <v>89</v>
      </c>
      <c r="AC5" s="35">
        <v>14162.83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U5" s="2" t="s">
        <v>50</v>
      </c>
      <c r="AV5" s="12">
        <v>14016.612999999999</v>
      </c>
      <c r="AX5" s="2">
        <v>1</v>
      </c>
      <c r="AY5" s="33" t="s">
        <v>89</v>
      </c>
      <c r="AZ5" s="35">
        <v>14162.83</v>
      </c>
      <c r="BA5" s="2" t="s">
        <v>49</v>
      </c>
      <c r="BB5" s="13"/>
      <c r="BD5" s="2">
        <v>1</v>
      </c>
      <c r="BE5" s="33" t="s">
        <v>89</v>
      </c>
      <c r="BF5" s="35">
        <v>14162.83</v>
      </c>
      <c r="BG5" s="13" t="s">
        <v>1</v>
      </c>
      <c r="BH5" s="2" t="s">
        <v>1</v>
      </c>
    </row>
    <row r="6" spans="1:60" x14ac:dyDescent="0.3">
      <c r="B6" s="2">
        <v>2</v>
      </c>
      <c r="C6" s="32" t="s">
        <v>74</v>
      </c>
      <c r="D6" s="35">
        <v>14340.94</v>
      </c>
      <c r="F6" s="3" t="s">
        <v>4</v>
      </c>
      <c r="G6" s="4">
        <v>17215</v>
      </c>
      <c r="I6" s="5" t="s">
        <v>4</v>
      </c>
      <c r="J6" s="4">
        <v>17215</v>
      </c>
      <c r="L6" s="7">
        <f>N5</f>
        <v>14146</v>
      </c>
      <c r="M6" s="6" t="s">
        <v>1</v>
      </c>
      <c r="N6" s="7">
        <f t="shared" ref="N6:N14" si="0">L6+$J$9</f>
        <v>14487</v>
      </c>
      <c r="O6" s="6" t="s">
        <v>12</v>
      </c>
      <c r="Q6" s="7">
        <f>S5</f>
        <v>14146</v>
      </c>
      <c r="R6" s="6" t="s">
        <v>1</v>
      </c>
      <c r="S6" s="7">
        <f t="shared" ref="S6:S14" si="1">Q6+$J$9</f>
        <v>14487</v>
      </c>
      <c r="T6" s="6" t="s">
        <v>49</v>
      </c>
      <c r="V6" s="2">
        <v>2</v>
      </c>
      <c r="W6" s="32" t="s">
        <v>74</v>
      </c>
      <c r="X6" s="35">
        <v>14340.94</v>
      </c>
      <c r="Y6" s="2" t="s">
        <v>49</v>
      </c>
      <c r="AA6" s="2">
        <v>2</v>
      </c>
      <c r="AB6" s="32" t="s">
        <v>74</v>
      </c>
      <c r="AC6" s="35">
        <v>14340.94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2">
        <v>124</v>
      </c>
      <c r="AK6" s="2">
        <v>17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>
        <f>SUM(AJ6:AS6)</f>
        <v>141</v>
      </c>
      <c r="AU6" s="2" t="s">
        <v>49</v>
      </c>
      <c r="AV6" s="12">
        <v>14308.316000000001</v>
      </c>
      <c r="AX6" s="2">
        <v>2</v>
      </c>
      <c r="AY6" s="32" t="s">
        <v>74</v>
      </c>
      <c r="AZ6" s="35">
        <v>14340.94</v>
      </c>
      <c r="BA6" s="2" t="s">
        <v>49</v>
      </c>
      <c r="BB6" s="13">
        <v>14308.316000000001</v>
      </c>
      <c r="BD6" s="2">
        <v>2</v>
      </c>
      <c r="BE6" s="32" t="s">
        <v>74</v>
      </c>
      <c r="BF6" s="35">
        <v>14340.94</v>
      </c>
      <c r="BG6" s="13">
        <v>14308.316000000001</v>
      </c>
      <c r="BH6" s="17">
        <v>0.22748857466804681</v>
      </c>
    </row>
    <row r="7" spans="1:60" x14ac:dyDescent="0.3">
      <c r="B7" s="2">
        <v>3</v>
      </c>
      <c r="C7" s="32" t="s">
        <v>75</v>
      </c>
      <c r="D7" s="35">
        <v>14150.89</v>
      </c>
      <c r="F7" s="3" t="s">
        <v>5</v>
      </c>
      <c r="G7" s="3" t="s">
        <v>91</v>
      </c>
      <c r="I7" s="5" t="s">
        <v>8</v>
      </c>
      <c r="J7" s="3">
        <v>10</v>
      </c>
      <c r="L7" s="7">
        <f>N6</f>
        <v>14487</v>
      </c>
      <c r="M7" s="6" t="s">
        <v>1</v>
      </c>
      <c r="N7" s="7">
        <f t="shared" si="0"/>
        <v>14828</v>
      </c>
      <c r="O7" s="6" t="s">
        <v>13</v>
      </c>
      <c r="Q7" s="7">
        <f>S6</f>
        <v>14487</v>
      </c>
      <c r="R7" s="6" t="s">
        <v>1</v>
      </c>
      <c r="S7" s="7">
        <f t="shared" si="1"/>
        <v>14828</v>
      </c>
      <c r="T7" s="6" t="s">
        <v>34</v>
      </c>
      <c r="V7" s="2">
        <v>3</v>
      </c>
      <c r="W7" s="32" t="s">
        <v>75</v>
      </c>
      <c r="X7" s="35">
        <v>14150.89</v>
      </c>
      <c r="Y7" s="2" t="s">
        <v>49</v>
      </c>
      <c r="AA7" s="2">
        <v>3</v>
      </c>
      <c r="AB7" s="32" t="s">
        <v>75</v>
      </c>
      <c r="AC7" s="35">
        <v>14150.89</v>
      </c>
      <c r="AD7" s="2" t="s">
        <v>49</v>
      </c>
      <c r="AE7" s="2" t="s">
        <v>49</v>
      </c>
      <c r="AF7" s="2" t="s">
        <v>38</v>
      </c>
      <c r="AG7" s="2" t="s">
        <v>50</v>
      </c>
      <c r="AI7" s="2" t="s">
        <v>49</v>
      </c>
      <c r="AJ7" s="2">
        <v>17</v>
      </c>
      <c r="AK7" s="2">
        <v>350</v>
      </c>
      <c r="AL7" s="2">
        <v>8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>
        <f t="shared" ref="AT7:AT15" si="2">SUM(AJ7:AS7)</f>
        <v>375</v>
      </c>
      <c r="AU7" s="2" t="s">
        <v>34</v>
      </c>
      <c r="AV7" s="12">
        <v>14649.977000000001</v>
      </c>
      <c r="AX7" s="2">
        <v>3</v>
      </c>
      <c r="AY7" s="32" t="s">
        <v>75</v>
      </c>
      <c r="AZ7" s="35">
        <v>14150.89</v>
      </c>
      <c r="BA7" s="2" t="s">
        <v>49</v>
      </c>
      <c r="BB7" s="13">
        <v>14308.316000000001</v>
      </c>
      <c r="BD7" s="2">
        <v>3</v>
      </c>
      <c r="BE7" s="32" t="s">
        <v>75</v>
      </c>
      <c r="BF7" s="35">
        <v>14150.89</v>
      </c>
      <c r="BG7" s="13">
        <v>14308.316000000001</v>
      </c>
      <c r="BH7" s="17">
        <v>1.1124812644293141</v>
      </c>
    </row>
    <row r="8" spans="1:60" x14ac:dyDescent="0.3">
      <c r="B8" s="2">
        <v>4</v>
      </c>
      <c r="C8" s="32" t="s">
        <v>76</v>
      </c>
      <c r="D8" s="35">
        <v>14100.15</v>
      </c>
      <c r="I8" s="3" t="s">
        <v>9</v>
      </c>
      <c r="J8" s="4">
        <v>3410</v>
      </c>
      <c r="L8" s="7">
        <f>N7</f>
        <v>14828</v>
      </c>
      <c r="M8" s="6" t="s">
        <v>1</v>
      </c>
      <c r="N8" s="7">
        <f t="shared" si="0"/>
        <v>15169</v>
      </c>
      <c r="O8" s="6" t="s">
        <v>14</v>
      </c>
      <c r="Q8" s="7">
        <f>S7</f>
        <v>14828</v>
      </c>
      <c r="R8" s="6" t="s">
        <v>1</v>
      </c>
      <c r="S8" s="7">
        <f t="shared" si="1"/>
        <v>15169</v>
      </c>
      <c r="T8" s="6" t="s">
        <v>39</v>
      </c>
      <c r="V8" s="2">
        <v>4</v>
      </c>
      <c r="W8" s="32" t="s">
        <v>76</v>
      </c>
      <c r="X8" s="35">
        <v>14100.15</v>
      </c>
      <c r="Y8" s="2" t="s">
        <v>50</v>
      </c>
      <c r="AA8" s="2">
        <v>4</v>
      </c>
      <c r="AB8" s="32" t="s">
        <v>76</v>
      </c>
      <c r="AC8" s="35">
        <v>14100.15</v>
      </c>
      <c r="AD8" s="2" t="s">
        <v>50</v>
      </c>
      <c r="AE8" s="2" t="s">
        <v>50</v>
      </c>
      <c r="AF8" s="2" t="s">
        <v>38</v>
      </c>
      <c r="AG8" s="2" t="s">
        <v>50</v>
      </c>
      <c r="AI8" s="2" t="s">
        <v>34</v>
      </c>
      <c r="AJ8" s="2">
        <v>0</v>
      </c>
      <c r="AK8" s="2">
        <v>8</v>
      </c>
      <c r="AL8" s="2">
        <v>123</v>
      </c>
      <c r="AM8" s="2">
        <v>5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>
        <f t="shared" si="2"/>
        <v>136</v>
      </c>
      <c r="AU8" s="2" t="s">
        <v>39</v>
      </c>
      <c r="AV8" s="12">
        <v>14969.271000000001</v>
      </c>
      <c r="AX8" s="2">
        <v>4</v>
      </c>
      <c r="AY8" s="32" t="s">
        <v>76</v>
      </c>
      <c r="AZ8" s="35">
        <v>14100.15</v>
      </c>
      <c r="BA8" s="2" t="s">
        <v>50</v>
      </c>
      <c r="BB8" s="13">
        <v>14308.316000000001</v>
      </c>
      <c r="BD8" s="2">
        <v>4</v>
      </c>
      <c r="BE8" s="32" t="s">
        <v>76</v>
      </c>
      <c r="BF8" s="35">
        <v>14100.15</v>
      </c>
      <c r="BG8" s="13">
        <v>14308.316000000001</v>
      </c>
      <c r="BH8" s="17">
        <v>1.476338904196062</v>
      </c>
    </row>
    <row r="9" spans="1:60" x14ac:dyDescent="0.3">
      <c r="B9" s="2">
        <v>5</v>
      </c>
      <c r="C9" s="32" t="s">
        <v>77</v>
      </c>
      <c r="D9" s="35">
        <v>14097.16</v>
      </c>
      <c r="I9" s="3" t="s">
        <v>7</v>
      </c>
      <c r="J9" s="3">
        <v>341</v>
      </c>
      <c r="L9" s="7">
        <f t="shared" ref="L9:L14" si="3">N8</f>
        <v>15169</v>
      </c>
      <c r="M9" s="6" t="s">
        <v>1</v>
      </c>
      <c r="N9" s="7">
        <f t="shared" si="0"/>
        <v>15510</v>
      </c>
      <c r="O9" s="6" t="s">
        <v>15</v>
      </c>
      <c r="Q9" s="7">
        <f t="shared" ref="Q9:Q14" si="4">S8</f>
        <v>15169</v>
      </c>
      <c r="R9" s="6" t="s">
        <v>1</v>
      </c>
      <c r="S9" s="7">
        <f t="shared" si="1"/>
        <v>15510</v>
      </c>
      <c r="T9" s="6" t="s">
        <v>40</v>
      </c>
      <c r="V9" s="2">
        <v>5</v>
      </c>
      <c r="W9" s="32" t="s">
        <v>77</v>
      </c>
      <c r="X9" s="35">
        <v>14097.16</v>
      </c>
      <c r="Y9" s="2" t="s">
        <v>50</v>
      </c>
      <c r="AA9" s="2">
        <v>5</v>
      </c>
      <c r="AB9" s="32" t="s">
        <v>77</v>
      </c>
      <c r="AC9" s="35">
        <v>14097.16</v>
      </c>
      <c r="AD9" s="2" t="s">
        <v>50</v>
      </c>
      <c r="AE9" s="2" t="s">
        <v>50</v>
      </c>
      <c r="AF9" s="2" t="s">
        <v>38</v>
      </c>
      <c r="AG9" s="2" t="s">
        <v>49</v>
      </c>
      <c r="AI9" s="2" t="s">
        <v>39</v>
      </c>
      <c r="AJ9" s="2">
        <v>0</v>
      </c>
      <c r="AK9" s="2">
        <v>0</v>
      </c>
      <c r="AL9" s="2">
        <v>5</v>
      </c>
      <c r="AM9" s="2">
        <v>29</v>
      </c>
      <c r="AN9" s="2">
        <v>0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>
        <f t="shared" si="2"/>
        <v>35</v>
      </c>
      <c r="AU9" s="2" t="s">
        <v>40</v>
      </c>
      <c r="AV9" s="12">
        <v>15407.699000000001</v>
      </c>
      <c r="AX9" s="2">
        <v>5</v>
      </c>
      <c r="AY9" s="32" t="s">
        <v>77</v>
      </c>
      <c r="AZ9" s="35">
        <v>14097.16</v>
      </c>
      <c r="BA9" s="2" t="s">
        <v>50</v>
      </c>
      <c r="BB9" s="13">
        <v>14016.61347517731</v>
      </c>
      <c r="BD9" s="2">
        <v>5</v>
      </c>
      <c r="BE9" s="32" t="s">
        <v>77</v>
      </c>
      <c r="BF9" s="35">
        <v>14097.16</v>
      </c>
      <c r="BG9" s="13">
        <v>14016.61347517731</v>
      </c>
      <c r="BH9" s="17">
        <v>0.57136703295340163</v>
      </c>
    </row>
    <row r="10" spans="1:60" x14ac:dyDescent="0.3">
      <c r="B10" s="2">
        <v>6</v>
      </c>
      <c r="C10" s="32" t="s">
        <v>78</v>
      </c>
      <c r="D10" s="35">
        <v>14195.67</v>
      </c>
      <c r="L10" s="7">
        <f t="shared" si="3"/>
        <v>15510</v>
      </c>
      <c r="M10" s="6" t="s">
        <v>1</v>
      </c>
      <c r="N10" s="7">
        <f t="shared" si="0"/>
        <v>15851</v>
      </c>
      <c r="O10" s="6" t="s">
        <v>16</v>
      </c>
      <c r="Q10" s="7">
        <f t="shared" si="4"/>
        <v>15510</v>
      </c>
      <c r="R10" s="6" t="s">
        <v>1</v>
      </c>
      <c r="S10" s="7">
        <f t="shared" si="1"/>
        <v>15851</v>
      </c>
      <c r="T10" s="6" t="s">
        <v>41</v>
      </c>
      <c r="V10" s="2">
        <v>6</v>
      </c>
      <c r="W10" s="32" t="s">
        <v>78</v>
      </c>
      <c r="X10" s="35">
        <v>14195.67</v>
      </c>
      <c r="Y10" s="2" t="s">
        <v>49</v>
      </c>
      <c r="AA10" s="2">
        <v>6</v>
      </c>
      <c r="AB10" s="32" t="s">
        <v>78</v>
      </c>
      <c r="AC10" s="35">
        <v>14195.67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2">
        <v>0</v>
      </c>
      <c r="AK10" s="2">
        <v>0</v>
      </c>
      <c r="AL10" s="2">
        <v>0</v>
      </c>
      <c r="AM10" s="2">
        <v>1</v>
      </c>
      <c r="AN10" s="2">
        <v>6</v>
      </c>
      <c r="AO10" s="2">
        <v>3</v>
      </c>
      <c r="AP10" s="2">
        <v>0</v>
      </c>
      <c r="AQ10" s="2">
        <v>0</v>
      </c>
      <c r="AR10" s="2">
        <v>0</v>
      </c>
      <c r="AS10" s="2">
        <v>0</v>
      </c>
      <c r="AT10">
        <f t="shared" si="2"/>
        <v>10</v>
      </c>
      <c r="AU10" s="2" t="s">
        <v>41</v>
      </c>
      <c r="AV10" s="12">
        <v>15552.625</v>
      </c>
      <c r="AX10" s="2">
        <v>6</v>
      </c>
      <c r="AY10" s="32" t="s">
        <v>78</v>
      </c>
      <c r="AZ10" s="35">
        <v>14195.67</v>
      </c>
      <c r="BA10" s="2" t="s">
        <v>49</v>
      </c>
      <c r="BB10" s="13">
        <v>14016.61347517731</v>
      </c>
      <c r="BD10" s="2">
        <v>6</v>
      </c>
      <c r="BE10" s="32" t="s">
        <v>78</v>
      </c>
      <c r="BF10" s="35">
        <v>14195.67</v>
      </c>
      <c r="BG10" s="13">
        <v>14016.61347517731</v>
      </c>
      <c r="BH10" s="17">
        <v>1.2613460641357119</v>
      </c>
    </row>
    <row r="11" spans="1:60" x14ac:dyDescent="0.3">
      <c r="B11" s="2">
        <v>7</v>
      </c>
      <c r="C11" s="33" t="s">
        <v>79</v>
      </c>
      <c r="D11" s="35">
        <v>14195.67</v>
      </c>
      <c r="G11" s="19">
        <f>G6-558</f>
        <v>16657</v>
      </c>
      <c r="L11" s="7">
        <f t="shared" si="3"/>
        <v>15851</v>
      </c>
      <c r="M11" s="6" t="s">
        <v>1</v>
      </c>
      <c r="N11" s="7">
        <f t="shared" si="0"/>
        <v>16192</v>
      </c>
      <c r="O11" s="6" t="s">
        <v>17</v>
      </c>
      <c r="Q11" s="7">
        <f t="shared" si="4"/>
        <v>15851</v>
      </c>
      <c r="R11" s="6" t="s">
        <v>1</v>
      </c>
      <c r="S11" s="7">
        <f t="shared" si="1"/>
        <v>16192</v>
      </c>
      <c r="T11" s="6" t="s">
        <v>42</v>
      </c>
      <c r="V11" s="2">
        <v>7</v>
      </c>
      <c r="W11" s="33" t="s">
        <v>79</v>
      </c>
      <c r="X11" s="35">
        <v>14195.67</v>
      </c>
      <c r="Y11" s="2" t="s">
        <v>49</v>
      </c>
      <c r="AA11" s="2">
        <v>7</v>
      </c>
      <c r="AB11" s="33" t="s">
        <v>79</v>
      </c>
      <c r="AC11" s="35">
        <v>14195.67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2">
        <v>0</v>
      </c>
      <c r="AK11" s="2">
        <v>0</v>
      </c>
      <c r="AL11" s="2">
        <v>0</v>
      </c>
      <c r="AM11" s="2">
        <v>0</v>
      </c>
      <c r="AN11" s="2">
        <v>4</v>
      </c>
      <c r="AO11" s="2">
        <v>3</v>
      </c>
      <c r="AP11" s="2">
        <v>1</v>
      </c>
      <c r="AQ11" s="2">
        <v>0</v>
      </c>
      <c r="AR11" s="2">
        <v>0</v>
      </c>
      <c r="AS11" s="2">
        <v>0</v>
      </c>
      <c r="AT11">
        <f t="shared" si="2"/>
        <v>8</v>
      </c>
      <c r="AU11" s="2" t="s">
        <v>42</v>
      </c>
      <c r="AV11" s="12">
        <v>16052.5</v>
      </c>
      <c r="AX11" s="2">
        <v>7</v>
      </c>
      <c r="AY11" s="33" t="s">
        <v>79</v>
      </c>
      <c r="AZ11" s="35">
        <v>14195.67</v>
      </c>
      <c r="BA11" s="2" t="s">
        <v>49</v>
      </c>
      <c r="BB11" s="13">
        <v>14308.316000000001</v>
      </c>
      <c r="BD11" s="2">
        <v>7</v>
      </c>
      <c r="BE11" s="33" t="s">
        <v>79</v>
      </c>
      <c r="BF11" s="35">
        <v>14195.67</v>
      </c>
      <c r="BG11" s="13">
        <v>14308.316000000001</v>
      </c>
      <c r="BH11" s="17">
        <v>0.79352365897488908</v>
      </c>
    </row>
    <row r="12" spans="1:60" x14ac:dyDescent="0.3">
      <c r="B12" s="2">
        <v>8</v>
      </c>
      <c r="C12" s="33" t="s">
        <v>80</v>
      </c>
      <c r="D12" s="35">
        <v>14195.67</v>
      </c>
      <c r="L12" s="7">
        <f t="shared" si="3"/>
        <v>16192</v>
      </c>
      <c r="M12" s="6" t="s">
        <v>1</v>
      </c>
      <c r="N12" s="7">
        <f t="shared" si="0"/>
        <v>16533</v>
      </c>
      <c r="O12" s="6" t="s">
        <v>18</v>
      </c>
      <c r="Q12" s="7">
        <f t="shared" si="4"/>
        <v>16192</v>
      </c>
      <c r="R12" s="6" t="s">
        <v>1</v>
      </c>
      <c r="S12" s="7">
        <f t="shared" si="1"/>
        <v>16533</v>
      </c>
      <c r="T12" s="6" t="s">
        <v>35</v>
      </c>
      <c r="V12" s="2">
        <v>8</v>
      </c>
      <c r="W12" s="33" t="s">
        <v>80</v>
      </c>
      <c r="X12" s="35">
        <v>14195.67</v>
      </c>
      <c r="Y12" s="2" t="s">
        <v>49</v>
      </c>
      <c r="AA12" s="2">
        <v>8</v>
      </c>
      <c r="AB12" s="33" t="s">
        <v>80</v>
      </c>
      <c r="AC12" s="35">
        <v>14195.67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8</v>
      </c>
      <c r="AQ12" s="2">
        <v>2</v>
      </c>
      <c r="AR12" s="2">
        <v>0</v>
      </c>
      <c r="AS12" s="2">
        <v>0</v>
      </c>
      <c r="AT12">
        <f t="shared" si="2"/>
        <v>11</v>
      </c>
      <c r="AU12" s="2" t="s">
        <v>35</v>
      </c>
      <c r="AV12" s="12">
        <v>16334.083000000001</v>
      </c>
      <c r="AX12" s="2">
        <v>8</v>
      </c>
      <c r="AY12" s="33" t="s">
        <v>80</v>
      </c>
      <c r="AZ12" s="35">
        <v>14195.67</v>
      </c>
      <c r="BA12" s="2" t="s">
        <v>49</v>
      </c>
      <c r="BB12" s="13">
        <v>14308.316000000001</v>
      </c>
      <c r="BD12" s="2">
        <v>8</v>
      </c>
      <c r="BE12" s="33" t="s">
        <v>80</v>
      </c>
      <c r="BF12" s="35">
        <v>14195.67</v>
      </c>
      <c r="BG12" s="13">
        <v>14308.316000000001</v>
      </c>
      <c r="BH12" s="17">
        <v>0.79352365897488908</v>
      </c>
    </row>
    <row r="13" spans="1:60" x14ac:dyDescent="0.3">
      <c r="B13" s="2">
        <v>9</v>
      </c>
      <c r="C13" s="32" t="s">
        <v>81</v>
      </c>
      <c r="D13" s="35">
        <v>14270.29</v>
      </c>
      <c r="L13" s="7">
        <f t="shared" si="3"/>
        <v>16533</v>
      </c>
      <c r="M13" s="6" t="s">
        <v>1</v>
      </c>
      <c r="N13" s="7">
        <f t="shared" si="0"/>
        <v>16874</v>
      </c>
      <c r="O13" s="6" t="s">
        <v>19</v>
      </c>
      <c r="Q13" s="7">
        <f t="shared" si="4"/>
        <v>16533</v>
      </c>
      <c r="R13" s="6" t="s">
        <v>1</v>
      </c>
      <c r="S13" s="7">
        <f t="shared" si="1"/>
        <v>16874</v>
      </c>
      <c r="T13" s="6" t="s">
        <v>43</v>
      </c>
      <c r="V13" s="2">
        <v>9</v>
      </c>
      <c r="W13" s="32" t="s">
        <v>81</v>
      </c>
      <c r="X13" s="35">
        <v>14270.29</v>
      </c>
      <c r="Y13" s="2" t="s">
        <v>49</v>
      </c>
      <c r="AA13" s="2">
        <v>9</v>
      </c>
      <c r="AB13" s="32" t="s">
        <v>81</v>
      </c>
      <c r="AC13" s="35">
        <v>14270.29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2</v>
      </c>
      <c r="AQ13" s="2">
        <v>9</v>
      </c>
      <c r="AR13" s="2">
        <v>1</v>
      </c>
      <c r="AS13" s="2">
        <v>0</v>
      </c>
      <c r="AT13">
        <f t="shared" si="2"/>
        <v>12</v>
      </c>
      <c r="AU13" s="2" t="s">
        <v>43</v>
      </c>
      <c r="AV13" s="12">
        <v>16362.5</v>
      </c>
      <c r="AX13" s="2">
        <v>9</v>
      </c>
      <c r="AY13" s="32" t="s">
        <v>81</v>
      </c>
      <c r="AZ13" s="35">
        <v>14270.29</v>
      </c>
      <c r="BA13" s="2" t="s">
        <v>49</v>
      </c>
      <c r="BB13" s="13">
        <v>14308.316000000001</v>
      </c>
      <c r="BD13" s="2">
        <v>9</v>
      </c>
      <c r="BE13" s="32" t="s">
        <v>81</v>
      </c>
      <c r="BF13" s="35">
        <v>14270.29</v>
      </c>
      <c r="BG13" s="13">
        <v>14308.316000000001</v>
      </c>
      <c r="BH13" s="17">
        <v>0.26646970734301711</v>
      </c>
    </row>
    <row r="14" spans="1:60" x14ac:dyDescent="0.3">
      <c r="B14" s="2">
        <v>10</v>
      </c>
      <c r="C14" s="32" t="s">
        <v>82</v>
      </c>
      <c r="D14" s="35">
        <v>14338.95</v>
      </c>
      <c r="L14" s="7">
        <f t="shared" si="3"/>
        <v>16874</v>
      </c>
      <c r="M14" s="6" t="s">
        <v>1</v>
      </c>
      <c r="N14" s="7">
        <f t="shared" si="0"/>
        <v>17215</v>
      </c>
      <c r="O14" s="6" t="s">
        <v>20</v>
      </c>
      <c r="Q14" s="7">
        <f t="shared" si="4"/>
        <v>16874</v>
      </c>
      <c r="R14" s="6" t="s">
        <v>1</v>
      </c>
      <c r="S14" s="7">
        <f t="shared" si="1"/>
        <v>17215</v>
      </c>
      <c r="T14" s="6" t="s">
        <v>44</v>
      </c>
      <c r="V14" s="2">
        <v>10</v>
      </c>
      <c r="W14" s="32" t="s">
        <v>82</v>
      </c>
      <c r="X14" s="35">
        <v>14338.95</v>
      </c>
      <c r="Y14" s="2" t="s">
        <v>49</v>
      </c>
      <c r="AA14" s="2">
        <v>10</v>
      </c>
      <c r="AB14" s="32" t="s">
        <v>82</v>
      </c>
      <c r="AC14" s="35">
        <v>14338.95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0</v>
      </c>
      <c r="AS14" s="2">
        <v>0</v>
      </c>
      <c r="AT14">
        <f t="shared" si="2"/>
        <v>1</v>
      </c>
      <c r="AU14" s="2" t="s">
        <v>44</v>
      </c>
      <c r="AV14" s="12">
        <v>0</v>
      </c>
      <c r="AX14" s="2">
        <v>10</v>
      </c>
      <c r="AY14" s="32" t="s">
        <v>82</v>
      </c>
      <c r="AZ14" s="35">
        <v>14338.95</v>
      </c>
      <c r="BA14" s="2" t="s">
        <v>49</v>
      </c>
      <c r="BB14" s="13">
        <v>14308.316000000001</v>
      </c>
      <c r="BD14" s="2">
        <v>10</v>
      </c>
      <c r="BE14" s="32" t="s">
        <v>82</v>
      </c>
      <c r="BF14" s="35">
        <v>14338.95</v>
      </c>
      <c r="BG14" s="13">
        <v>14308.316000000001</v>
      </c>
      <c r="BH14" s="17">
        <v>0.21364186359531209</v>
      </c>
    </row>
    <row r="15" spans="1:60" x14ac:dyDescent="0.3">
      <c r="B15" s="2" t="s">
        <v>24</v>
      </c>
      <c r="C15" s="2" t="s">
        <v>24</v>
      </c>
      <c r="D15" s="2" t="s">
        <v>24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24</v>
      </c>
      <c r="AB15" s="2" t="s">
        <v>24</v>
      </c>
      <c r="AC15" s="2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44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>
        <f t="shared" si="2"/>
        <v>0</v>
      </c>
      <c r="AX15" s="2" t="s">
        <v>24</v>
      </c>
      <c r="AY15" s="2" t="s">
        <v>24</v>
      </c>
      <c r="AZ15" s="2" t="s">
        <v>24</v>
      </c>
      <c r="BA15" s="2" t="s">
        <v>24</v>
      </c>
      <c r="BB15" s="2" t="s">
        <v>24</v>
      </c>
      <c r="BD15" s="2" t="s">
        <v>24</v>
      </c>
      <c r="BE15" s="2" t="s">
        <v>24</v>
      </c>
      <c r="BF15" s="2" t="s">
        <v>24</v>
      </c>
      <c r="BG15" s="2" t="s">
        <v>24</v>
      </c>
      <c r="BH15" s="2" t="s">
        <v>24</v>
      </c>
    </row>
    <row r="16" spans="1:60" x14ac:dyDescent="0.3">
      <c r="B16" s="2" t="s">
        <v>24</v>
      </c>
      <c r="C16" s="2" t="s">
        <v>24</v>
      </c>
      <c r="D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AA16" s="2" t="s">
        <v>24</v>
      </c>
      <c r="AB16" s="2" t="s">
        <v>24</v>
      </c>
      <c r="AC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T16">
        <f>SUM(AT6:AT15)</f>
        <v>729</v>
      </c>
      <c r="AX16" s="2" t="s">
        <v>24</v>
      </c>
      <c r="AY16" s="2" t="s">
        <v>24</v>
      </c>
      <c r="AZ16" s="2" t="s">
        <v>24</v>
      </c>
      <c r="BA16" s="2" t="s">
        <v>24</v>
      </c>
      <c r="BB16" s="2" t="s">
        <v>24</v>
      </c>
      <c r="BD16" s="2" t="s">
        <v>24</v>
      </c>
      <c r="BE16" s="2" t="s">
        <v>24</v>
      </c>
      <c r="BF16" s="2" t="s">
        <v>24</v>
      </c>
      <c r="BG16" s="2" t="s">
        <v>24</v>
      </c>
      <c r="BH16" s="2" t="s">
        <v>24</v>
      </c>
    </row>
    <row r="17" spans="1:60" x14ac:dyDescent="0.3">
      <c r="B17" s="2" t="s">
        <v>24</v>
      </c>
      <c r="C17" s="2" t="s">
        <v>24</v>
      </c>
      <c r="D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A17" s="2" t="s">
        <v>24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X17" s="2" t="s">
        <v>24</v>
      </c>
      <c r="AY17" s="2" t="s">
        <v>24</v>
      </c>
      <c r="AZ17" s="2" t="s">
        <v>24</v>
      </c>
      <c r="BA17" s="2" t="s">
        <v>24</v>
      </c>
      <c r="BB17" s="2" t="s">
        <v>24</v>
      </c>
      <c r="BD17" s="2" t="s">
        <v>24</v>
      </c>
      <c r="BE17" s="2" t="s">
        <v>24</v>
      </c>
      <c r="BF17" s="2" t="s">
        <v>24</v>
      </c>
      <c r="BG17" s="2" t="s">
        <v>24</v>
      </c>
      <c r="BH17" s="2" t="s">
        <v>24</v>
      </c>
    </row>
    <row r="18" spans="1:60" x14ac:dyDescent="0.3">
      <c r="B18" s="2" t="s">
        <v>24</v>
      </c>
      <c r="C18" s="2" t="s">
        <v>24</v>
      </c>
      <c r="D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AA18" s="2" t="s">
        <v>24</v>
      </c>
      <c r="AB18" s="2" t="s">
        <v>24</v>
      </c>
      <c r="AC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X18" s="2" t="s">
        <v>24</v>
      </c>
      <c r="AY18" s="2" t="s">
        <v>24</v>
      </c>
      <c r="AZ18" s="2" t="s">
        <v>24</v>
      </c>
      <c r="BA18" s="2" t="s">
        <v>24</v>
      </c>
      <c r="BB18" s="2" t="s">
        <v>24</v>
      </c>
      <c r="BD18" s="2" t="s">
        <v>24</v>
      </c>
      <c r="BE18" s="2" t="s">
        <v>24</v>
      </c>
      <c r="BF18" s="2" t="s">
        <v>24</v>
      </c>
      <c r="BG18" s="2" t="s">
        <v>24</v>
      </c>
      <c r="BH18" s="2" t="s">
        <v>24</v>
      </c>
    </row>
    <row r="19" spans="1:60" x14ac:dyDescent="0.3">
      <c r="B19" s="2" t="s">
        <v>24</v>
      </c>
      <c r="C19" s="2" t="s">
        <v>24</v>
      </c>
      <c r="D19" s="2" t="s">
        <v>24</v>
      </c>
      <c r="V19" s="2" t="s">
        <v>24</v>
      </c>
      <c r="W19" s="2" t="s">
        <v>24</v>
      </c>
      <c r="X19" s="2" t="s">
        <v>24</v>
      </c>
      <c r="Y19" s="2" t="s">
        <v>24</v>
      </c>
      <c r="AA19" s="2" t="s">
        <v>24</v>
      </c>
      <c r="AB19" s="2" t="s">
        <v>24</v>
      </c>
      <c r="AC19" s="2" t="s">
        <v>24</v>
      </c>
      <c r="AD19" s="2" t="s">
        <v>24</v>
      </c>
      <c r="AE19" s="2" t="s">
        <v>24</v>
      </c>
      <c r="AF19" s="2" t="s">
        <v>24</v>
      </c>
      <c r="AG19" s="2" t="s">
        <v>24</v>
      </c>
      <c r="AI19" s="67" t="s">
        <v>51</v>
      </c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X19" s="2" t="s">
        <v>24</v>
      </c>
      <c r="AY19" s="2" t="s">
        <v>24</v>
      </c>
      <c r="AZ19" s="2" t="s">
        <v>24</v>
      </c>
      <c r="BA19" s="2" t="s">
        <v>24</v>
      </c>
      <c r="BB19" s="2" t="s">
        <v>24</v>
      </c>
      <c r="BD19" s="2" t="s">
        <v>24</v>
      </c>
      <c r="BE19" s="2" t="s">
        <v>24</v>
      </c>
      <c r="BF19" s="2" t="s">
        <v>24</v>
      </c>
      <c r="BG19" s="2" t="s">
        <v>24</v>
      </c>
      <c r="BH19" s="2" t="s">
        <v>24</v>
      </c>
    </row>
    <row r="20" spans="1:60" x14ac:dyDescent="0.3">
      <c r="B20" s="2">
        <v>671</v>
      </c>
      <c r="C20" s="2" t="s">
        <v>148</v>
      </c>
      <c r="D20" s="2">
        <v>14197.66</v>
      </c>
      <c r="V20" s="2">
        <v>671</v>
      </c>
      <c r="W20" s="2" t="s">
        <v>148</v>
      </c>
      <c r="X20" s="2">
        <v>14197.66</v>
      </c>
      <c r="Y20" s="2" t="s">
        <v>49</v>
      </c>
      <c r="AA20" s="2">
        <v>670</v>
      </c>
      <c r="AB20" s="2" t="s">
        <v>147</v>
      </c>
      <c r="AC20" s="2">
        <v>14193.68</v>
      </c>
      <c r="AD20" s="2" t="s">
        <v>49</v>
      </c>
      <c r="AE20" s="2" t="s">
        <v>49</v>
      </c>
      <c r="AF20" s="2" t="s">
        <v>38</v>
      </c>
      <c r="AG20" s="2" t="s">
        <v>49</v>
      </c>
      <c r="AI20" s="2" t="s">
        <v>33</v>
      </c>
      <c r="AJ20" s="2" t="s">
        <v>50</v>
      </c>
      <c r="AK20" s="2" t="s">
        <v>49</v>
      </c>
      <c r="AL20" s="2" t="s">
        <v>34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35</v>
      </c>
      <c r="AR20" s="2" t="s">
        <v>43</v>
      </c>
      <c r="AS20" s="2" t="s">
        <v>44</v>
      </c>
      <c r="AX20" s="2">
        <v>670</v>
      </c>
      <c r="AY20" s="2" t="s">
        <v>147</v>
      </c>
      <c r="AZ20" s="2">
        <v>14193.68</v>
      </c>
      <c r="BA20" s="2" t="s">
        <v>49</v>
      </c>
      <c r="BB20" s="13">
        <v>14308.316000000001</v>
      </c>
      <c r="BD20" s="2">
        <v>670</v>
      </c>
      <c r="BE20" s="2" t="s">
        <v>147</v>
      </c>
      <c r="BF20" s="2">
        <v>14193.68</v>
      </c>
      <c r="BG20" s="13">
        <v>14308.316000000001</v>
      </c>
      <c r="BH20" s="17">
        <v>0.80765523810597695</v>
      </c>
    </row>
    <row r="21" spans="1:60" x14ac:dyDescent="0.3">
      <c r="AA21" s="2">
        <v>671</v>
      </c>
      <c r="AB21" s="2" t="s">
        <v>148</v>
      </c>
      <c r="AC21" s="2">
        <v>14197.66</v>
      </c>
      <c r="AD21" s="2" t="s">
        <v>49</v>
      </c>
      <c r="AE21" s="2" t="s">
        <v>49</v>
      </c>
      <c r="AF21" s="2" t="s">
        <v>38</v>
      </c>
      <c r="AG21" s="2"/>
      <c r="AI21" s="2" t="s">
        <v>50</v>
      </c>
      <c r="AJ21" s="2">
        <f>AJ6/$AT$6</f>
        <v>0.87943262411347523</v>
      </c>
      <c r="AK21" s="2">
        <f t="shared" ref="AK21:AS21" si="5">AK6/$AT$6</f>
        <v>0.12056737588652482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X21" s="2">
        <v>671</v>
      </c>
      <c r="AY21" s="2" t="s">
        <v>148</v>
      </c>
      <c r="AZ21" s="2">
        <v>14197.66</v>
      </c>
      <c r="BA21" s="2" t="s">
        <v>49</v>
      </c>
      <c r="BB21" s="13">
        <v>14308.316000000001</v>
      </c>
      <c r="BD21" s="2">
        <v>671</v>
      </c>
      <c r="BE21" s="2" t="s">
        <v>148</v>
      </c>
      <c r="BF21" s="2">
        <v>14197.66</v>
      </c>
      <c r="BG21" s="13">
        <v>14308.316000000001</v>
      </c>
      <c r="BH21" s="17">
        <v>0.77939604131949114</v>
      </c>
    </row>
    <row r="22" spans="1:60" x14ac:dyDescent="0.3">
      <c r="AI22" s="2" t="s">
        <v>49</v>
      </c>
      <c r="AJ22" s="2">
        <f>AJ7/$AT$7</f>
        <v>4.5333333333333337E-2</v>
      </c>
      <c r="AK22" s="2">
        <f t="shared" ref="AK22:AS22" si="6">AK7/$AT$7</f>
        <v>0.93333333333333335</v>
      </c>
      <c r="AL22" s="2">
        <f t="shared" si="6"/>
        <v>2.1333333333333333E-2</v>
      </c>
      <c r="AM22" s="2">
        <f t="shared" si="6"/>
        <v>0</v>
      </c>
      <c r="AN22" s="2">
        <f t="shared" si="6"/>
        <v>0</v>
      </c>
      <c r="AO22" s="2">
        <f t="shared" si="6"/>
        <v>0</v>
      </c>
      <c r="AP22" s="2">
        <f t="shared" si="6"/>
        <v>0</v>
      </c>
      <c r="AQ22" s="2">
        <f t="shared" si="6"/>
        <v>0</v>
      </c>
      <c r="AR22" s="2">
        <f t="shared" si="6"/>
        <v>0</v>
      </c>
      <c r="AS22" s="2">
        <f t="shared" si="6"/>
        <v>0</v>
      </c>
    </row>
    <row r="23" spans="1:60" x14ac:dyDescent="0.3">
      <c r="AI23" s="2" t="s">
        <v>34</v>
      </c>
      <c r="AJ23" s="2">
        <f>AJ8/$AT$8</f>
        <v>0</v>
      </c>
      <c r="AK23" s="2">
        <f t="shared" ref="AK23:AS23" si="7">AK8/$AT$8</f>
        <v>5.8823529411764705E-2</v>
      </c>
      <c r="AL23" s="2">
        <f t="shared" si="7"/>
        <v>0.90441176470588236</v>
      </c>
      <c r="AM23" s="2">
        <f t="shared" si="7"/>
        <v>3.6764705882352942E-2</v>
      </c>
      <c r="AN23" s="2">
        <f t="shared" si="7"/>
        <v>0</v>
      </c>
      <c r="AO23" s="2">
        <f t="shared" si="7"/>
        <v>0</v>
      </c>
      <c r="AP23" s="2">
        <f t="shared" si="7"/>
        <v>0</v>
      </c>
      <c r="AQ23" s="2">
        <f t="shared" si="7"/>
        <v>0</v>
      </c>
      <c r="AR23" s="2">
        <f t="shared" si="7"/>
        <v>0</v>
      </c>
      <c r="AS23" s="2">
        <f t="shared" si="7"/>
        <v>0</v>
      </c>
    </row>
    <row r="24" spans="1:60" x14ac:dyDescent="0.3">
      <c r="AI24" s="2" t="s">
        <v>39</v>
      </c>
      <c r="AJ24" s="2">
        <f>AJ9/$AT$9</f>
        <v>0</v>
      </c>
      <c r="AK24" s="2">
        <f t="shared" ref="AK24:AS24" si="8">AK9/$AT$9</f>
        <v>0</v>
      </c>
      <c r="AL24" s="2">
        <f t="shared" si="8"/>
        <v>0.14285714285714285</v>
      </c>
      <c r="AM24" s="2">
        <f t="shared" si="8"/>
        <v>0.82857142857142863</v>
      </c>
      <c r="AN24" s="2">
        <f t="shared" si="8"/>
        <v>0</v>
      </c>
      <c r="AO24" s="2">
        <f t="shared" si="8"/>
        <v>2.8571428571428571E-2</v>
      </c>
      <c r="AP24" s="2">
        <f t="shared" si="8"/>
        <v>0</v>
      </c>
      <c r="AQ24" s="2">
        <f t="shared" si="8"/>
        <v>0</v>
      </c>
      <c r="AR24" s="2">
        <f t="shared" si="8"/>
        <v>0</v>
      </c>
      <c r="AS24" s="2">
        <f t="shared" si="8"/>
        <v>0</v>
      </c>
    </row>
    <row r="25" spans="1:60" x14ac:dyDescent="0.3">
      <c r="AI25" s="2" t="s">
        <v>40</v>
      </c>
      <c r="AJ25" s="2">
        <f>AJ10/$AT$10</f>
        <v>0</v>
      </c>
      <c r="AK25" s="2">
        <f t="shared" ref="AK25:AS25" si="9">AK10/$AT$10</f>
        <v>0</v>
      </c>
      <c r="AL25" s="2">
        <f t="shared" si="9"/>
        <v>0</v>
      </c>
      <c r="AM25" s="2">
        <f t="shared" si="9"/>
        <v>0.1</v>
      </c>
      <c r="AN25" s="2">
        <f t="shared" si="9"/>
        <v>0.6</v>
      </c>
      <c r="AO25" s="2">
        <f t="shared" si="9"/>
        <v>0.3</v>
      </c>
      <c r="AP25" s="2">
        <f t="shared" si="9"/>
        <v>0</v>
      </c>
      <c r="AQ25" s="2">
        <f t="shared" si="9"/>
        <v>0</v>
      </c>
      <c r="AR25" s="2">
        <f t="shared" si="9"/>
        <v>0</v>
      </c>
      <c r="AS25" s="2">
        <f t="shared" si="9"/>
        <v>0</v>
      </c>
    </row>
    <row r="26" spans="1:60" x14ac:dyDescent="0.3">
      <c r="AI26" s="2" t="s">
        <v>41</v>
      </c>
      <c r="AJ26" s="2">
        <f>AJ11/$AT$11</f>
        <v>0</v>
      </c>
      <c r="AK26" s="2">
        <f t="shared" ref="AK26:AS26" si="10">AK11/$AT$11</f>
        <v>0</v>
      </c>
      <c r="AL26" s="2">
        <f t="shared" si="10"/>
        <v>0</v>
      </c>
      <c r="AM26" s="2">
        <f t="shared" si="10"/>
        <v>0</v>
      </c>
      <c r="AN26" s="2">
        <f t="shared" si="10"/>
        <v>0.5</v>
      </c>
      <c r="AO26" s="2">
        <f t="shared" si="10"/>
        <v>0.375</v>
      </c>
      <c r="AP26" s="2">
        <f t="shared" si="10"/>
        <v>0.125</v>
      </c>
      <c r="AQ26" s="2">
        <f t="shared" si="10"/>
        <v>0</v>
      </c>
      <c r="AR26" s="2">
        <f t="shared" si="10"/>
        <v>0</v>
      </c>
      <c r="AS26" s="2">
        <f t="shared" si="10"/>
        <v>0</v>
      </c>
    </row>
    <row r="27" spans="1:60" x14ac:dyDescent="0.3">
      <c r="AI27" s="2" t="s">
        <v>42</v>
      </c>
      <c r="AJ27" s="2">
        <f>AJ12/$AT$12</f>
        <v>0</v>
      </c>
      <c r="AK27" s="2">
        <f t="shared" ref="AK27:AS27" si="11">AK12/$AT$12</f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9.0909090909090912E-2</v>
      </c>
      <c r="AP27" s="2">
        <f t="shared" si="11"/>
        <v>0.72727272727272729</v>
      </c>
      <c r="AQ27" s="2">
        <f t="shared" si="11"/>
        <v>0.18181818181818182</v>
      </c>
      <c r="AR27" s="2">
        <f t="shared" si="11"/>
        <v>0</v>
      </c>
      <c r="AS27" s="2">
        <f t="shared" si="11"/>
        <v>0</v>
      </c>
    </row>
    <row r="28" spans="1:60" x14ac:dyDescent="0.3">
      <c r="AI28" s="2" t="s">
        <v>35</v>
      </c>
      <c r="AJ28" s="2">
        <f>AJ13/$AT$13</f>
        <v>0</v>
      </c>
      <c r="AK28" s="2">
        <f t="shared" ref="AK28:AS28" si="12">AK13/$AT$13</f>
        <v>0</v>
      </c>
      <c r="AL28" s="2">
        <f t="shared" si="12"/>
        <v>0</v>
      </c>
      <c r="AM28" s="2">
        <f t="shared" si="12"/>
        <v>0</v>
      </c>
      <c r="AN28" s="2">
        <f t="shared" si="12"/>
        <v>0</v>
      </c>
      <c r="AO28" s="2">
        <f t="shared" si="12"/>
        <v>0</v>
      </c>
      <c r="AP28" s="2">
        <f t="shared" si="12"/>
        <v>0.16666666666666666</v>
      </c>
      <c r="AQ28" s="2">
        <f t="shared" si="12"/>
        <v>0.75</v>
      </c>
      <c r="AR28" s="2">
        <f t="shared" si="12"/>
        <v>8.3333333333333329E-2</v>
      </c>
      <c r="AS28" s="2">
        <f t="shared" si="12"/>
        <v>0</v>
      </c>
    </row>
    <row r="29" spans="1:60" x14ac:dyDescent="0.3">
      <c r="AI29" s="2" t="s">
        <v>43</v>
      </c>
      <c r="AJ29" s="2">
        <f>AJ14/$AT$14</f>
        <v>0</v>
      </c>
      <c r="AK29" s="2">
        <f t="shared" ref="AK29:AS29" si="13">AK14/$AT$14</f>
        <v>0</v>
      </c>
      <c r="AL29" s="2">
        <f t="shared" si="13"/>
        <v>0</v>
      </c>
      <c r="AM29" s="2">
        <f t="shared" si="13"/>
        <v>0</v>
      </c>
      <c r="AN29" s="2">
        <f t="shared" si="13"/>
        <v>0</v>
      </c>
      <c r="AO29" s="2">
        <f t="shared" si="13"/>
        <v>0</v>
      </c>
      <c r="AP29" s="2">
        <f t="shared" si="13"/>
        <v>0</v>
      </c>
      <c r="AQ29" s="2">
        <f t="shared" si="13"/>
        <v>1</v>
      </c>
      <c r="AR29" s="2">
        <f t="shared" si="13"/>
        <v>0</v>
      </c>
      <c r="AS29" s="2">
        <f t="shared" si="13"/>
        <v>0</v>
      </c>
    </row>
    <row r="30" spans="1:60" x14ac:dyDescent="0.3">
      <c r="AI30" s="2" t="s">
        <v>44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</row>
    <row r="32" spans="1:60" x14ac:dyDescent="0.3">
      <c r="A32" t="s">
        <v>59</v>
      </c>
    </row>
    <row r="34" spans="2:60" x14ac:dyDescent="0.3">
      <c r="B34" s="14" t="s">
        <v>46</v>
      </c>
      <c r="C34" s="14" t="s">
        <v>47</v>
      </c>
      <c r="D34" s="14" t="s">
        <v>48</v>
      </c>
      <c r="F34" s="67" t="s">
        <v>2</v>
      </c>
      <c r="G34" s="67"/>
      <c r="I34" s="70" t="s">
        <v>7</v>
      </c>
      <c r="J34" s="71"/>
      <c r="L34" s="68" t="s">
        <v>0</v>
      </c>
      <c r="M34" s="68"/>
      <c r="N34" s="68"/>
      <c r="O34" s="6" t="s">
        <v>10</v>
      </c>
      <c r="Q34" s="68" t="s">
        <v>0</v>
      </c>
      <c r="R34" s="68"/>
      <c r="S34" s="68"/>
      <c r="T34" s="6" t="s">
        <v>33</v>
      </c>
      <c r="V34" s="67" t="s">
        <v>90</v>
      </c>
      <c r="W34" s="67"/>
      <c r="X34" s="67"/>
      <c r="Y34" s="2" t="s">
        <v>33</v>
      </c>
      <c r="AA34" s="67" t="s">
        <v>90</v>
      </c>
      <c r="AB34" s="67"/>
      <c r="AC34" s="67"/>
      <c r="AD34" s="2" t="s">
        <v>33</v>
      </c>
      <c r="AE34" s="67" t="s">
        <v>36</v>
      </c>
      <c r="AF34" s="67"/>
      <c r="AG34" s="67"/>
      <c r="AI34" s="67" t="s">
        <v>51</v>
      </c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U34" s="67" t="s">
        <v>54</v>
      </c>
      <c r="AV34" s="67"/>
      <c r="AX34" s="67" t="s">
        <v>90</v>
      </c>
      <c r="AY34" s="67"/>
      <c r="AZ34" s="67"/>
      <c r="BA34" s="2" t="s">
        <v>33</v>
      </c>
      <c r="BB34" s="2" t="s">
        <v>55</v>
      </c>
      <c r="BD34" s="67" t="s">
        <v>90</v>
      </c>
      <c r="BE34" s="67"/>
      <c r="BF34" s="67"/>
      <c r="BG34" s="2" t="s">
        <v>55</v>
      </c>
      <c r="BH34" s="2" t="s">
        <v>157</v>
      </c>
    </row>
    <row r="35" spans="2:60" x14ac:dyDescent="0.3">
      <c r="B35" s="2">
        <v>1</v>
      </c>
      <c r="C35" s="33" t="s">
        <v>89</v>
      </c>
      <c r="D35" s="35">
        <v>14162.83</v>
      </c>
      <c r="F35" s="3" t="s">
        <v>3</v>
      </c>
      <c r="G35" s="4">
        <v>13247</v>
      </c>
      <c r="H35" s="19"/>
      <c r="I35" s="3" t="s">
        <v>3</v>
      </c>
      <c r="J35" s="4">
        <v>13247</v>
      </c>
      <c r="L35" s="7">
        <v>13247</v>
      </c>
      <c r="M35" s="6" t="s">
        <v>1</v>
      </c>
      <c r="N35" s="7">
        <f>L35+$J$39</f>
        <v>13588</v>
      </c>
      <c r="O35" s="6" t="s">
        <v>11</v>
      </c>
      <c r="Q35" s="7">
        <v>13247</v>
      </c>
      <c r="R35" s="6" t="s">
        <v>1</v>
      </c>
      <c r="S35" s="7">
        <f>Q35+$J$39</f>
        <v>13588</v>
      </c>
      <c r="T35" s="6" t="s">
        <v>50</v>
      </c>
      <c r="V35" s="2">
        <v>1</v>
      </c>
      <c r="W35" s="33" t="s">
        <v>89</v>
      </c>
      <c r="X35" s="35">
        <v>14162.83</v>
      </c>
      <c r="Y35" s="2" t="s">
        <v>34</v>
      </c>
      <c r="AA35" s="2">
        <v>1</v>
      </c>
      <c r="AB35" s="33" t="s">
        <v>89</v>
      </c>
      <c r="AC35" s="35">
        <v>14162.83</v>
      </c>
      <c r="AD35" s="2" t="s">
        <v>34</v>
      </c>
      <c r="AE35" s="2" t="s">
        <v>34</v>
      </c>
      <c r="AF35" s="2" t="s">
        <v>38</v>
      </c>
      <c r="AG35" s="2" t="s">
        <v>39</v>
      </c>
      <c r="AI35" s="2" t="s">
        <v>33</v>
      </c>
      <c r="AJ35" s="2" t="s">
        <v>50</v>
      </c>
      <c r="AK35" s="2" t="s">
        <v>49</v>
      </c>
      <c r="AL35" s="2" t="s">
        <v>34</v>
      </c>
      <c r="AM35" s="2" t="s">
        <v>39</v>
      </c>
      <c r="AN35" s="2" t="s">
        <v>40</v>
      </c>
      <c r="AO35" s="2" t="s">
        <v>41</v>
      </c>
      <c r="AP35" s="2" t="s">
        <v>42</v>
      </c>
      <c r="AQ35" s="2" t="s">
        <v>35</v>
      </c>
      <c r="AR35" s="2" t="s">
        <v>43</v>
      </c>
      <c r="AS35" s="2" t="s">
        <v>44</v>
      </c>
      <c r="AU35" s="2" t="s">
        <v>50</v>
      </c>
      <c r="AV35" s="12">
        <v>0</v>
      </c>
      <c r="AX35" s="2">
        <v>1</v>
      </c>
      <c r="AY35" s="33" t="s">
        <v>89</v>
      </c>
      <c r="AZ35" s="35">
        <v>14162.83</v>
      </c>
      <c r="BA35" s="2" t="s">
        <v>34</v>
      </c>
      <c r="BB35" s="13"/>
      <c r="BD35" s="2">
        <v>1</v>
      </c>
      <c r="BE35" s="33" t="s">
        <v>89</v>
      </c>
      <c r="BF35" s="35">
        <v>14162.83</v>
      </c>
      <c r="BG35" s="13" t="s">
        <v>1</v>
      </c>
      <c r="BH35" s="2" t="s">
        <v>1</v>
      </c>
    </row>
    <row r="36" spans="2:60" x14ac:dyDescent="0.3">
      <c r="B36" s="2">
        <v>2</v>
      </c>
      <c r="C36" s="32" t="s">
        <v>74</v>
      </c>
      <c r="D36" s="35">
        <v>14340.94</v>
      </c>
      <c r="F36" s="3" t="s">
        <v>4</v>
      </c>
      <c r="G36" s="4">
        <v>16657</v>
      </c>
      <c r="I36" s="5" t="s">
        <v>4</v>
      </c>
      <c r="J36" s="4">
        <v>16657</v>
      </c>
      <c r="L36" s="7">
        <f>N35</f>
        <v>13588</v>
      </c>
      <c r="M36" s="6" t="s">
        <v>1</v>
      </c>
      <c r="N36" s="7">
        <f t="shared" ref="N36:N44" si="14">L36+$J$39</f>
        <v>13929</v>
      </c>
      <c r="O36" s="6" t="s">
        <v>12</v>
      </c>
      <c r="Q36" s="7">
        <f>S35</f>
        <v>13588</v>
      </c>
      <c r="R36" s="6" t="s">
        <v>1</v>
      </c>
      <c r="S36" s="7">
        <f t="shared" ref="S36:S44" si="15">Q36+$J$39</f>
        <v>13929</v>
      </c>
      <c r="T36" s="6" t="s">
        <v>49</v>
      </c>
      <c r="V36" s="2">
        <v>2</v>
      </c>
      <c r="W36" s="32" t="s">
        <v>74</v>
      </c>
      <c r="X36" s="35">
        <v>14340.94</v>
      </c>
      <c r="Y36" s="2" t="s">
        <v>39</v>
      </c>
      <c r="AA36" s="2">
        <v>2</v>
      </c>
      <c r="AB36" s="32" t="s">
        <v>74</v>
      </c>
      <c r="AC36" s="35">
        <v>14340.94</v>
      </c>
      <c r="AD36" s="2" t="s">
        <v>39</v>
      </c>
      <c r="AE36" s="2" t="s">
        <v>39</v>
      </c>
      <c r="AF36" s="2" t="s">
        <v>38</v>
      </c>
      <c r="AG36" s="2" t="s">
        <v>34</v>
      </c>
      <c r="AI36" s="2" t="s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>
        <f>SUM(AJ36:AS36)</f>
        <v>0</v>
      </c>
      <c r="AU36" s="2" t="s">
        <v>49</v>
      </c>
      <c r="AV36" s="12">
        <v>13910.055</v>
      </c>
      <c r="AX36" s="2">
        <v>2</v>
      </c>
      <c r="AY36" s="32" t="s">
        <v>74</v>
      </c>
      <c r="AZ36" s="35">
        <v>14340.94</v>
      </c>
      <c r="BA36" s="2" t="s">
        <v>39</v>
      </c>
      <c r="BB36" s="13">
        <v>14112.96052631579</v>
      </c>
      <c r="BD36" s="2">
        <v>2</v>
      </c>
      <c r="BE36" s="32" t="s">
        <v>74</v>
      </c>
      <c r="BF36" s="35">
        <v>14340.94</v>
      </c>
      <c r="BG36" s="13">
        <v>14308.316000000001</v>
      </c>
      <c r="BH36" s="17">
        <v>1.5897108117334871</v>
      </c>
    </row>
    <row r="37" spans="2:60" x14ac:dyDescent="0.3">
      <c r="B37" s="2">
        <v>3</v>
      </c>
      <c r="C37" s="32" t="s">
        <v>75</v>
      </c>
      <c r="D37" s="35">
        <v>14150.89</v>
      </c>
      <c r="F37" s="3" t="s">
        <v>5</v>
      </c>
      <c r="G37" s="3" t="s">
        <v>92</v>
      </c>
      <c r="I37" s="5" t="s">
        <v>8</v>
      </c>
      <c r="J37" s="3">
        <v>10</v>
      </c>
      <c r="L37" s="7">
        <f>N36</f>
        <v>13929</v>
      </c>
      <c r="M37" s="6" t="s">
        <v>1</v>
      </c>
      <c r="N37" s="7">
        <f t="shared" si="14"/>
        <v>14270</v>
      </c>
      <c r="O37" s="6" t="s">
        <v>13</v>
      </c>
      <c r="Q37" s="7">
        <f>S36</f>
        <v>13929</v>
      </c>
      <c r="R37" s="6" t="s">
        <v>1</v>
      </c>
      <c r="S37" s="7">
        <f t="shared" si="15"/>
        <v>14270</v>
      </c>
      <c r="T37" s="6" t="s">
        <v>34</v>
      </c>
      <c r="V37" s="2">
        <v>3</v>
      </c>
      <c r="W37" s="32" t="s">
        <v>75</v>
      </c>
      <c r="X37" s="35">
        <v>14150.89</v>
      </c>
      <c r="Y37" s="2" t="s">
        <v>34</v>
      </c>
      <c r="AA37" s="2">
        <v>3</v>
      </c>
      <c r="AB37" s="32" t="s">
        <v>75</v>
      </c>
      <c r="AC37" s="35">
        <v>14150.89</v>
      </c>
      <c r="AD37" s="2" t="s">
        <v>34</v>
      </c>
      <c r="AE37" s="2" t="s">
        <v>34</v>
      </c>
      <c r="AF37" s="2" t="s">
        <v>38</v>
      </c>
      <c r="AG37" s="2" t="s">
        <v>34</v>
      </c>
      <c r="AI37" s="2" t="s">
        <v>49</v>
      </c>
      <c r="AJ37" s="2">
        <v>0</v>
      </c>
      <c r="AK37" s="2">
        <v>5</v>
      </c>
      <c r="AL37" s="2">
        <v>4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>
        <f t="shared" ref="AT37:AT45" si="16">SUM(AJ37:AS37)</f>
        <v>9</v>
      </c>
      <c r="AU37" s="2" t="s">
        <v>34</v>
      </c>
      <c r="AV37" s="12">
        <v>14112.96</v>
      </c>
      <c r="AX37" s="2">
        <v>3</v>
      </c>
      <c r="AY37" s="32" t="s">
        <v>75</v>
      </c>
      <c r="AZ37" s="35">
        <v>14150.89</v>
      </c>
      <c r="BA37" s="2" t="s">
        <v>34</v>
      </c>
      <c r="BB37" s="13">
        <v>14429.5</v>
      </c>
      <c r="BD37" s="2">
        <v>3</v>
      </c>
      <c r="BE37" s="32" t="s">
        <v>75</v>
      </c>
      <c r="BF37" s="35">
        <v>14150.89</v>
      </c>
      <c r="BG37" s="13">
        <v>14308.316000000001</v>
      </c>
      <c r="BH37" s="17">
        <v>1.9688514291327299</v>
      </c>
    </row>
    <row r="38" spans="2:60" x14ac:dyDescent="0.3">
      <c r="B38" s="2">
        <v>4</v>
      </c>
      <c r="C38" s="32" t="s">
        <v>76</v>
      </c>
      <c r="D38" s="35">
        <v>14100.15</v>
      </c>
      <c r="I38" s="3" t="s">
        <v>9</v>
      </c>
      <c r="J38" s="4">
        <v>3410</v>
      </c>
      <c r="L38" s="7">
        <f>N37</f>
        <v>14270</v>
      </c>
      <c r="M38" s="6" t="s">
        <v>1</v>
      </c>
      <c r="N38" s="7">
        <f t="shared" si="14"/>
        <v>14611</v>
      </c>
      <c r="O38" s="6" t="s">
        <v>14</v>
      </c>
      <c r="Q38" s="7">
        <f>S37</f>
        <v>14270</v>
      </c>
      <c r="R38" s="6" t="s">
        <v>1</v>
      </c>
      <c r="S38" s="7">
        <f t="shared" si="15"/>
        <v>14611</v>
      </c>
      <c r="T38" s="6" t="s">
        <v>39</v>
      </c>
      <c r="V38" s="2">
        <v>4</v>
      </c>
      <c r="W38" s="32" t="s">
        <v>76</v>
      </c>
      <c r="X38" s="35">
        <v>14100.15</v>
      </c>
      <c r="Y38" s="2" t="s">
        <v>34</v>
      </c>
      <c r="AA38" s="2">
        <v>4</v>
      </c>
      <c r="AB38" s="32" t="s">
        <v>76</v>
      </c>
      <c r="AC38" s="35">
        <v>14100.15</v>
      </c>
      <c r="AD38" s="2" t="s">
        <v>34</v>
      </c>
      <c r="AE38" s="2" t="s">
        <v>34</v>
      </c>
      <c r="AF38" s="2" t="s">
        <v>38</v>
      </c>
      <c r="AG38" s="2" t="s">
        <v>34</v>
      </c>
      <c r="AI38" s="2" t="s">
        <v>34</v>
      </c>
      <c r="AJ38" s="2">
        <v>0</v>
      </c>
      <c r="AK38" s="2">
        <v>4</v>
      </c>
      <c r="AL38" s="2">
        <v>284</v>
      </c>
      <c r="AM38" s="2">
        <v>16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>
        <f t="shared" si="16"/>
        <v>304</v>
      </c>
      <c r="AU38" s="2" t="s">
        <v>39</v>
      </c>
      <c r="AV38" s="12">
        <v>14429.5</v>
      </c>
      <c r="AX38" s="2">
        <v>4</v>
      </c>
      <c r="AY38" s="32" t="s">
        <v>76</v>
      </c>
      <c r="AZ38" s="35">
        <v>14100.15</v>
      </c>
      <c r="BA38" s="2" t="s">
        <v>34</v>
      </c>
      <c r="BB38" s="13">
        <v>14112.96052631579</v>
      </c>
      <c r="BD38" s="2">
        <v>4</v>
      </c>
      <c r="BE38" s="32" t="s">
        <v>76</v>
      </c>
      <c r="BF38" s="35">
        <v>14100.15</v>
      </c>
      <c r="BG38" s="13">
        <v>14308.316000000001</v>
      </c>
      <c r="BH38" s="17">
        <v>9.0853830035769786E-2</v>
      </c>
    </row>
    <row r="39" spans="2:60" x14ac:dyDescent="0.3">
      <c r="B39" s="2">
        <v>5</v>
      </c>
      <c r="C39" s="32" t="s">
        <v>77</v>
      </c>
      <c r="D39" s="35">
        <v>14097.16</v>
      </c>
      <c r="I39" s="3" t="s">
        <v>7</v>
      </c>
      <c r="J39" s="3">
        <v>341</v>
      </c>
      <c r="L39" s="7">
        <f t="shared" ref="L39:L44" si="17">N38</f>
        <v>14611</v>
      </c>
      <c r="M39" s="6" t="s">
        <v>1</v>
      </c>
      <c r="N39" s="7">
        <f t="shared" si="14"/>
        <v>14952</v>
      </c>
      <c r="O39" s="6" t="s">
        <v>15</v>
      </c>
      <c r="Q39" s="7">
        <f t="shared" ref="Q39:Q44" si="18">S38</f>
        <v>14611</v>
      </c>
      <c r="R39" s="6" t="s">
        <v>1</v>
      </c>
      <c r="S39" s="7">
        <f t="shared" si="15"/>
        <v>14952</v>
      </c>
      <c r="T39" s="6" t="s">
        <v>40</v>
      </c>
      <c r="V39" s="2">
        <v>5</v>
      </c>
      <c r="W39" s="32" t="s">
        <v>77</v>
      </c>
      <c r="X39" s="35">
        <v>14097.16</v>
      </c>
      <c r="Y39" s="2" t="s">
        <v>34</v>
      </c>
      <c r="AA39" s="2">
        <v>5</v>
      </c>
      <c r="AB39" s="32" t="s">
        <v>77</v>
      </c>
      <c r="AC39" s="35">
        <v>14097.16</v>
      </c>
      <c r="AD39" s="2" t="s">
        <v>34</v>
      </c>
      <c r="AE39" s="2" t="s">
        <v>34</v>
      </c>
      <c r="AF39" s="2" t="s">
        <v>38</v>
      </c>
      <c r="AG39" s="2" t="s">
        <v>34</v>
      </c>
      <c r="AI39" s="2" t="s">
        <v>39</v>
      </c>
      <c r="AJ39" s="2">
        <v>0</v>
      </c>
      <c r="AK39" s="2">
        <v>0</v>
      </c>
      <c r="AL39" s="2">
        <v>15</v>
      </c>
      <c r="AM39" s="2">
        <v>226</v>
      </c>
      <c r="AN39" s="2">
        <v>7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>
        <f t="shared" si="16"/>
        <v>248</v>
      </c>
      <c r="AU39" s="2" t="s">
        <v>40</v>
      </c>
      <c r="AV39" s="12">
        <v>14763.861999999999</v>
      </c>
      <c r="AX39" s="2">
        <v>5</v>
      </c>
      <c r="AY39" s="32" t="s">
        <v>77</v>
      </c>
      <c r="AZ39" s="35">
        <v>14097.16</v>
      </c>
      <c r="BA39" s="2" t="s">
        <v>34</v>
      </c>
      <c r="BB39" s="13">
        <v>14112.96052631579</v>
      </c>
      <c r="BD39" s="2">
        <v>5</v>
      </c>
      <c r="BE39" s="32" t="s">
        <v>77</v>
      </c>
      <c r="BF39" s="35">
        <v>14097.16</v>
      </c>
      <c r="BG39" s="13">
        <v>14016.61347517731</v>
      </c>
      <c r="BH39" s="17">
        <v>0.11208304591696749</v>
      </c>
    </row>
    <row r="40" spans="2:60" x14ac:dyDescent="0.3">
      <c r="B40" s="2">
        <v>6</v>
      </c>
      <c r="C40" s="32" t="s">
        <v>78</v>
      </c>
      <c r="D40" s="35">
        <v>14195.67</v>
      </c>
      <c r="L40" s="7">
        <f t="shared" si="17"/>
        <v>14952</v>
      </c>
      <c r="M40" s="6" t="s">
        <v>1</v>
      </c>
      <c r="N40" s="7">
        <f t="shared" si="14"/>
        <v>15293</v>
      </c>
      <c r="O40" s="6" t="s">
        <v>16</v>
      </c>
      <c r="Q40" s="7">
        <f t="shared" si="18"/>
        <v>14952</v>
      </c>
      <c r="R40" s="6" t="s">
        <v>1</v>
      </c>
      <c r="S40" s="7">
        <f t="shared" si="15"/>
        <v>15293</v>
      </c>
      <c r="T40" s="6" t="s">
        <v>41</v>
      </c>
      <c r="V40" s="2">
        <v>6</v>
      </c>
      <c r="W40" s="32" t="s">
        <v>78</v>
      </c>
      <c r="X40" s="35">
        <v>14195.67</v>
      </c>
      <c r="Y40" s="2" t="s">
        <v>34</v>
      </c>
      <c r="AA40" s="2">
        <v>6</v>
      </c>
      <c r="AB40" s="32" t="s">
        <v>78</v>
      </c>
      <c r="AC40" s="35">
        <v>14195.67</v>
      </c>
      <c r="AD40" s="2" t="s">
        <v>34</v>
      </c>
      <c r="AE40" s="2" t="s">
        <v>34</v>
      </c>
      <c r="AF40" s="2" t="s">
        <v>38</v>
      </c>
      <c r="AG40" s="2" t="s">
        <v>34</v>
      </c>
      <c r="AI40" s="2" t="s">
        <v>40</v>
      </c>
      <c r="AJ40" s="2">
        <v>0</v>
      </c>
      <c r="AK40" s="2">
        <v>0</v>
      </c>
      <c r="AL40" s="2">
        <v>0</v>
      </c>
      <c r="AM40" s="2">
        <v>7</v>
      </c>
      <c r="AN40" s="2">
        <v>108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>
        <f t="shared" si="16"/>
        <v>116</v>
      </c>
      <c r="AU40" s="2" t="s">
        <v>41</v>
      </c>
      <c r="AV40" s="12">
        <v>15122.5</v>
      </c>
      <c r="AX40" s="2">
        <v>6</v>
      </c>
      <c r="AY40" s="32" t="s">
        <v>78</v>
      </c>
      <c r="AZ40" s="35">
        <v>14195.67</v>
      </c>
      <c r="BA40" s="2" t="s">
        <v>34</v>
      </c>
      <c r="BB40" s="13">
        <v>14112.96052631579</v>
      </c>
      <c r="BD40" s="2">
        <v>6</v>
      </c>
      <c r="BE40" s="32" t="s">
        <v>78</v>
      </c>
      <c r="BF40" s="35">
        <v>14195.67</v>
      </c>
      <c r="BG40" s="13">
        <v>14016.61347517731</v>
      </c>
      <c r="BH40" s="17">
        <v>0.58263874606983568</v>
      </c>
    </row>
    <row r="41" spans="2:60" x14ac:dyDescent="0.3">
      <c r="B41" s="2">
        <v>7</v>
      </c>
      <c r="C41" s="33" t="s">
        <v>79</v>
      </c>
      <c r="D41" s="35">
        <v>14195.67</v>
      </c>
      <c r="L41" s="7">
        <f t="shared" si="17"/>
        <v>15293</v>
      </c>
      <c r="M41" s="6" t="s">
        <v>1</v>
      </c>
      <c r="N41" s="7">
        <f t="shared" si="14"/>
        <v>15634</v>
      </c>
      <c r="O41" s="6" t="s">
        <v>17</v>
      </c>
      <c r="Q41" s="7">
        <f t="shared" si="18"/>
        <v>15293</v>
      </c>
      <c r="R41" s="6" t="s">
        <v>1</v>
      </c>
      <c r="S41" s="7">
        <f t="shared" si="15"/>
        <v>15634</v>
      </c>
      <c r="T41" s="6" t="s">
        <v>42</v>
      </c>
      <c r="V41" s="2">
        <v>7</v>
      </c>
      <c r="W41" s="33" t="s">
        <v>79</v>
      </c>
      <c r="X41" s="35">
        <v>14195.67</v>
      </c>
      <c r="Y41" s="2" t="s">
        <v>34</v>
      </c>
      <c r="AA41" s="2">
        <v>7</v>
      </c>
      <c r="AB41" s="33" t="s">
        <v>79</v>
      </c>
      <c r="AC41" s="35">
        <v>14195.67</v>
      </c>
      <c r="AD41" s="2" t="s">
        <v>34</v>
      </c>
      <c r="AE41" s="2" t="s">
        <v>34</v>
      </c>
      <c r="AF41" s="2" t="s">
        <v>38</v>
      </c>
      <c r="AG41" s="2" t="s">
        <v>34</v>
      </c>
      <c r="AI41" s="2" t="s">
        <v>41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8</v>
      </c>
      <c r="AP41" s="2">
        <v>1</v>
      </c>
      <c r="AQ41" s="2">
        <v>0</v>
      </c>
      <c r="AR41" s="2">
        <v>0</v>
      </c>
      <c r="AS41" s="2">
        <v>0</v>
      </c>
      <c r="AT41">
        <f t="shared" si="16"/>
        <v>10</v>
      </c>
      <c r="AU41" s="2" t="s">
        <v>42</v>
      </c>
      <c r="AV41" s="12">
        <v>15508.966</v>
      </c>
      <c r="AX41" s="2">
        <v>7</v>
      </c>
      <c r="AY41" s="33" t="s">
        <v>79</v>
      </c>
      <c r="AZ41" s="35">
        <v>14195.67</v>
      </c>
      <c r="BA41" s="2" t="s">
        <v>34</v>
      </c>
      <c r="BB41" s="13">
        <v>14112.96052631579</v>
      </c>
      <c r="BD41" s="2">
        <v>7</v>
      </c>
      <c r="BE41" s="33" t="s">
        <v>79</v>
      </c>
      <c r="BF41" s="35">
        <v>14195.67</v>
      </c>
      <c r="BG41" s="13">
        <v>14308.316000000001</v>
      </c>
      <c r="BH41" s="17">
        <v>0.58263874606983568</v>
      </c>
    </row>
    <row r="42" spans="2:60" x14ac:dyDescent="0.3">
      <c r="B42" s="2">
        <v>8</v>
      </c>
      <c r="C42" s="33" t="s">
        <v>80</v>
      </c>
      <c r="D42" s="35">
        <v>14195.67</v>
      </c>
      <c r="L42" s="7">
        <f t="shared" si="17"/>
        <v>15634</v>
      </c>
      <c r="M42" s="6" t="s">
        <v>1</v>
      </c>
      <c r="N42" s="7">
        <f t="shared" si="14"/>
        <v>15975</v>
      </c>
      <c r="O42" s="6" t="s">
        <v>18</v>
      </c>
      <c r="Q42" s="7">
        <f t="shared" si="18"/>
        <v>15634</v>
      </c>
      <c r="R42" s="6" t="s">
        <v>1</v>
      </c>
      <c r="S42" s="7">
        <f t="shared" si="15"/>
        <v>15975</v>
      </c>
      <c r="T42" s="6" t="s">
        <v>35</v>
      </c>
      <c r="V42" s="2">
        <v>8</v>
      </c>
      <c r="W42" s="33" t="s">
        <v>80</v>
      </c>
      <c r="X42" s="35">
        <v>14195.67</v>
      </c>
      <c r="Y42" s="2" t="s">
        <v>34</v>
      </c>
      <c r="AA42" s="2">
        <v>8</v>
      </c>
      <c r="AB42" s="33" t="s">
        <v>80</v>
      </c>
      <c r="AC42" s="35">
        <v>14195.67</v>
      </c>
      <c r="AD42" s="2" t="s">
        <v>34</v>
      </c>
      <c r="AE42" s="2" t="s">
        <v>34</v>
      </c>
      <c r="AF42" s="2" t="s">
        <v>38</v>
      </c>
      <c r="AG42" s="2" t="s">
        <v>34</v>
      </c>
      <c r="AI42" s="2" t="s">
        <v>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12</v>
      </c>
      <c r="AQ42" s="2">
        <v>1</v>
      </c>
      <c r="AR42" s="2">
        <v>1</v>
      </c>
      <c r="AS42" s="2">
        <v>0</v>
      </c>
      <c r="AT42">
        <f t="shared" si="16"/>
        <v>15</v>
      </c>
      <c r="AU42" s="2" t="s">
        <v>35</v>
      </c>
      <c r="AV42" s="12">
        <v>15577.165999999999</v>
      </c>
      <c r="AX42" s="2">
        <v>8</v>
      </c>
      <c r="AY42" s="33" t="s">
        <v>80</v>
      </c>
      <c r="AZ42" s="35">
        <v>14195.67</v>
      </c>
      <c r="BA42" s="2" t="s">
        <v>34</v>
      </c>
      <c r="BB42" s="13">
        <v>14112.96052631579</v>
      </c>
      <c r="BD42" s="2">
        <v>8</v>
      </c>
      <c r="BE42" s="33" t="s">
        <v>80</v>
      </c>
      <c r="BF42" s="35">
        <v>14195.67</v>
      </c>
      <c r="BG42" s="13">
        <v>14308.316000000001</v>
      </c>
      <c r="BH42" s="17">
        <v>0.58263874606983568</v>
      </c>
    </row>
    <row r="43" spans="2:60" x14ac:dyDescent="0.3">
      <c r="B43" s="2">
        <v>9</v>
      </c>
      <c r="C43" s="32" t="s">
        <v>81</v>
      </c>
      <c r="D43" s="35">
        <v>14270.29</v>
      </c>
      <c r="L43" s="7">
        <f t="shared" si="17"/>
        <v>15975</v>
      </c>
      <c r="M43" s="6" t="s">
        <v>1</v>
      </c>
      <c r="N43" s="7">
        <f t="shared" si="14"/>
        <v>16316</v>
      </c>
      <c r="O43" s="6" t="s">
        <v>19</v>
      </c>
      <c r="Q43" s="7">
        <f t="shared" si="18"/>
        <v>15975</v>
      </c>
      <c r="R43" s="6" t="s">
        <v>1</v>
      </c>
      <c r="S43" s="7">
        <f t="shared" si="15"/>
        <v>16316</v>
      </c>
      <c r="T43" s="6" t="s">
        <v>43</v>
      </c>
      <c r="V43" s="2">
        <v>9</v>
      </c>
      <c r="W43" s="32" t="s">
        <v>81</v>
      </c>
      <c r="X43" s="35">
        <v>14270.29</v>
      </c>
      <c r="Y43" s="2" t="s">
        <v>39</v>
      </c>
      <c r="AA43" s="2">
        <v>9</v>
      </c>
      <c r="AB43" s="32" t="s">
        <v>81</v>
      </c>
      <c r="AC43" s="35">
        <v>14270.29</v>
      </c>
      <c r="AD43" s="2" t="s">
        <v>39</v>
      </c>
      <c r="AE43" s="2" t="s">
        <v>39</v>
      </c>
      <c r="AF43" s="2" t="s">
        <v>38</v>
      </c>
      <c r="AG43" s="2" t="s">
        <v>39</v>
      </c>
      <c r="AI43" s="2" t="s">
        <v>35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2</v>
      </c>
      <c r="AQ43" s="2">
        <v>1</v>
      </c>
      <c r="AR43" s="2">
        <v>0</v>
      </c>
      <c r="AS43" s="2">
        <v>0</v>
      </c>
      <c r="AT43">
        <f t="shared" si="16"/>
        <v>3</v>
      </c>
      <c r="AU43" s="2" t="s">
        <v>43</v>
      </c>
      <c r="AV43" s="12">
        <v>16169.857</v>
      </c>
      <c r="AX43" s="2">
        <v>9</v>
      </c>
      <c r="AY43" s="32" t="s">
        <v>81</v>
      </c>
      <c r="AZ43" s="35">
        <v>14270.29</v>
      </c>
      <c r="BA43" s="2" t="s">
        <v>39</v>
      </c>
      <c r="BB43" s="13">
        <v>14112.96052631579</v>
      </c>
      <c r="BD43" s="2">
        <v>9</v>
      </c>
      <c r="BE43" s="32" t="s">
        <v>81</v>
      </c>
      <c r="BF43" s="35">
        <v>14270.29</v>
      </c>
      <c r="BG43" s="13">
        <v>14308.316000000001</v>
      </c>
      <c r="BH43" s="17">
        <v>1.102496681456457</v>
      </c>
    </row>
    <row r="44" spans="2:60" x14ac:dyDescent="0.3">
      <c r="B44" s="2">
        <v>10</v>
      </c>
      <c r="C44" s="32" t="s">
        <v>82</v>
      </c>
      <c r="D44" s="35">
        <v>14338.95</v>
      </c>
      <c r="L44" s="7">
        <f t="shared" si="17"/>
        <v>16316</v>
      </c>
      <c r="M44" s="6" t="s">
        <v>1</v>
      </c>
      <c r="N44" s="7">
        <f t="shared" si="14"/>
        <v>16657</v>
      </c>
      <c r="O44" s="6" t="s">
        <v>20</v>
      </c>
      <c r="Q44" s="7">
        <f t="shared" si="18"/>
        <v>16316</v>
      </c>
      <c r="R44" s="6" t="s">
        <v>1</v>
      </c>
      <c r="S44" s="7">
        <f t="shared" si="15"/>
        <v>16657</v>
      </c>
      <c r="T44" s="6" t="s">
        <v>44</v>
      </c>
      <c r="V44" s="2">
        <v>10</v>
      </c>
      <c r="W44" s="32" t="s">
        <v>82</v>
      </c>
      <c r="X44" s="35">
        <v>14338.95</v>
      </c>
      <c r="Y44" s="2" t="s">
        <v>39</v>
      </c>
      <c r="AA44" s="2">
        <v>10</v>
      </c>
      <c r="AB44" s="32" t="s">
        <v>82</v>
      </c>
      <c r="AC44" s="35">
        <v>14338.95</v>
      </c>
      <c r="AD44" s="2" t="s">
        <v>39</v>
      </c>
      <c r="AE44" s="2" t="s">
        <v>39</v>
      </c>
      <c r="AF44" s="2" t="s">
        <v>38</v>
      </c>
      <c r="AG44" s="2" t="s">
        <v>39</v>
      </c>
      <c r="AI44" s="2" t="s">
        <v>43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11</v>
      </c>
      <c r="AS44" s="2">
        <v>2</v>
      </c>
      <c r="AT44">
        <f t="shared" si="16"/>
        <v>14</v>
      </c>
      <c r="AU44" s="2" t="s">
        <v>44</v>
      </c>
      <c r="AV44" s="12">
        <v>16410.722000000002</v>
      </c>
      <c r="AX44" s="2">
        <v>10</v>
      </c>
      <c r="AY44" s="32" t="s">
        <v>82</v>
      </c>
      <c r="AZ44" s="35">
        <v>14338.95</v>
      </c>
      <c r="BA44" s="2" t="s">
        <v>39</v>
      </c>
      <c r="BB44" s="13">
        <v>14429.5</v>
      </c>
      <c r="BD44" s="2">
        <v>10</v>
      </c>
      <c r="BE44" s="32" t="s">
        <v>82</v>
      </c>
      <c r="BF44" s="35">
        <v>14338.95</v>
      </c>
      <c r="BG44" s="13">
        <v>14308.316000000001</v>
      </c>
      <c r="BH44" s="17">
        <v>0.63149672744517049</v>
      </c>
    </row>
    <row r="45" spans="2:60" x14ac:dyDescent="0.3">
      <c r="B45" s="2" t="s">
        <v>24</v>
      </c>
      <c r="C45" s="2" t="s">
        <v>24</v>
      </c>
      <c r="D45" s="2" t="s">
        <v>24</v>
      </c>
      <c r="V45" s="2" t="s">
        <v>24</v>
      </c>
      <c r="W45" s="2" t="s">
        <v>24</v>
      </c>
      <c r="X45" s="2" t="s">
        <v>24</v>
      </c>
      <c r="Y45" s="2" t="s">
        <v>24</v>
      </c>
      <c r="AA45" s="2" t="s">
        <v>24</v>
      </c>
      <c r="AB45" s="2" t="s">
        <v>24</v>
      </c>
      <c r="AC45" s="2" t="s">
        <v>24</v>
      </c>
      <c r="AD45" s="2" t="s">
        <v>24</v>
      </c>
      <c r="AE45" s="2" t="s">
        <v>24</v>
      </c>
      <c r="AF45" s="2" t="s">
        <v>24</v>
      </c>
      <c r="AG45" s="2" t="s">
        <v>24</v>
      </c>
      <c r="AI45" s="2" t="s">
        <v>44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7</v>
      </c>
      <c r="AT45">
        <f t="shared" si="16"/>
        <v>9</v>
      </c>
      <c r="AX45" s="2" t="s">
        <v>24</v>
      </c>
      <c r="AY45" s="2" t="s">
        <v>24</v>
      </c>
      <c r="AZ45" s="2" t="s">
        <v>24</v>
      </c>
      <c r="BA45" s="2" t="s">
        <v>24</v>
      </c>
      <c r="BB45" s="2" t="s">
        <v>24</v>
      </c>
      <c r="BD45" s="2" t="s">
        <v>24</v>
      </c>
      <c r="BE45" s="2" t="s">
        <v>24</v>
      </c>
      <c r="BF45" s="2" t="s">
        <v>24</v>
      </c>
      <c r="BG45" s="2" t="s">
        <v>24</v>
      </c>
      <c r="BH45" s="2" t="s">
        <v>24</v>
      </c>
    </row>
    <row r="46" spans="2:60" x14ac:dyDescent="0.3">
      <c r="B46" s="2" t="s">
        <v>24</v>
      </c>
      <c r="C46" s="2" t="s">
        <v>24</v>
      </c>
      <c r="D46" s="2" t="s">
        <v>24</v>
      </c>
      <c r="V46" s="2" t="s">
        <v>24</v>
      </c>
      <c r="W46" s="2" t="s">
        <v>24</v>
      </c>
      <c r="X46" s="2" t="s">
        <v>24</v>
      </c>
      <c r="Y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T46">
        <f>SUM(AT36:AT45)</f>
        <v>728</v>
      </c>
      <c r="AX46" s="2" t="s">
        <v>24</v>
      </c>
      <c r="AY46" s="2" t="s">
        <v>24</v>
      </c>
      <c r="AZ46" s="2" t="s">
        <v>24</v>
      </c>
      <c r="BA46" s="2" t="s">
        <v>24</v>
      </c>
      <c r="BB46" s="2" t="s">
        <v>24</v>
      </c>
      <c r="BD46" s="2" t="s">
        <v>24</v>
      </c>
      <c r="BE46" s="2" t="s">
        <v>24</v>
      </c>
      <c r="BF46" s="2" t="s">
        <v>24</v>
      </c>
      <c r="BG46" s="2" t="s">
        <v>24</v>
      </c>
      <c r="BH46" s="2" t="s">
        <v>24</v>
      </c>
    </row>
    <row r="47" spans="2:60" x14ac:dyDescent="0.3">
      <c r="B47" s="2" t="s">
        <v>24</v>
      </c>
      <c r="C47" s="2" t="s">
        <v>24</v>
      </c>
      <c r="D47" s="2" t="s">
        <v>24</v>
      </c>
      <c r="V47" s="2" t="s">
        <v>24</v>
      </c>
      <c r="W47" s="2" t="s">
        <v>24</v>
      </c>
      <c r="X47" s="2" t="s">
        <v>24</v>
      </c>
      <c r="Y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X47" s="2" t="s">
        <v>24</v>
      </c>
      <c r="AY47" s="2" t="s">
        <v>24</v>
      </c>
      <c r="AZ47" s="2" t="s">
        <v>24</v>
      </c>
      <c r="BA47" s="2" t="s">
        <v>24</v>
      </c>
      <c r="BB47" s="2" t="s">
        <v>24</v>
      </c>
      <c r="BD47" s="2" t="s">
        <v>24</v>
      </c>
      <c r="BE47" s="2" t="s">
        <v>24</v>
      </c>
      <c r="BF47" s="2" t="s">
        <v>24</v>
      </c>
      <c r="BG47" s="2" t="s">
        <v>24</v>
      </c>
      <c r="BH47" s="2" t="s">
        <v>24</v>
      </c>
    </row>
    <row r="48" spans="2:60" x14ac:dyDescent="0.3">
      <c r="B48" s="2" t="s">
        <v>24</v>
      </c>
      <c r="C48" s="2" t="s">
        <v>24</v>
      </c>
      <c r="D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X48" s="2" t="s">
        <v>24</v>
      </c>
      <c r="AY48" s="2" t="s">
        <v>24</v>
      </c>
      <c r="AZ48" s="2" t="s">
        <v>24</v>
      </c>
      <c r="BA48" s="2" t="s">
        <v>24</v>
      </c>
      <c r="BB48" s="2" t="s">
        <v>24</v>
      </c>
      <c r="BD48" s="2" t="s">
        <v>24</v>
      </c>
      <c r="BE48" s="2" t="s">
        <v>24</v>
      </c>
      <c r="BF48" s="2" t="s">
        <v>24</v>
      </c>
      <c r="BG48" s="2" t="s">
        <v>24</v>
      </c>
      <c r="BH48" s="2" t="s">
        <v>24</v>
      </c>
    </row>
    <row r="49" spans="1:60" x14ac:dyDescent="0.3">
      <c r="B49" s="2" t="s">
        <v>24</v>
      </c>
      <c r="C49" s="2" t="s">
        <v>24</v>
      </c>
      <c r="D49" s="2" t="s">
        <v>24</v>
      </c>
      <c r="V49" s="2" t="s">
        <v>24</v>
      </c>
      <c r="W49" s="2" t="s">
        <v>24</v>
      </c>
      <c r="X49" s="2" t="s">
        <v>24</v>
      </c>
      <c r="Y49" s="2" t="s">
        <v>24</v>
      </c>
      <c r="AA49" s="2" t="s">
        <v>24</v>
      </c>
      <c r="AB49" s="2" t="s">
        <v>24</v>
      </c>
      <c r="AC49" s="2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I49" s="67" t="s">
        <v>51</v>
      </c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X49" s="2" t="s">
        <v>24</v>
      </c>
      <c r="AY49" s="2" t="s">
        <v>24</v>
      </c>
      <c r="AZ49" s="2" t="s">
        <v>24</v>
      </c>
      <c r="BA49" s="2" t="s">
        <v>24</v>
      </c>
      <c r="BB49" s="2" t="s">
        <v>24</v>
      </c>
      <c r="BD49" s="2" t="s">
        <v>24</v>
      </c>
      <c r="BE49" s="2" t="s">
        <v>24</v>
      </c>
      <c r="BF49" s="2" t="s">
        <v>24</v>
      </c>
      <c r="BG49" s="2" t="s">
        <v>24</v>
      </c>
      <c r="BH49" s="2" t="s">
        <v>24</v>
      </c>
    </row>
    <row r="50" spans="1:60" x14ac:dyDescent="0.3">
      <c r="B50" s="2">
        <v>730</v>
      </c>
      <c r="C50" s="30" t="s">
        <v>83</v>
      </c>
      <c r="D50" s="35">
        <v>14299.15</v>
      </c>
      <c r="V50" s="2">
        <v>671</v>
      </c>
      <c r="W50" s="2" t="s">
        <v>148</v>
      </c>
      <c r="X50" s="2">
        <v>14197.66</v>
      </c>
      <c r="Y50" s="2" t="s">
        <v>34</v>
      </c>
      <c r="AA50" s="2">
        <v>670</v>
      </c>
      <c r="AB50" s="2" t="s">
        <v>147</v>
      </c>
      <c r="AC50" s="2">
        <v>14197.66</v>
      </c>
      <c r="AD50" s="2" t="s">
        <v>34</v>
      </c>
      <c r="AE50" s="2" t="s">
        <v>34</v>
      </c>
      <c r="AF50" s="2" t="s">
        <v>38</v>
      </c>
      <c r="AG50" s="2" t="s">
        <v>34</v>
      </c>
      <c r="AI50" s="2" t="s">
        <v>33</v>
      </c>
      <c r="AJ50" s="2" t="s">
        <v>50</v>
      </c>
      <c r="AK50" s="2" t="s">
        <v>49</v>
      </c>
      <c r="AL50" s="2" t="s">
        <v>34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35</v>
      </c>
      <c r="AR50" s="2" t="s">
        <v>43</v>
      </c>
      <c r="AS50" s="2" t="s">
        <v>44</v>
      </c>
      <c r="AX50" s="2">
        <v>670</v>
      </c>
      <c r="AY50" s="2" t="s">
        <v>147</v>
      </c>
      <c r="AZ50" s="2">
        <v>14197.66</v>
      </c>
      <c r="BA50" s="2" t="s">
        <v>34</v>
      </c>
      <c r="BB50" s="13">
        <v>14112.96052631579</v>
      </c>
      <c r="BD50" s="2">
        <v>670</v>
      </c>
      <c r="BE50" s="2" t="s">
        <v>147</v>
      </c>
      <c r="BF50" s="2">
        <v>14197.66</v>
      </c>
      <c r="BG50" s="13">
        <v>14112.96052631579</v>
      </c>
      <c r="BH50" s="17">
        <v>0.59657347537701022</v>
      </c>
    </row>
    <row r="51" spans="1:60" x14ac:dyDescent="0.3">
      <c r="AA51" s="2">
        <v>671</v>
      </c>
      <c r="AB51" s="2" t="s">
        <v>148</v>
      </c>
      <c r="AC51" s="2">
        <v>14197.66</v>
      </c>
      <c r="AD51" s="2" t="s">
        <v>34</v>
      </c>
      <c r="AE51" s="2" t="s">
        <v>34</v>
      </c>
      <c r="AF51" s="2" t="s">
        <v>38</v>
      </c>
      <c r="AG51" s="2"/>
      <c r="AI51" s="2" t="s">
        <v>50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X51" s="2">
        <v>671</v>
      </c>
      <c r="AY51" s="2" t="s">
        <v>148</v>
      </c>
      <c r="AZ51" s="2">
        <v>14197.66</v>
      </c>
      <c r="BA51" s="2" t="s">
        <v>34</v>
      </c>
      <c r="BB51" s="13">
        <v>14112.96052631579</v>
      </c>
      <c r="BD51" s="2">
        <v>671</v>
      </c>
      <c r="BE51" s="2" t="s">
        <v>148</v>
      </c>
      <c r="BF51" s="2">
        <v>14197.66</v>
      </c>
      <c r="BG51" s="13">
        <v>14112.96052631579</v>
      </c>
      <c r="BH51" s="17">
        <v>0.59657347537701022</v>
      </c>
    </row>
    <row r="52" spans="1:60" x14ac:dyDescent="0.3">
      <c r="AI52" s="2" t="s">
        <v>49</v>
      </c>
      <c r="AJ52" s="2">
        <f>AJ37/$AT$37</f>
        <v>0</v>
      </c>
      <c r="AK52" s="2">
        <f t="shared" ref="AK52:AS52" si="19">AK37/$AT$37</f>
        <v>0.55555555555555558</v>
      </c>
      <c r="AL52" s="2">
        <f t="shared" si="19"/>
        <v>0.44444444444444442</v>
      </c>
      <c r="AM52" s="2">
        <f t="shared" si="19"/>
        <v>0</v>
      </c>
      <c r="AN52" s="2">
        <f t="shared" si="19"/>
        <v>0</v>
      </c>
      <c r="AO52" s="2">
        <f t="shared" si="19"/>
        <v>0</v>
      </c>
      <c r="AP52" s="2">
        <f t="shared" si="19"/>
        <v>0</v>
      </c>
      <c r="AQ52" s="2">
        <f t="shared" si="19"/>
        <v>0</v>
      </c>
      <c r="AR52" s="2">
        <f t="shared" si="19"/>
        <v>0</v>
      </c>
      <c r="AS52" s="2">
        <f t="shared" si="19"/>
        <v>0</v>
      </c>
    </row>
    <row r="53" spans="1:60" x14ac:dyDescent="0.3">
      <c r="AI53" s="2" t="s">
        <v>34</v>
      </c>
      <c r="AJ53" s="2">
        <f>AJ38/$AT$38</f>
        <v>0</v>
      </c>
      <c r="AK53" s="2">
        <f t="shared" ref="AK53:AS53" si="20">AK38/$AT$38</f>
        <v>1.3157894736842105E-2</v>
      </c>
      <c r="AL53" s="2">
        <f t="shared" si="20"/>
        <v>0.93421052631578949</v>
      </c>
      <c r="AM53" s="2">
        <f t="shared" si="20"/>
        <v>5.2631578947368418E-2</v>
      </c>
      <c r="AN53" s="2">
        <f t="shared" si="20"/>
        <v>0</v>
      </c>
      <c r="AO53" s="2">
        <f t="shared" si="20"/>
        <v>0</v>
      </c>
      <c r="AP53" s="2">
        <f t="shared" si="20"/>
        <v>0</v>
      </c>
      <c r="AQ53" s="2">
        <f t="shared" si="20"/>
        <v>0</v>
      </c>
      <c r="AR53" s="2">
        <f t="shared" si="20"/>
        <v>0</v>
      </c>
      <c r="AS53" s="2">
        <f t="shared" si="20"/>
        <v>0</v>
      </c>
    </row>
    <row r="54" spans="1:60" x14ac:dyDescent="0.3">
      <c r="AI54" s="2" t="s">
        <v>39</v>
      </c>
      <c r="AJ54" s="2">
        <f>AJ39/$AT$39</f>
        <v>0</v>
      </c>
      <c r="AK54" s="2">
        <f t="shared" ref="AK54:AS54" si="21">AK39/$AT$39</f>
        <v>0</v>
      </c>
      <c r="AL54" s="2">
        <f t="shared" si="21"/>
        <v>6.0483870967741937E-2</v>
      </c>
      <c r="AM54" s="2">
        <f t="shared" si="21"/>
        <v>0.91129032258064513</v>
      </c>
      <c r="AN54" s="2">
        <f t="shared" si="21"/>
        <v>2.8225806451612902E-2</v>
      </c>
      <c r="AO54" s="2">
        <f t="shared" si="21"/>
        <v>0</v>
      </c>
      <c r="AP54" s="2">
        <f t="shared" si="21"/>
        <v>0</v>
      </c>
      <c r="AQ54" s="2">
        <f t="shared" si="21"/>
        <v>0</v>
      </c>
      <c r="AR54" s="2">
        <f t="shared" si="21"/>
        <v>0</v>
      </c>
      <c r="AS54" s="2">
        <f t="shared" si="21"/>
        <v>0</v>
      </c>
    </row>
    <row r="55" spans="1:60" x14ac:dyDescent="0.3">
      <c r="AI55" s="2" t="s">
        <v>40</v>
      </c>
      <c r="AJ55" s="2">
        <f>AJ40/$AT$40</f>
        <v>0</v>
      </c>
      <c r="AK55" s="2">
        <f t="shared" ref="AK55:AS55" si="22">AK40/$AT$40</f>
        <v>0</v>
      </c>
      <c r="AL55" s="2">
        <f t="shared" si="22"/>
        <v>0</v>
      </c>
      <c r="AM55" s="2">
        <f t="shared" si="22"/>
        <v>6.0344827586206899E-2</v>
      </c>
      <c r="AN55" s="2">
        <f t="shared" si="22"/>
        <v>0.93103448275862066</v>
      </c>
      <c r="AO55" s="2">
        <f t="shared" si="22"/>
        <v>8.6206896551724137E-3</v>
      </c>
      <c r="AP55" s="2">
        <f t="shared" si="22"/>
        <v>0</v>
      </c>
      <c r="AQ55" s="2">
        <f t="shared" si="22"/>
        <v>0</v>
      </c>
      <c r="AR55" s="2">
        <f t="shared" si="22"/>
        <v>0</v>
      </c>
      <c r="AS55" s="2">
        <f t="shared" si="22"/>
        <v>0</v>
      </c>
    </row>
    <row r="56" spans="1:60" x14ac:dyDescent="0.3">
      <c r="AI56" s="2" t="s">
        <v>41</v>
      </c>
      <c r="AJ56" s="2">
        <f>AJ41/$AT$41</f>
        <v>0</v>
      </c>
      <c r="AK56" s="2">
        <f t="shared" ref="AK56:AS56" si="23">AK41/$AT$41</f>
        <v>0</v>
      </c>
      <c r="AL56" s="2">
        <f t="shared" si="23"/>
        <v>0</v>
      </c>
      <c r="AM56" s="2">
        <f t="shared" si="23"/>
        <v>0</v>
      </c>
      <c r="AN56" s="2">
        <f t="shared" si="23"/>
        <v>0.1</v>
      </c>
      <c r="AO56" s="2">
        <f t="shared" si="23"/>
        <v>0.8</v>
      </c>
      <c r="AP56" s="2">
        <f t="shared" si="23"/>
        <v>0.1</v>
      </c>
      <c r="AQ56" s="2">
        <f t="shared" si="23"/>
        <v>0</v>
      </c>
      <c r="AR56" s="2">
        <f t="shared" si="23"/>
        <v>0</v>
      </c>
      <c r="AS56" s="2">
        <f t="shared" si="23"/>
        <v>0</v>
      </c>
    </row>
    <row r="57" spans="1:60" x14ac:dyDescent="0.3">
      <c r="AI57" s="2" t="s">
        <v>42</v>
      </c>
      <c r="AJ57" s="2">
        <f>AJ42/$AT$42</f>
        <v>0</v>
      </c>
      <c r="AK57" s="2">
        <f t="shared" ref="AK57:AS57" si="24">AK42/$AT$42</f>
        <v>0</v>
      </c>
      <c r="AL57" s="2">
        <f t="shared" si="24"/>
        <v>0</v>
      </c>
      <c r="AM57" s="2">
        <f t="shared" si="24"/>
        <v>0</v>
      </c>
      <c r="AN57" s="2">
        <f t="shared" si="24"/>
        <v>0</v>
      </c>
      <c r="AO57" s="2">
        <f t="shared" si="24"/>
        <v>6.6666666666666666E-2</v>
      </c>
      <c r="AP57" s="2">
        <f t="shared" si="24"/>
        <v>0.8</v>
      </c>
      <c r="AQ57" s="2">
        <f t="shared" si="24"/>
        <v>6.6666666666666666E-2</v>
      </c>
      <c r="AR57" s="2">
        <f t="shared" si="24"/>
        <v>6.6666666666666666E-2</v>
      </c>
      <c r="AS57" s="2">
        <f t="shared" si="24"/>
        <v>0</v>
      </c>
    </row>
    <row r="58" spans="1:60" x14ac:dyDescent="0.3">
      <c r="AI58" s="2" t="s">
        <v>35</v>
      </c>
      <c r="AJ58" s="2">
        <f>AJ43/$AT$43</f>
        <v>0</v>
      </c>
      <c r="AK58" s="2">
        <f t="shared" ref="AK58:AS58" si="25">AK43/$AT$43</f>
        <v>0</v>
      </c>
      <c r="AL58" s="2">
        <f t="shared" si="25"/>
        <v>0</v>
      </c>
      <c r="AM58" s="2">
        <f t="shared" si="25"/>
        <v>0</v>
      </c>
      <c r="AN58" s="2">
        <f t="shared" si="25"/>
        <v>0</v>
      </c>
      <c r="AO58" s="2">
        <f t="shared" si="25"/>
        <v>0</v>
      </c>
      <c r="AP58" s="2">
        <f t="shared" si="25"/>
        <v>0.66666666666666663</v>
      </c>
      <c r="AQ58" s="2">
        <f t="shared" si="25"/>
        <v>0.33333333333333331</v>
      </c>
      <c r="AR58" s="2">
        <f t="shared" si="25"/>
        <v>0</v>
      </c>
      <c r="AS58" s="2">
        <f t="shared" si="25"/>
        <v>0</v>
      </c>
    </row>
    <row r="59" spans="1:60" x14ac:dyDescent="0.3">
      <c r="AI59" s="2" t="s">
        <v>43</v>
      </c>
      <c r="AJ59" s="2">
        <f>AJ44/$AT$44</f>
        <v>0</v>
      </c>
      <c r="AK59" s="2">
        <f t="shared" ref="AK59:AS59" si="26">AK44/$AT$44</f>
        <v>0</v>
      </c>
      <c r="AL59" s="2">
        <f t="shared" si="26"/>
        <v>0</v>
      </c>
      <c r="AM59" s="2">
        <f t="shared" si="26"/>
        <v>0</v>
      </c>
      <c r="AN59" s="2">
        <f t="shared" si="26"/>
        <v>0</v>
      </c>
      <c r="AO59" s="2">
        <f t="shared" si="26"/>
        <v>0</v>
      </c>
      <c r="AP59" s="2">
        <f t="shared" si="26"/>
        <v>0</v>
      </c>
      <c r="AQ59" s="2">
        <f t="shared" si="26"/>
        <v>7.1428571428571425E-2</v>
      </c>
      <c r="AR59" s="2">
        <f t="shared" si="26"/>
        <v>0.7857142857142857</v>
      </c>
      <c r="AS59" s="2">
        <f t="shared" si="26"/>
        <v>0.14285714285714285</v>
      </c>
    </row>
    <row r="60" spans="1:60" x14ac:dyDescent="0.3">
      <c r="AI60" s="2" t="s">
        <v>44</v>
      </c>
      <c r="AJ60" s="2">
        <f>AJ45/$AT$45</f>
        <v>0</v>
      </c>
      <c r="AK60" s="2">
        <f t="shared" ref="AK60:AS60" si="27">AK45/$AT$45</f>
        <v>0</v>
      </c>
      <c r="AL60" s="2">
        <f t="shared" si="27"/>
        <v>0</v>
      </c>
      <c r="AM60" s="2">
        <f t="shared" si="27"/>
        <v>0</v>
      </c>
      <c r="AN60" s="2">
        <f t="shared" si="27"/>
        <v>0</v>
      </c>
      <c r="AO60" s="2">
        <f t="shared" si="27"/>
        <v>0</v>
      </c>
      <c r="AP60" s="2">
        <f t="shared" si="27"/>
        <v>0</v>
      </c>
      <c r="AQ60" s="2">
        <f t="shared" si="27"/>
        <v>0</v>
      </c>
      <c r="AR60" s="2">
        <f t="shared" si="27"/>
        <v>0.22222222222222221</v>
      </c>
      <c r="AS60" s="2">
        <f t="shared" si="27"/>
        <v>0.77777777777777779</v>
      </c>
    </row>
    <row r="62" spans="1:60" x14ac:dyDescent="0.3">
      <c r="A62" t="s">
        <v>62</v>
      </c>
    </row>
    <row r="64" spans="1:60" x14ac:dyDescent="0.3">
      <c r="B64" s="14" t="s">
        <v>46</v>
      </c>
      <c r="C64" s="14" t="s">
        <v>47</v>
      </c>
      <c r="D64" s="14" t="s">
        <v>48</v>
      </c>
      <c r="F64" s="67" t="s">
        <v>2</v>
      </c>
      <c r="G64" s="67"/>
      <c r="I64" s="70" t="s">
        <v>7</v>
      </c>
      <c r="J64" s="71"/>
      <c r="L64" s="68" t="s">
        <v>0</v>
      </c>
      <c r="M64" s="68"/>
      <c r="N64" s="68"/>
      <c r="O64" s="6" t="s">
        <v>10</v>
      </c>
      <c r="Q64" s="73" t="s">
        <v>0</v>
      </c>
      <c r="R64" s="74"/>
      <c r="S64" s="75"/>
      <c r="T64" s="6" t="s">
        <v>33</v>
      </c>
      <c r="V64" s="67" t="s">
        <v>90</v>
      </c>
      <c r="W64" s="67"/>
      <c r="X64" s="67"/>
      <c r="Y64" s="2" t="s">
        <v>33</v>
      </c>
      <c r="AA64" s="67" t="s">
        <v>90</v>
      </c>
      <c r="AB64" s="67"/>
      <c r="AC64" s="67"/>
      <c r="AD64" s="2" t="s">
        <v>33</v>
      </c>
      <c r="AE64" s="67" t="s">
        <v>36</v>
      </c>
      <c r="AF64" s="67"/>
      <c r="AG64" s="67"/>
      <c r="AI64" s="67" t="s">
        <v>51</v>
      </c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U64" s="67" t="s">
        <v>54</v>
      </c>
      <c r="AV64" s="67"/>
      <c r="AX64" s="67" t="s">
        <v>90</v>
      </c>
      <c r="AY64" s="67"/>
      <c r="AZ64" s="67"/>
      <c r="BA64" s="2" t="s">
        <v>33</v>
      </c>
      <c r="BB64" s="2" t="s">
        <v>55</v>
      </c>
      <c r="BD64" s="67" t="s">
        <v>90</v>
      </c>
      <c r="BE64" s="67"/>
      <c r="BF64" s="67"/>
      <c r="BG64" s="2" t="s">
        <v>55</v>
      </c>
      <c r="BH64" s="2" t="s">
        <v>157</v>
      </c>
    </row>
    <row r="65" spans="2:60" x14ac:dyDescent="0.3">
      <c r="B65" s="2">
        <v>1</v>
      </c>
      <c r="C65" s="33" t="s">
        <v>89</v>
      </c>
      <c r="D65" s="35">
        <v>14162.83</v>
      </c>
      <c r="F65" s="3" t="s">
        <v>3</v>
      </c>
      <c r="G65" s="4">
        <v>13805</v>
      </c>
      <c r="I65" s="3" t="s">
        <v>3</v>
      </c>
      <c r="J65" s="4">
        <v>13805</v>
      </c>
      <c r="L65" s="7">
        <v>13805</v>
      </c>
      <c r="M65" s="6" t="s">
        <v>1</v>
      </c>
      <c r="N65" s="7">
        <f>J65+$J$69</f>
        <v>14093</v>
      </c>
      <c r="O65" s="6" t="s">
        <v>11</v>
      </c>
      <c r="Q65" s="7">
        <v>13805</v>
      </c>
      <c r="R65" s="6" t="s">
        <v>1</v>
      </c>
      <c r="S65" s="7">
        <f>Q65+$J$69</f>
        <v>14093</v>
      </c>
      <c r="T65" s="6" t="s">
        <v>50</v>
      </c>
      <c r="V65" s="2">
        <v>1</v>
      </c>
      <c r="W65" s="33" t="s">
        <v>89</v>
      </c>
      <c r="X65" s="35">
        <v>14162.83</v>
      </c>
      <c r="Y65" s="2" t="s">
        <v>49</v>
      </c>
      <c r="AA65" s="2">
        <v>1</v>
      </c>
      <c r="AB65" s="33" t="s">
        <v>89</v>
      </c>
      <c r="AC65" s="35">
        <v>14162.83</v>
      </c>
      <c r="AD65" s="2" t="s">
        <v>49</v>
      </c>
      <c r="AE65" s="2" t="s">
        <v>49</v>
      </c>
      <c r="AF65" s="2" t="s">
        <v>38</v>
      </c>
      <c r="AG65" s="2" t="s">
        <v>49</v>
      </c>
      <c r="AI65" s="2" t="s">
        <v>33</v>
      </c>
      <c r="AJ65" s="2" t="s">
        <v>50</v>
      </c>
      <c r="AK65" s="2" t="s">
        <v>49</v>
      </c>
      <c r="AL65" s="2" t="s">
        <v>34</v>
      </c>
      <c r="AM65" s="2" t="s">
        <v>39</v>
      </c>
      <c r="AN65" s="2" t="s">
        <v>40</v>
      </c>
      <c r="AO65" s="2" t="s">
        <v>41</v>
      </c>
      <c r="AP65" s="2" t="s">
        <v>42</v>
      </c>
      <c r="AQ65" s="2" t="s">
        <v>35</v>
      </c>
      <c r="AR65" s="2" t="s">
        <v>43</v>
      </c>
      <c r="AS65" s="2" t="s">
        <v>44</v>
      </c>
      <c r="AU65" s="2" t="s">
        <v>50</v>
      </c>
      <c r="AV65" s="12">
        <v>13984.264999999999</v>
      </c>
      <c r="AX65" s="2">
        <v>1</v>
      </c>
      <c r="AY65" s="33" t="s">
        <v>89</v>
      </c>
      <c r="AZ65" s="35">
        <v>14162.83</v>
      </c>
      <c r="BA65" s="2" t="s">
        <v>49</v>
      </c>
      <c r="BB65" s="13"/>
      <c r="BD65" s="2">
        <v>1</v>
      </c>
      <c r="BE65" s="33" t="s">
        <v>89</v>
      </c>
      <c r="BF65" s="35">
        <v>14162.83</v>
      </c>
      <c r="BG65" s="13" t="s">
        <v>1</v>
      </c>
      <c r="BH65" s="2" t="s">
        <v>1</v>
      </c>
    </row>
    <row r="66" spans="2:60" x14ac:dyDescent="0.3">
      <c r="B66" s="2">
        <v>2</v>
      </c>
      <c r="C66" s="32" t="s">
        <v>74</v>
      </c>
      <c r="D66" s="35">
        <v>14340.94</v>
      </c>
      <c r="F66" s="3" t="s">
        <v>4</v>
      </c>
      <c r="G66" s="4">
        <v>16689</v>
      </c>
      <c r="H66" s="19"/>
      <c r="I66" s="5" t="s">
        <v>4</v>
      </c>
      <c r="J66" s="4">
        <v>16689</v>
      </c>
      <c r="L66" s="7">
        <f>N65</f>
        <v>14093</v>
      </c>
      <c r="M66" s="6" t="s">
        <v>1</v>
      </c>
      <c r="N66" s="7">
        <f>L66+$J$69</f>
        <v>14381</v>
      </c>
      <c r="O66" s="6" t="s">
        <v>12</v>
      </c>
      <c r="Q66" s="7">
        <f>S65</f>
        <v>14093</v>
      </c>
      <c r="R66" s="6" t="s">
        <v>1</v>
      </c>
      <c r="S66" s="7">
        <f>Q66+$J$69</f>
        <v>14381</v>
      </c>
      <c r="T66" s="6" t="s">
        <v>49</v>
      </c>
      <c r="V66" s="2">
        <v>2</v>
      </c>
      <c r="W66" s="32" t="s">
        <v>74</v>
      </c>
      <c r="X66" s="35">
        <v>14340.94</v>
      </c>
      <c r="Y66" s="2" t="s">
        <v>49</v>
      </c>
      <c r="AA66" s="2">
        <v>2</v>
      </c>
      <c r="AB66" s="32" t="s">
        <v>74</v>
      </c>
      <c r="AC66" s="35">
        <v>14340.94</v>
      </c>
      <c r="AD66" s="2" t="s">
        <v>49</v>
      </c>
      <c r="AE66" s="2" t="s">
        <v>49</v>
      </c>
      <c r="AF66" s="2" t="s">
        <v>38</v>
      </c>
      <c r="AG66" s="2" t="s">
        <v>49</v>
      </c>
      <c r="AI66" s="2" t="s">
        <v>50</v>
      </c>
      <c r="AJ66" s="2">
        <v>86</v>
      </c>
      <c r="AK66" s="2">
        <v>12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>
        <f>SUM(AJ66:AS66)</f>
        <v>98</v>
      </c>
      <c r="AU66" s="2" t="s">
        <v>49</v>
      </c>
      <c r="AV66" s="12">
        <v>14237</v>
      </c>
      <c r="AX66" s="2">
        <v>2</v>
      </c>
      <c r="AY66" s="32" t="s">
        <v>74</v>
      </c>
      <c r="AZ66" s="35">
        <v>14340.94</v>
      </c>
      <c r="BA66" s="2" t="s">
        <v>49</v>
      </c>
      <c r="BB66" s="13">
        <v>14237</v>
      </c>
      <c r="BD66" s="2">
        <v>2</v>
      </c>
      <c r="BE66" s="32" t="s">
        <v>74</v>
      </c>
      <c r="BF66" s="35">
        <v>14340.94</v>
      </c>
      <c r="BG66" s="13">
        <v>14308.316000000001</v>
      </c>
      <c r="BH66" s="17">
        <v>0.72477815261761436</v>
      </c>
    </row>
    <row r="67" spans="2:60" x14ac:dyDescent="0.3">
      <c r="B67" s="2">
        <v>3</v>
      </c>
      <c r="C67" s="32" t="s">
        <v>75</v>
      </c>
      <c r="D67" s="35">
        <v>14150.89</v>
      </c>
      <c r="F67" s="3" t="s">
        <v>5</v>
      </c>
      <c r="G67" s="3" t="s">
        <v>88</v>
      </c>
      <c r="I67" s="5" t="s">
        <v>8</v>
      </c>
      <c r="J67" s="3">
        <v>10</v>
      </c>
      <c r="L67" s="7">
        <f>N66</f>
        <v>14381</v>
      </c>
      <c r="M67" s="6" t="s">
        <v>1</v>
      </c>
      <c r="N67" s="7">
        <f t="shared" ref="N67:N73" si="28">L67+$J$69</f>
        <v>14669</v>
      </c>
      <c r="O67" s="6" t="s">
        <v>13</v>
      </c>
      <c r="Q67" s="7">
        <f>S66</f>
        <v>14381</v>
      </c>
      <c r="R67" s="6" t="s">
        <v>1</v>
      </c>
      <c r="S67" s="7">
        <f t="shared" ref="S67:S73" si="29">Q67+$J$69</f>
        <v>14669</v>
      </c>
      <c r="T67" s="6" t="s">
        <v>34</v>
      </c>
      <c r="V67" s="2">
        <v>3</v>
      </c>
      <c r="W67" s="32" t="s">
        <v>75</v>
      </c>
      <c r="X67" s="35">
        <v>14150.89</v>
      </c>
      <c r="Y67" s="2" t="s">
        <v>49</v>
      </c>
      <c r="AA67" s="2">
        <v>3</v>
      </c>
      <c r="AB67" s="32" t="s">
        <v>75</v>
      </c>
      <c r="AC67" s="35">
        <v>14150.89</v>
      </c>
      <c r="AD67" s="2" t="s">
        <v>49</v>
      </c>
      <c r="AE67" s="2" t="s">
        <v>49</v>
      </c>
      <c r="AF67" s="2" t="s">
        <v>38</v>
      </c>
      <c r="AG67" s="2" t="s">
        <v>49</v>
      </c>
      <c r="AI67" s="2" t="s">
        <v>49</v>
      </c>
      <c r="AJ67" s="2">
        <v>12</v>
      </c>
      <c r="AK67" s="2">
        <v>315</v>
      </c>
      <c r="AL67" s="2">
        <v>12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>
        <f t="shared" ref="AT67:AT75" si="30">SUM(AJ67:AS67)</f>
        <v>339</v>
      </c>
      <c r="AU67" s="2" t="s">
        <v>34</v>
      </c>
      <c r="AV67" s="12">
        <v>15417.519</v>
      </c>
      <c r="AX67" s="2">
        <v>3</v>
      </c>
      <c r="AY67" s="32" t="s">
        <v>75</v>
      </c>
      <c r="AZ67" s="35">
        <v>14150.89</v>
      </c>
      <c r="BA67" s="2" t="s">
        <v>49</v>
      </c>
      <c r="BB67" s="13">
        <v>14237</v>
      </c>
      <c r="BD67" s="2">
        <v>3</v>
      </c>
      <c r="BE67" s="32" t="s">
        <v>75</v>
      </c>
      <c r="BF67" s="35">
        <v>14150.89</v>
      </c>
      <c r="BG67" s="13">
        <v>14308.316000000001</v>
      </c>
      <c r="BH67" s="17">
        <v>0.60851296278891698</v>
      </c>
    </row>
    <row r="68" spans="2:60" x14ac:dyDescent="0.3">
      <c r="B68" s="2">
        <v>4</v>
      </c>
      <c r="C68" s="32" t="s">
        <v>76</v>
      </c>
      <c r="D68" s="35">
        <v>14100.15</v>
      </c>
      <c r="I68" s="3" t="s">
        <v>9</v>
      </c>
      <c r="J68" s="4">
        <v>2884</v>
      </c>
      <c r="L68" s="7">
        <f>N67</f>
        <v>14669</v>
      </c>
      <c r="M68" s="6" t="s">
        <v>1</v>
      </c>
      <c r="N68" s="7">
        <f t="shared" si="28"/>
        <v>14957</v>
      </c>
      <c r="O68" s="6" t="s">
        <v>14</v>
      </c>
      <c r="Q68" s="7">
        <f>S67</f>
        <v>14669</v>
      </c>
      <c r="R68" s="6" t="s">
        <v>1</v>
      </c>
      <c r="S68" s="7">
        <f t="shared" si="29"/>
        <v>14957</v>
      </c>
      <c r="T68" s="6" t="s">
        <v>39</v>
      </c>
      <c r="V68" s="2">
        <v>4</v>
      </c>
      <c r="W68" s="32" t="s">
        <v>76</v>
      </c>
      <c r="X68" s="35">
        <v>14100.15</v>
      </c>
      <c r="Y68" s="2" t="s">
        <v>49</v>
      </c>
      <c r="AA68" s="2">
        <v>4</v>
      </c>
      <c r="AB68" s="32" t="s">
        <v>76</v>
      </c>
      <c r="AC68" s="35">
        <v>14100.15</v>
      </c>
      <c r="AD68" s="2" t="s">
        <v>49</v>
      </c>
      <c r="AE68" s="2" t="s">
        <v>49</v>
      </c>
      <c r="AF68" s="2" t="s">
        <v>38</v>
      </c>
      <c r="AG68" s="2" t="s">
        <v>49</v>
      </c>
      <c r="AI68" s="2" t="s">
        <v>34</v>
      </c>
      <c r="AJ68" s="2">
        <v>0</v>
      </c>
      <c r="AK68" s="2">
        <v>12</v>
      </c>
      <c r="AL68" s="2">
        <v>134</v>
      </c>
      <c r="AM68" s="2">
        <v>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>
        <f t="shared" si="30"/>
        <v>154</v>
      </c>
      <c r="AU68" s="2" t="s">
        <v>39</v>
      </c>
      <c r="AV68" s="12">
        <v>14789.558000000001</v>
      </c>
      <c r="AX68" s="2">
        <v>4</v>
      </c>
      <c r="AY68" s="32" t="s">
        <v>76</v>
      </c>
      <c r="AZ68" s="35">
        <v>14100.15</v>
      </c>
      <c r="BA68" s="2" t="s">
        <v>49</v>
      </c>
      <c r="BB68" s="13">
        <v>14237</v>
      </c>
      <c r="BD68" s="2">
        <v>4</v>
      </c>
      <c r="BE68" s="32" t="s">
        <v>76</v>
      </c>
      <c r="BF68" s="35">
        <v>14100.15</v>
      </c>
      <c r="BG68" s="13">
        <v>14308.316000000001</v>
      </c>
      <c r="BH68" s="17">
        <v>0.97055705081151877</v>
      </c>
    </row>
    <row r="69" spans="2:60" x14ac:dyDescent="0.3">
      <c r="B69" s="2">
        <v>5</v>
      </c>
      <c r="C69" s="32" t="s">
        <v>77</v>
      </c>
      <c r="D69" s="35">
        <v>14097.16</v>
      </c>
      <c r="I69" s="3" t="s">
        <v>7</v>
      </c>
      <c r="J69" s="3">
        <v>288</v>
      </c>
      <c r="L69" s="7">
        <f t="shared" ref="L69:L74" si="31">N68</f>
        <v>14957</v>
      </c>
      <c r="M69" s="6" t="s">
        <v>1</v>
      </c>
      <c r="N69" s="7">
        <f t="shared" si="28"/>
        <v>15245</v>
      </c>
      <c r="O69" s="6" t="s">
        <v>15</v>
      </c>
      <c r="Q69" s="7">
        <f t="shared" ref="Q69:Q74" si="32">S68</f>
        <v>14957</v>
      </c>
      <c r="R69" s="6" t="s">
        <v>1</v>
      </c>
      <c r="S69" s="7">
        <f t="shared" si="29"/>
        <v>15245</v>
      </c>
      <c r="T69" s="6" t="s">
        <v>40</v>
      </c>
      <c r="V69" s="2">
        <v>5</v>
      </c>
      <c r="W69" s="32" t="s">
        <v>77</v>
      </c>
      <c r="X69" s="35">
        <v>14097.16</v>
      </c>
      <c r="Y69" s="2" t="s">
        <v>49</v>
      </c>
      <c r="AA69" s="2">
        <v>5</v>
      </c>
      <c r="AB69" s="32" t="s">
        <v>77</v>
      </c>
      <c r="AC69" s="35">
        <v>14097.16</v>
      </c>
      <c r="AD69" s="2" t="s">
        <v>49</v>
      </c>
      <c r="AE69" s="2" t="s">
        <v>49</v>
      </c>
      <c r="AF69" s="2" t="s">
        <v>38</v>
      </c>
      <c r="AG69" s="2" t="s">
        <v>49</v>
      </c>
      <c r="AI69" s="2" t="s">
        <v>39</v>
      </c>
      <c r="AJ69" s="2">
        <v>0</v>
      </c>
      <c r="AK69" s="2">
        <v>0</v>
      </c>
      <c r="AL69" s="2">
        <v>8</v>
      </c>
      <c r="AM69" s="2">
        <v>77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>
        <f t="shared" si="30"/>
        <v>86</v>
      </c>
      <c r="AU69" s="2" t="s">
        <v>40</v>
      </c>
      <c r="AV69" s="12">
        <v>15129.8</v>
      </c>
      <c r="AX69" s="2">
        <v>5</v>
      </c>
      <c r="AY69" s="32" t="s">
        <v>77</v>
      </c>
      <c r="AZ69" s="35">
        <v>14097.16</v>
      </c>
      <c r="BA69" s="2" t="s">
        <v>49</v>
      </c>
      <c r="BB69" s="13">
        <v>14237</v>
      </c>
      <c r="BD69" s="2">
        <v>5</v>
      </c>
      <c r="BE69" s="32" t="s">
        <v>77</v>
      </c>
      <c r="BF69" s="35">
        <v>14097.16</v>
      </c>
      <c r="BG69" s="13">
        <v>14016.61347517731</v>
      </c>
      <c r="BH69" s="17">
        <v>0.99197285126933465</v>
      </c>
    </row>
    <row r="70" spans="2:60" x14ac:dyDescent="0.3">
      <c r="B70" s="2">
        <v>6</v>
      </c>
      <c r="C70" s="32" t="s">
        <v>78</v>
      </c>
      <c r="D70" s="35">
        <v>14195.67</v>
      </c>
      <c r="L70" s="7">
        <f t="shared" si="31"/>
        <v>15245</v>
      </c>
      <c r="M70" s="6" t="s">
        <v>1</v>
      </c>
      <c r="N70" s="7">
        <f t="shared" si="28"/>
        <v>15533</v>
      </c>
      <c r="O70" s="6" t="s">
        <v>16</v>
      </c>
      <c r="Q70" s="7">
        <f t="shared" si="32"/>
        <v>15245</v>
      </c>
      <c r="R70" s="6" t="s">
        <v>1</v>
      </c>
      <c r="S70" s="7">
        <f t="shared" si="29"/>
        <v>15533</v>
      </c>
      <c r="T70" s="6" t="s">
        <v>41</v>
      </c>
      <c r="V70" s="2">
        <v>6</v>
      </c>
      <c r="W70" s="32" t="s">
        <v>78</v>
      </c>
      <c r="X70" s="35">
        <v>14195.67</v>
      </c>
      <c r="Y70" s="2" t="s">
        <v>49</v>
      </c>
      <c r="AA70" s="2">
        <v>6</v>
      </c>
      <c r="AB70" s="32" t="s">
        <v>78</v>
      </c>
      <c r="AC70" s="35">
        <v>14195.67</v>
      </c>
      <c r="AD70" s="2" t="s">
        <v>49</v>
      </c>
      <c r="AE70" s="2" t="s">
        <v>49</v>
      </c>
      <c r="AF70" s="2" t="s">
        <v>38</v>
      </c>
      <c r="AG70" s="2" t="s">
        <v>49</v>
      </c>
      <c r="AI70" s="2" t="s">
        <v>40</v>
      </c>
      <c r="AJ70" s="2">
        <v>0</v>
      </c>
      <c r="AK70" s="2">
        <v>0</v>
      </c>
      <c r="AL70" s="2">
        <v>0</v>
      </c>
      <c r="AM70" s="2">
        <v>1</v>
      </c>
      <c r="AN70" s="2">
        <v>8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>
        <f t="shared" si="30"/>
        <v>10</v>
      </c>
      <c r="AU70" s="2" t="s">
        <v>41</v>
      </c>
      <c r="AV70" s="12">
        <v>15415.181</v>
      </c>
      <c r="AX70" s="2">
        <v>6</v>
      </c>
      <c r="AY70" s="32" t="s">
        <v>78</v>
      </c>
      <c r="AZ70" s="35">
        <v>14195.67</v>
      </c>
      <c r="BA70" s="2" t="s">
        <v>49</v>
      </c>
      <c r="BB70" s="13">
        <v>14237</v>
      </c>
      <c r="BD70" s="2">
        <v>6</v>
      </c>
      <c r="BE70" s="32" t="s">
        <v>78</v>
      </c>
      <c r="BF70" s="35">
        <v>14195.67</v>
      </c>
      <c r="BG70" s="13">
        <v>14016.61347517731</v>
      </c>
      <c r="BH70" s="17">
        <v>0.29114511678561078</v>
      </c>
    </row>
    <row r="71" spans="2:60" x14ac:dyDescent="0.3">
      <c r="B71" s="2">
        <v>7</v>
      </c>
      <c r="C71" s="33" t="s">
        <v>79</v>
      </c>
      <c r="D71" s="35">
        <v>14195.67</v>
      </c>
      <c r="L71" s="7">
        <f t="shared" si="31"/>
        <v>15533</v>
      </c>
      <c r="M71" s="6" t="s">
        <v>1</v>
      </c>
      <c r="N71" s="7">
        <f t="shared" si="28"/>
        <v>15821</v>
      </c>
      <c r="O71" s="6" t="s">
        <v>17</v>
      </c>
      <c r="Q71" s="7">
        <f t="shared" si="32"/>
        <v>15533</v>
      </c>
      <c r="R71" s="6" t="s">
        <v>1</v>
      </c>
      <c r="S71" s="7">
        <f t="shared" si="29"/>
        <v>15821</v>
      </c>
      <c r="T71" s="6" t="s">
        <v>42</v>
      </c>
      <c r="V71" s="2">
        <v>7</v>
      </c>
      <c r="W71" s="33" t="s">
        <v>79</v>
      </c>
      <c r="X71" s="35">
        <v>14195.67</v>
      </c>
      <c r="Y71" s="2" t="s">
        <v>49</v>
      </c>
      <c r="AA71" s="2">
        <v>7</v>
      </c>
      <c r="AB71" s="33" t="s">
        <v>79</v>
      </c>
      <c r="AC71" s="35">
        <v>14195.67</v>
      </c>
      <c r="AD71" s="2" t="s">
        <v>49</v>
      </c>
      <c r="AE71" s="2" t="s">
        <v>49</v>
      </c>
      <c r="AF71" s="2" t="s">
        <v>38</v>
      </c>
      <c r="AG71" s="2" t="s">
        <v>49</v>
      </c>
      <c r="AI71" s="2" t="s">
        <v>41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  <c r="AO71" s="2">
        <v>8</v>
      </c>
      <c r="AP71" s="2">
        <v>2</v>
      </c>
      <c r="AQ71" s="2">
        <v>0</v>
      </c>
      <c r="AR71" s="2">
        <v>0</v>
      </c>
      <c r="AS71" s="2">
        <v>0</v>
      </c>
      <c r="AT71">
        <f t="shared" si="30"/>
        <v>11</v>
      </c>
      <c r="AU71" s="2" t="s">
        <v>42</v>
      </c>
      <c r="AV71" s="12">
        <v>15635.857</v>
      </c>
      <c r="AX71" s="2">
        <v>7</v>
      </c>
      <c r="AY71" s="33" t="s">
        <v>79</v>
      </c>
      <c r="AZ71" s="35">
        <v>14195.67</v>
      </c>
      <c r="BA71" s="2" t="s">
        <v>49</v>
      </c>
      <c r="BB71" s="13">
        <v>14237</v>
      </c>
      <c r="BD71" s="2">
        <v>7</v>
      </c>
      <c r="BE71" s="33" t="s">
        <v>79</v>
      </c>
      <c r="BF71" s="35">
        <v>14195.67</v>
      </c>
      <c r="BG71" s="13">
        <v>14308.316000000001</v>
      </c>
      <c r="BH71" s="17">
        <v>0.29114511678561078</v>
      </c>
    </row>
    <row r="72" spans="2:60" x14ac:dyDescent="0.3">
      <c r="B72" s="2">
        <v>8</v>
      </c>
      <c r="C72" s="33" t="s">
        <v>80</v>
      </c>
      <c r="D72" s="35">
        <v>14195.67</v>
      </c>
      <c r="L72" s="7">
        <f t="shared" si="31"/>
        <v>15821</v>
      </c>
      <c r="M72" s="6" t="s">
        <v>1</v>
      </c>
      <c r="N72" s="7">
        <f t="shared" si="28"/>
        <v>16109</v>
      </c>
      <c r="O72" s="6" t="s">
        <v>18</v>
      </c>
      <c r="Q72" s="7">
        <f t="shared" si="32"/>
        <v>15821</v>
      </c>
      <c r="R72" s="6" t="s">
        <v>1</v>
      </c>
      <c r="S72" s="7">
        <f t="shared" si="29"/>
        <v>16109</v>
      </c>
      <c r="T72" s="6" t="s">
        <v>35</v>
      </c>
      <c r="V72" s="2">
        <v>8</v>
      </c>
      <c r="W72" s="33" t="s">
        <v>80</v>
      </c>
      <c r="X72" s="35">
        <v>14195.67</v>
      </c>
      <c r="Y72" s="2" t="s">
        <v>49</v>
      </c>
      <c r="AA72" s="2">
        <v>8</v>
      </c>
      <c r="AB72" s="33" t="s">
        <v>80</v>
      </c>
      <c r="AC72" s="35">
        <v>14195.67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42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3</v>
      </c>
      <c r="AP72" s="2">
        <v>3</v>
      </c>
      <c r="AQ72" s="2">
        <v>0</v>
      </c>
      <c r="AR72" s="2">
        <v>1</v>
      </c>
      <c r="AS72" s="2">
        <v>0</v>
      </c>
      <c r="AT72">
        <f t="shared" si="30"/>
        <v>7</v>
      </c>
      <c r="AU72" s="2" t="s">
        <v>35</v>
      </c>
      <c r="AV72" s="12">
        <v>0</v>
      </c>
      <c r="AX72" s="2">
        <v>8</v>
      </c>
      <c r="AY72" s="33" t="s">
        <v>80</v>
      </c>
      <c r="AZ72" s="35">
        <v>14195.67</v>
      </c>
      <c r="BA72" s="2" t="s">
        <v>49</v>
      </c>
      <c r="BB72" s="13">
        <v>14237</v>
      </c>
      <c r="BD72" s="2">
        <v>8</v>
      </c>
      <c r="BE72" s="33" t="s">
        <v>80</v>
      </c>
      <c r="BF72" s="35">
        <v>14195.67</v>
      </c>
      <c r="BG72" s="13">
        <v>14308.316000000001</v>
      </c>
      <c r="BH72" s="17">
        <v>0.29114511678561078</v>
      </c>
    </row>
    <row r="73" spans="2:60" x14ac:dyDescent="0.3">
      <c r="B73" s="2">
        <v>9</v>
      </c>
      <c r="C73" s="32" t="s">
        <v>81</v>
      </c>
      <c r="D73" s="35">
        <v>14270.29</v>
      </c>
      <c r="L73" s="7">
        <f t="shared" si="31"/>
        <v>16109</v>
      </c>
      <c r="M73" s="6" t="s">
        <v>1</v>
      </c>
      <c r="N73" s="7">
        <f t="shared" si="28"/>
        <v>16397</v>
      </c>
      <c r="O73" s="6" t="s">
        <v>19</v>
      </c>
      <c r="Q73" s="7">
        <f t="shared" si="32"/>
        <v>16109</v>
      </c>
      <c r="R73" s="6" t="s">
        <v>1</v>
      </c>
      <c r="S73" s="7">
        <f t="shared" si="29"/>
        <v>16397</v>
      </c>
      <c r="T73" s="6" t="s">
        <v>43</v>
      </c>
      <c r="V73" s="2">
        <v>9</v>
      </c>
      <c r="W73" s="32" t="s">
        <v>81</v>
      </c>
      <c r="X73" s="35">
        <v>14270.29</v>
      </c>
      <c r="Y73" s="2" t="s">
        <v>49</v>
      </c>
      <c r="AA73" s="2">
        <v>9</v>
      </c>
      <c r="AB73" s="32" t="s">
        <v>81</v>
      </c>
      <c r="AC73" s="35">
        <v>14270.29</v>
      </c>
      <c r="AD73" s="2" t="s">
        <v>49</v>
      </c>
      <c r="AE73" s="2" t="s">
        <v>49</v>
      </c>
      <c r="AF73" s="2" t="s">
        <v>38</v>
      </c>
      <c r="AG73" s="2" t="s">
        <v>49</v>
      </c>
      <c r="AI73" s="2" t="s">
        <v>35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>
        <f t="shared" si="30"/>
        <v>0</v>
      </c>
      <c r="AU73" s="2" t="s">
        <v>43</v>
      </c>
      <c r="AV73" s="12">
        <v>16268.156999999999</v>
      </c>
      <c r="AX73" s="2">
        <v>9</v>
      </c>
      <c r="AY73" s="32" t="s">
        <v>81</v>
      </c>
      <c r="AZ73" s="35">
        <v>14270.29</v>
      </c>
      <c r="BA73" s="2" t="s">
        <v>49</v>
      </c>
      <c r="BB73" s="13">
        <v>14237</v>
      </c>
      <c r="BD73" s="2">
        <v>9</v>
      </c>
      <c r="BE73" s="32" t="s">
        <v>81</v>
      </c>
      <c r="BF73" s="35">
        <v>14270.29</v>
      </c>
      <c r="BG73" s="13">
        <v>14308.316000000001</v>
      </c>
      <c r="BH73" s="17">
        <v>0.2332818744398388</v>
      </c>
    </row>
    <row r="74" spans="2:60" x14ac:dyDescent="0.3">
      <c r="B74" s="2">
        <v>10</v>
      </c>
      <c r="C74" s="32" t="s">
        <v>82</v>
      </c>
      <c r="D74" s="35">
        <v>14338.95</v>
      </c>
      <c r="L74" s="7">
        <f t="shared" si="31"/>
        <v>16397</v>
      </c>
      <c r="M74" s="6" t="s">
        <v>1</v>
      </c>
      <c r="N74" s="7">
        <f t="shared" ref="N74" si="33">L74+$J$155</f>
        <v>16397</v>
      </c>
      <c r="O74" s="6" t="s">
        <v>20</v>
      </c>
      <c r="Q74" s="7">
        <f t="shared" si="32"/>
        <v>16397</v>
      </c>
      <c r="R74" s="6" t="s">
        <v>1</v>
      </c>
      <c r="S74" s="7">
        <f t="shared" ref="S74" si="34">Q74+$J$155</f>
        <v>16397</v>
      </c>
      <c r="T74" s="6" t="s">
        <v>44</v>
      </c>
      <c r="V74" s="2">
        <v>10</v>
      </c>
      <c r="W74" s="32" t="s">
        <v>82</v>
      </c>
      <c r="X74" s="35">
        <v>14338.95</v>
      </c>
      <c r="Y74" s="2" t="s">
        <v>49</v>
      </c>
      <c r="AA74" s="2">
        <v>10</v>
      </c>
      <c r="AB74" s="32" t="s">
        <v>82</v>
      </c>
      <c r="AC74" s="35">
        <v>14338.95</v>
      </c>
      <c r="AD74" s="2" t="s">
        <v>49</v>
      </c>
      <c r="AE74" s="2" t="s">
        <v>49</v>
      </c>
      <c r="AF74" s="2" t="s">
        <v>38</v>
      </c>
      <c r="AG74" s="2" t="s">
        <v>49</v>
      </c>
      <c r="AI74" s="2" t="s">
        <v>43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15</v>
      </c>
      <c r="AS74" s="2">
        <v>3</v>
      </c>
      <c r="AT74">
        <f t="shared" si="30"/>
        <v>19</v>
      </c>
      <c r="AU74" s="2" t="s">
        <v>44</v>
      </c>
      <c r="AV74" s="12">
        <v>16368.2</v>
      </c>
      <c r="AX74" s="2">
        <v>10</v>
      </c>
      <c r="AY74" s="32" t="s">
        <v>82</v>
      </c>
      <c r="AZ74" s="35">
        <v>14338.95</v>
      </c>
      <c r="BA74" s="2" t="s">
        <v>49</v>
      </c>
      <c r="BB74" s="13">
        <v>14237</v>
      </c>
      <c r="BD74" s="2">
        <v>10</v>
      </c>
      <c r="BE74" s="32" t="s">
        <v>82</v>
      </c>
      <c r="BF74" s="35">
        <v>14338.95</v>
      </c>
      <c r="BG74" s="13">
        <v>14308.316000000001</v>
      </c>
      <c r="BH74" s="17">
        <v>0.71100045679774826</v>
      </c>
    </row>
    <row r="75" spans="2:60" x14ac:dyDescent="0.3">
      <c r="B75" s="2" t="s">
        <v>24</v>
      </c>
      <c r="C75" s="2" t="s">
        <v>24</v>
      </c>
      <c r="D75" s="2" t="s">
        <v>24</v>
      </c>
      <c r="V75" s="2" t="s">
        <v>24</v>
      </c>
      <c r="W75" s="2" t="s">
        <v>24</v>
      </c>
      <c r="X75" s="2" t="s">
        <v>24</v>
      </c>
      <c r="Y75" s="2" t="s">
        <v>24</v>
      </c>
      <c r="AA75" s="2" t="s">
        <v>24</v>
      </c>
      <c r="AB75" s="2" t="s">
        <v>24</v>
      </c>
      <c r="AC75" s="2" t="s">
        <v>24</v>
      </c>
      <c r="AD75" s="2" t="s">
        <v>24</v>
      </c>
      <c r="AE75" s="2" t="s">
        <v>24</v>
      </c>
      <c r="AF75" s="2" t="s">
        <v>24</v>
      </c>
      <c r="AG75" s="2" t="s">
        <v>24</v>
      </c>
      <c r="AI75" s="2" t="s">
        <v>44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3</v>
      </c>
      <c r="AS75" s="2">
        <v>2</v>
      </c>
      <c r="AT75">
        <f t="shared" si="30"/>
        <v>5</v>
      </c>
      <c r="AX75" s="2" t="s">
        <v>24</v>
      </c>
      <c r="AY75" s="2" t="s">
        <v>24</v>
      </c>
      <c r="AZ75" s="2" t="s">
        <v>24</v>
      </c>
      <c r="BA75" s="2" t="s">
        <v>24</v>
      </c>
      <c r="BB75" s="2" t="s">
        <v>24</v>
      </c>
      <c r="BD75" s="2" t="s">
        <v>24</v>
      </c>
      <c r="BE75" s="2" t="s">
        <v>24</v>
      </c>
      <c r="BF75" s="2" t="s">
        <v>24</v>
      </c>
      <c r="BG75" s="2" t="s">
        <v>24</v>
      </c>
      <c r="BH75" s="2" t="s">
        <v>24</v>
      </c>
    </row>
    <row r="76" spans="2:60" x14ac:dyDescent="0.3">
      <c r="B76" s="2" t="s">
        <v>24</v>
      </c>
      <c r="C76" s="2" t="s">
        <v>24</v>
      </c>
      <c r="D76" s="2" t="s">
        <v>24</v>
      </c>
      <c r="V76" s="2" t="s">
        <v>24</v>
      </c>
      <c r="W76" s="2" t="s">
        <v>24</v>
      </c>
      <c r="X76" s="2" t="s">
        <v>24</v>
      </c>
      <c r="Y76" s="2" t="s">
        <v>24</v>
      </c>
      <c r="AA76" s="2" t="s">
        <v>24</v>
      </c>
      <c r="AB76" s="2" t="s">
        <v>24</v>
      </c>
      <c r="AC76" s="2" t="s">
        <v>24</v>
      </c>
      <c r="AD76" s="2" t="s">
        <v>24</v>
      </c>
      <c r="AE76" s="2" t="s">
        <v>24</v>
      </c>
      <c r="AF76" s="2" t="s">
        <v>24</v>
      </c>
      <c r="AG76" s="2" t="s">
        <v>24</v>
      </c>
      <c r="AT76">
        <f>SUM(AT66:AT75)</f>
        <v>729</v>
      </c>
      <c r="AX76" s="2" t="s">
        <v>24</v>
      </c>
      <c r="AY76" s="2" t="s">
        <v>24</v>
      </c>
      <c r="AZ76" s="2" t="s">
        <v>24</v>
      </c>
      <c r="BA76" s="2" t="s">
        <v>24</v>
      </c>
      <c r="BB76" s="2" t="s">
        <v>24</v>
      </c>
      <c r="BD76" s="2" t="s">
        <v>24</v>
      </c>
      <c r="BE76" s="2" t="s">
        <v>24</v>
      </c>
      <c r="BF76" s="2" t="s">
        <v>24</v>
      </c>
      <c r="BG76" s="2" t="s">
        <v>24</v>
      </c>
      <c r="BH76" s="2" t="s">
        <v>24</v>
      </c>
    </row>
    <row r="77" spans="2:60" x14ac:dyDescent="0.3">
      <c r="B77" s="2" t="s">
        <v>24</v>
      </c>
      <c r="C77" s="2" t="s">
        <v>24</v>
      </c>
      <c r="D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AA77" s="2" t="s">
        <v>24</v>
      </c>
      <c r="AB77" s="2" t="s">
        <v>24</v>
      </c>
      <c r="AC77" s="2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X77" s="2" t="s">
        <v>24</v>
      </c>
      <c r="AY77" s="2" t="s">
        <v>24</v>
      </c>
      <c r="AZ77" s="2" t="s">
        <v>24</v>
      </c>
      <c r="BA77" s="2" t="s">
        <v>24</v>
      </c>
      <c r="BB77" s="2" t="s">
        <v>24</v>
      </c>
      <c r="BD77" s="2" t="s">
        <v>24</v>
      </c>
      <c r="BE77" s="2" t="s">
        <v>24</v>
      </c>
      <c r="BF77" s="2" t="s">
        <v>24</v>
      </c>
      <c r="BG77" s="2" t="s">
        <v>24</v>
      </c>
      <c r="BH77" s="2" t="s">
        <v>24</v>
      </c>
    </row>
    <row r="78" spans="2:60" x14ac:dyDescent="0.3">
      <c r="B78" s="2" t="s">
        <v>24</v>
      </c>
      <c r="C78" s="2" t="s">
        <v>24</v>
      </c>
      <c r="D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AA78" s="2" t="s">
        <v>24</v>
      </c>
      <c r="AB78" s="2" t="s">
        <v>24</v>
      </c>
      <c r="AC78" s="2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X78" s="2" t="s">
        <v>24</v>
      </c>
      <c r="AY78" s="2" t="s">
        <v>24</v>
      </c>
      <c r="AZ78" s="2" t="s">
        <v>24</v>
      </c>
      <c r="BA78" s="2" t="s">
        <v>24</v>
      </c>
      <c r="BB78" s="2" t="s">
        <v>24</v>
      </c>
      <c r="BD78" s="2" t="s">
        <v>24</v>
      </c>
      <c r="BE78" s="2" t="s">
        <v>24</v>
      </c>
      <c r="BF78" s="2" t="s">
        <v>24</v>
      </c>
      <c r="BG78" s="2" t="s">
        <v>24</v>
      </c>
      <c r="BH78" s="2" t="s">
        <v>24</v>
      </c>
    </row>
    <row r="79" spans="2:60" x14ac:dyDescent="0.3">
      <c r="B79" s="2" t="s">
        <v>24</v>
      </c>
      <c r="C79" s="2" t="s">
        <v>24</v>
      </c>
      <c r="D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AA79" s="2" t="s">
        <v>24</v>
      </c>
      <c r="AB79" s="2" t="s">
        <v>24</v>
      </c>
      <c r="AC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I79" s="67" t="s">
        <v>51</v>
      </c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X79" s="2" t="s">
        <v>24</v>
      </c>
      <c r="AY79" s="2" t="s">
        <v>24</v>
      </c>
      <c r="AZ79" s="2" t="s">
        <v>24</v>
      </c>
      <c r="BA79" s="2" t="s">
        <v>24</v>
      </c>
      <c r="BB79" s="2" t="s">
        <v>24</v>
      </c>
      <c r="BD79" s="2" t="s">
        <v>24</v>
      </c>
      <c r="BE79" s="2" t="s">
        <v>24</v>
      </c>
      <c r="BF79" s="2" t="s">
        <v>24</v>
      </c>
      <c r="BG79" s="2" t="s">
        <v>24</v>
      </c>
      <c r="BH79" s="2" t="s">
        <v>24</v>
      </c>
    </row>
    <row r="80" spans="2:60" x14ac:dyDescent="0.3">
      <c r="B80" s="2">
        <v>730</v>
      </c>
      <c r="C80" s="30" t="s">
        <v>83</v>
      </c>
      <c r="D80" s="35">
        <v>14299.15</v>
      </c>
      <c r="V80" s="2">
        <v>671</v>
      </c>
      <c r="W80" s="2" t="s">
        <v>148</v>
      </c>
      <c r="X80" s="2">
        <v>14197.66</v>
      </c>
      <c r="Y80" s="2" t="s">
        <v>49</v>
      </c>
      <c r="AA80" s="2">
        <v>670</v>
      </c>
      <c r="AB80" s="2" t="s">
        <v>147</v>
      </c>
      <c r="AC80" s="2">
        <v>14193.68</v>
      </c>
      <c r="AD80" s="2" t="s">
        <v>49</v>
      </c>
      <c r="AE80" s="2" t="s">
        <v>49</v>
      </c>
      <c r="AF80" s="2" t="s">
        <v>38</v>
      </c>
      <c r="AG80" s="2" t="s">
        <v>49</v>
      </c>
      <c r="AI80" s="2" t="s">
        <v>33</v>
      </c>
      <c r="AJ80" s="2" t="s">
        <v>50</v>
      </c>
      <c r="AK80" s="2" t="s">
        <v>49</v>
      </c>
      <c r="AL80" s="2" t="s">
        <v>34</v>
      </c>
      <c r="AM80" s="2" t="s">
        <v>39</v>
      </c>
      <c r="AN80" s="2" t="s">
        <v>40</v>
      </c>
      <c r="AO80" s="2" t="s">
        <v>41</v>
      </c>
      <c r="AP80" s="2" t="s">
        <v>42</v>
      </c>
      <c r="AQ80" s="2" t="s">
        <v>35</v>
      </c>
      <c r="AR80" s="2" t="s">
        <v>43</v>
      </c>
      <c r="AS80" s="2" t="s">
        <v>44</v>
      </c>
      <c r="AX80" s="2">
        <v>670</v>
      </c>
      <c r="AY80" s="2" t="s">
        <v>147</v>
      </c>
      <c r="AZ80" s="2">
        <v>14193.68</v>
      </c>
      <c r="BA80" s="2" t="s">
        <v>49</v>
      </c>
      <c r="BB80" s="13">
        <v>14237</v>
      </c>
      <c r="BD80" s="2">
        <v>670</v>
      </c>
      <c r="BE80" s="2" t="s">
        <v>147</v>
      </c>
      <c r="BF80" s="2">
        <v>14193.68</v>
      </c>
      <c r="BG80" s="13">
        <v>14237</v>
      </c>
      <c r="BH80" s="17">
        <v>0.30520626081467039</v>
      </c>
    </row>
    <row r="81" spans="1:60" x14ac:dyDescent="0.3">
      <c r="AA81" s="2">
        <v>671</v>
      </c>
      <c r="AB81" s="2" t="s">
        <v>148</v>
      </c>
      <c r="AC81" s="2">
        <v>14197.66</v>
      </c>
      <c r="AD81" s="2" t="s">
        <v>49</v>
      </c>
      <c r="AE81" s="2" t="s">
        <v>49</v>
      </c>
      <c r="AF81" s="2" t="s">
        <v>38</v>
      </c>
      <c r="AG81" s="2"/>
      <c r="AI81" s="2" t="s">
        <v>50</v>
      </c>
      <c r="AJ81" s="2">
        <f>AJ66/$AT$66</f>
        <v>0.87755102040816324</v>
      </c>
      <c r="AK81" s="2">
        <f t="shared" ref="AK81:AS81" si="35">AK66/$AT$66</f>
        <v>0.12244897959183673</v>
      </c>
      <c r="AL81" s="2">
        <f t="shared" si="35"/>
        <v>0</v>
      </c>
      <c r="AM81" s="2">
        <f t="shared" si="35"/>
        <v>0</v>
      </c>
      <c r="AN81" s="2">
        <f t="shared" si="35"/>
        <v>0</v>
      </c>
      <c r="AO81" s="2">
        <f t="shared" si="35"/>
        <v>0</v>
      </c>
      <c r="AP81" s="2">
        <f t="shared" si="35"/>
        <v>0</v>
      </c>
      <c r="AQ81" s="2">
        <f t="shared" si="35"/>
        <v>0</v>
      </c>
      <c r="AR81" s="2">
        <f t="shared" si="35"/>
        <v>0</v>
      </c>
      <c r="AS81" s="2">
        <f t="shared" si="35"/>
        <v>0</v>
      </c>
      <c r="AX81" s="2">
        <v>671</v>
      </c>
      <c r="AY81" s="2" t="s">
        <v>148</v>
      </c>
      <c r="AZ81" s="2">
        <v>14197.66</v>
      </c>
      <c r="BA81" s="2" t="s">
        <v>49</v>
      </c>
      <c r="BB81" s="13">
        <v>14237</v>
      </c>
      <c r="BD81" s="2">
        <v>671</v>
      </c>
      <c r="BE81" s="2" t="s">
        <v>148</v>
      </c>
      <c r="BF81" s="2">
        <v>14197.66</v>
      </c>
      <c r="BG81" s="13">
        <v>14237</v>
      </c>
      <c r="BH81" s="17">
        <v>0.27708791448731801</v>
      </c>
    </row>
    <row r="82" spans="1:60" x14ac:dyDescent="0.3">
      <c r="AI82" s="2" t="s">
        <v>49</v>
      </c>
      <c r="AJ82" s="2">
        <f>AJ67/$AT$67</f>
        <v>3.5398230088495575E-2</v>
      </c>
      <c r="AK82" s="2">
        <f t="shared" ref="AK82:AS82" si="36">AK67/$AT$67</f>
        <v>0.92920353982300885</v>
      </c>
      <c r="AL82" s="2">
        <f t="shared" si="36"/>
        <v>3.5398230088495575E-2</v>
      </c>
      <c r="AM82" s="2">
        <f t="shared" si="36"/>
        <v>0</v>
      </c>
      <c r="AN82" s="2">
        <f t="shared" si="36"/>
        <v>0</v>
      </c>
      <c r="AO82" s="2">
        <f t="shared" si="36"/>
        <v>0</v>
      </c>
      <c r="AP82" s="2">
        <f t="shared" si="36"/>
        <v>0</v>
      </c>
      <c r="AQ82" s="2">
        <f t="shared" si="36"/>
        <v>0</v>
      </c>
      <c r="AR82" s="2">
        <f t="shared" si="36"/>
        <v>0</v>
      </c>
      <c r="AS82" s="2">
        <f t="shared" si="36"/>
        <v>0</v>
      </c>
    </row>
    <row r="83" spans="1:60" x14ac:dyDescent="0.3">
      <c r="AI83" s="2" t="s">
        <v>34</v>
      </c>
      <c r="AJ83" s="2">
        <f>AJ68/$AT$68</f>
        <v>0</v>
      </c>
      <c r="AK83" s="2">
        <f t="shared" ref="AK83:AS83" si="37">AK68/$AT$68</f>
        <v>7.792207792207792E-2</v>
      </c>
      <c r="AL83" s="2">
        <f t="shared" si="37"/>
        <v>0.87012987012987009</v>
      </c>
      <c r="AM83" s="2">
        <f t="shared" si="37"/>
        <v>5.1948051948051951E-2</v>
      </c>
      <c r="AN83" s="2">
        <f t="shared" si="37"/>
        <v>0</v>
      </c>
      <c r="AO83" s="2">
        <f t="shared" si="37"/>
        <v>0</v>
      </c>
      <c r="AP83" s="2">
        <f t="shared" si="37"/>
        <v>0</v>
      </c>
      <c r="AQ83" s="2">
        <f t="shared" si="37"/>
        <v>0</v>
      </c>
      <c r="AR83" s="2">
        <f t="shared" si="37"/>
        <v>0</v>
      </c>
      <c r="AS83" s="2">
        <f t="shared" si="37"/>
        <v>0</v>
      </c>
    </row>
    <row r="84" spans="1:60" x14ac:dyDescent="0.3">
      <c r="AI84" s="2" t="s">
        <v>39</v>
      </c>
      <c r="AJ84" s="2">
        <f>AJ69/$AT$69</f>
        <v>0</v>
      </c>
      <c r="AK84" s="2">
        <f t="shared" ref="AK84:AS84" si="38">AK69/$AT$69</f>
        <v>0</v>
      </c>
      <c r="AL84" s="2">
        <f t="shared" si="38"/>
        <v>9.3023255813953487E-2</v>
      </c>
      <c r="AM84" s="2">
        <f t="shared" si="38"/>
        <v>0.89534883720930236</v>
      </c>
      <c r="AN84" s="2">
        <f t="shared" si="38"/>
        <v>1.1627906976744186E-2</v>
      </c>
      <c r="AO84" s="2">
        <f t="shared" si="38"/>
        <v>0</v>
      </c>
      <c r="AP84" s="2">
        <f t="shared" si="38"/>
        <v>0</v>
      </c>
      <c r="AQ84" s="2">
        <f t="shared" si="38"/>
        <v>0</v>
      </c>
      <c r="AR84" s="2">
        <f t="shared" si="38"/>
        <v>0</v>
      </c>
      <c r="AS84" s="2">
        <f t="shared" si="38"/>
        <v>0</v>
      </c>
    </row>
    <row r="85" spans="1:60" x14ac:dyDescent="0.3">
      <c r="AI85" s="2" t="s">
        <v>40</v>
      </c>
      <c r="AJ85" s="2">
        <f>AJ70/$AT$70</f>
        <v>0</v>
      </c>
      <c r="AK85" s="2">
        <f t="shared" ref="AK85:AS85" si="39">AK70/$AT$70</f>
        <v>0</v>
      </c>
      <c r="AL85" s="2">
        <f t="shared" si="39"/>
        <v>0</v>
      </c>
      <c r="AM85" s="2">
        <f t="shared" si="39"/>
        <v>0.1</v>
      </c>
      <c r="AN85" s="2">
        <f t="shared" si="39"/>
        <v>0.8</v>
      </c>
      <c r="AO85" s="2">
        <f t="shared" si="39"/>
        <v>0</v>
      </c>
      <c r="AP85" s="2">
        <f t="shared" si="39"/>
        <v>0.1</v>
      </c>
      <c r="AQ85" s="2">
        <f t="shared" si="39"/>
        <v>0</v>
      </c>
      <c r="AR85" s="2">
        <f t="shared" si="39"/>
        <v>0</v>
      </c>
      <c r="AS85" s="2">
        <f t="shared" si="39"/>
        <v>0</v>
      </c>
    </row>
    <row r="86" spans="1:60" x14ac:dyDescent="0.3">
      <c r="AI86" s="2" t="s">
        <v>41</v>
      </c>
      <c r="AJ86" s="2">
        <f>AJ71/$AT$71</f>
        <v>0</v>
      </c>
      <c r="AK86" s="2">
        <f t="shared" ref="AK86:AS86" si="40">AK71/$AT$71</f>
        <v>0</v>
      </c>
      <c r="AL86" s="2">
        <f t="shared" si="40"/>
        <v>0</v>
      </c>
      <c r="AM86" s="2">
        <f t="shared" si="40"/>
        <v>0</v>
      </c>
      <c r="AN86" s="2">
        <f t="shared" si="40"/>
        <v>9.0909090909090912E-2</v>
      </c>
      <c r="AO86" s="2">
        <f t="shared" si="40"/>
        <v>0.72727272727272729</v>
      </c>
      <c r="AP86" s="2">
        <f t="shared" si="40"/>
        <v>0.18181818181818182</v>
      </c>
      <c r="AQ86" s="2">
        <f t="shared" si="40"/>
        <v>0</v>
      </c>
      <c r="AR86" s="2">
        <f t="shared" si="40"/>
        <v>0</v>
      </c>
      <c r="AS86" s="2">
        <f t="shared" si="40"/>
        <v>0</v>
      </c>
    </row>
    <row r="87" spans="1:60" x14ac:dyDescent="0.3">
      <c r="AI87" s="2" t="s">
        <v>42</v>
      </c>
      <c r="AJ87" s="2">
        <f>AJ72/$AT$72</f>
        <v>0</v>
      </c>
      <c r="AK87" s="2">
        <f t="shared" ref="AK87:AS87" si="41">AK72/$AT$72</f>
        <v>0</v>
      </c>
      <c r="AL87" s="2">
        <f t="shared" si="41"/>
        <v>0</v>
      </c>
      <c r="AM87" s="2">
        <f t="shared" si="41"/>
        <v>0</v>
      </c>
      <c r="AN87" s="2">
        <f t="shared" si="41"/>
        <v>0</v>
      </c>
      <c r="AO87" s="2">
        <f t="shared" si="41"/>
        <v>0.42857142857142855</v>
      </c>
      <c r="AP87" s="2">
        <f t="shared" si="41"/>
        <v>0.42857142857142855</v>
      </c>
      <c r="AQ87" s="2">
        <f t="shared" si="41"/>
        <v>0</v>
      </c>
      <c r="AR87" s="2">
        <f t="shared" si="41"/>
        <v>0.14285714285714285</v>
      </c>
      <c r="AS87" s="2">
        <f t="shared" si="41"/>
        <v>0</v>
      </c>
    </row>
    <row r="88" spans="1:60" x14ac:dyDescent="0.3">
      <c r="AI88" s="2" t="s">
        <v>35</v>
      </c>
      <c r="AJ88" s="2">
        <f>AJ73/$AT$74</f>
        <v>0</v>
      </c>
      <c r="AK88" s="2">
        <f t="shared" ref="AK88:AS88" si="42">AK73/$AT$74</f>
        <v>0</v>
      </c>
      <c r="AL88" s="2">
        <f t="shared" si="42"/>
        <v>0</v>
      </c>
      <c r="AM88" s="2">
        <f t="shared" si="42"/>
        <v>0</v>
      </c>
      <c r="AN88" s="2">
        <f t="shared" si="42"/>
        <v>0</v>
      </c>
      <c r="AO88" s="2">
        <f t="shared" si="42"/>
        <v>0</v>
      </c>
      <c r="AP88" s="2">
        <f t="shared" si="42"/>
        <v>0</v>
      </c>
      <c r="AQ88" s="2">
        <f t="shared" si="42"/>
        <v>0</v>
      </c>
      <c r="AR88" s="2">
        <f t="shared" si="42"/>
        <v>0</v>
      </c>
      <c r="AS88" s="2">
        <f t="shared" si="42"/>
        <v>0</v>
      </c>
    </row>
    <row r="89" spans="1:60" x14ac:dyDescent="0.3">
      <c r="AI89" s="2" t="s">
        <v>43</v>
      </c>
      <c r="AJ89" s="2">
        <f>AJ74/$AT$74</f>
        <v>0</v>
      </c>
      <c r="AK89" s="2">
        <f t="shared" ref="AK89:AS89" si="43">AK74/$AT$74</f>
        <v>0</v>
      </c>
      <c r="AL89" s="2">
        <f t="shared" si="43"/>
        <v>0</v>
      </c>
      <c r="AM89" s="2">
        <f t="shared" si="43"/>
        <v>0</v>
      </c>
      <c r="AN89" s="2">
        <f t="shared" si="43"/>
        <v>0</v>
      </c>
      <c r="AO89" s="2">
        <f t="shared" si="43"/>
        <v>0</v>
      </c>
      <c r="AP89" s="2">
        <f t="shared" si="43"/>
        <v>5.2631578947368418E-2</v>
      </c>
      <c r="AQ89" s="2">
        <f t="shared" si="43"/>
        <v>0</v>
      </c>
      <c r="AR89" s="2">
        <f t="shared" si="43"/>
        <v>0.78947368421052633</v>
      </c>
      <c r="AS89" s="2">
        <f t="shared" si="43"/>
        <v>0.15789473684210525</v>
      </c>
    </row>
    <row r="90" spans="1:60" x14ac:dyDescent="0.3">
      <c r="AI90" s="2" t="s">
        <v>44</v>
      </c>
      <c r="AJ90" s="2">
        <f>AJ75/$AT$75</f>
        <v>0</v>
      </c>
      <c r="AK90" s="2">
        <f t="shared" ref="AK90:AR90" si="44">AK75/$AT$75</f>
        <v>0</v>
      </c>
      <c r="AL90" s="2">
        <f t="shared" si="44"/>
        <v>0</v>
      </c>
      <c r="AM90" s="2">
        <f t="shared" si="44"/>
        <v>0</v>
      </c>
      <c r="AN90" s="2">
        <f t="shared" si="44"/>
        <v>0</v>
      </c>
      <c r="AO90" s="2">
        <f t="shared" si="44"/>
        <v>0</v>
      </c>
      <c r="AP90" s="2">
        <f t="shared" si="44"/>
        <v>0</v>
      </c>
      <c r="AQ90" s="2">
        <f t="shared" si="44"/>
        <v>0</v>
      </c>
      <c r="AR90" s="2">
        <f t="shared" si="44"/>
        <v>0.6</v>
      </c>
      <c r="AS90" s="2">
        <f>AS75/$AT$75</f>
        <v>0.4</v>
      </c>
    </row>
    <row r="93" spans="1:60" x14ac:dyDescent="0.3">
      <c r="A93" t="s">
        <v>64</v>
      </c>
    </row>
    <row r="95" spans="1:60" x14ac:dyDescent="0.3">
      <c r="B95" s="14" t="s">
        <v>46</v>
      </c>
      <c r="C95" s="14" t="s">
        <v>47</v>
      </c>
      <c r="D95" s="14" t="s">
        <v>48</v>
      </c>
      <c r="F95" s="67" t="s">
        <v>2</v>
      </c>
      <c r="G95" s="67"/>
      <c r="I95" s="70" t="s">
        <v>7</v>
      </c>
      <c r="J95" s="71"/>
      <c r="L95" s="68" t="s">
        <v>0</v>
      </c>
      <c r="M95" s="68"/>
      <c r="N95" s="68"/>
      <c r="O95" s="6" t="s">
        <v>10</v>
      </c>
      <c r="Q95" s="68" t="s">
        <v>0</v>
      </c>
      <c r="R95" s="68"/>
      <c r="S95" s="68"/>
      <c r="T95" s="6" t="s">
        <v>33</v>
      </c>
      <c r="V95" s="67" t="s">
        <v>90</v>
      </c>
      <c r="W95" s="67"/>
      <c r="X95" s="67"/>
      <c r="Y95" s="2" t="s">
        <v>33</v>
      </c>
      <c r="AA95" s="67" t="s">
        <v>90</v>
      </c>
      <c r="AB95" s="67"/>
      <c r="AC95" s="67"/>
      <c r="AD95" s="2" t="s">
        <v>33</v>
      </c>
      <c r="AE95" s="67" t="s">
        <v>36</v>
      </c>
      <c r="AF95" s="67"/>
      <c r="AG95" s="67"/>
      <c r="AI95" s="67" t="s">
        <v>51</v>
      </c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U95" s="67" t="s">
        <v>54</v>
      </c>
      <c r="AV95" s="67"/>
      <c r="AX95" s="67" t="s">
        <v>90</v>
      </c>
      <c r="AY95" s="67"/>
      <c r="AZ95" s="67"/>
      <c r="BA95" s="2" t="s">
        <v>33</v>
      </c>
      <c r="BB95" s="3" t="s">
        <v>55</v>
      </c>
      <c r="BD95" s="67" t="s">
        <v>90</v>
      </c>
      <c r="BE95" s="67"/>
      <c r="BF95" s="67"/>
      <c r="BG95" s="2" t="s">
        <v>55</v>
      </c>
      <c r="BH95" s="2" t="s">
        <v>157</v>
      </c>
    </row>
    <row r="96" spans="1:60" x14ac:dyDescent="0.3">
      <c r="B96" s="2">
        <v>1</v>
      </c>
      <c r="C96" s="33" t="s">
        <v>89</v>
      </c>
      <c r="D96" s="35">
        <v>14162.83</v>
      </c>
      <c r="F96" s="3" t="s">
        <v>3</v>
      </c>
      <c r="G96" s="4">
        <v>13773</v>
      </c>
      <c r="H96" s="19"/>
      <c r="I96" s="3" t="s">
        <v>3</v>
      </c>
      <c r="J96" s="4">
        <v>13773</v>
      </c>
      <c r="L96" s="7">
        <v>13773</v>
      </c>
      <c r="M96" s="6" t="s">
        <v>1</v>
      </c>
      <c r="N96" s="7">
        <f>L96+$J$100</f>
        <v>14061</v>
      </c>
      <c r="O96" s="6" t="s">
        <v>11</v>
      </c>
      <c r="Q96" s="7">
        <v>13773</v>
      </c>
      <c r="R96" s="6" t="s">
        <v>1</v>
      </c>
      <c r="S96" s="7">
        <f>Q96+$J$100</f>
        <v>14061</v>
      </c>
      <c r="T96" s="6" t="s">
        <v>50</v>
      </c>
      <c r="V96" s="2">
        <v>1</v>
      </c>
      <c r="W96" s="33" t="s">
        <v>89</v>
      </c>
      <c r="X96" s="35">
        <v>14162.83</v>
      </c>
      <c r="Y96" s="2" t="s">
        <v>49</v>
      </c>
      <c r="AA96" s="2">
        <v>1</v>
      </c>
      <c r="AB96" s="33" t="s">
        <v>89</v>
      </c>
      <c r="AC96" s="35">
        <v>14162.83</v>
      </c>
      <c r="AD96" s="2" t="s">
        <v>49</v>
      </c>
      <c r="AE96" s="2" t="s">
        <v>49</v>
      </c>
      <c r="AF96" s="2" t="s">
        <v>38</v>
      </c>
      <c r="AG96" s="2" t="s">
        <v>49</v>
      </c>
      <c r="AI96" s="2" t="s">
        <v>33</v>
      </c>
      <c r="AJ96" s="2" t="s">
        <v>50</v>
      </c>
      <c r="AK96" s="2" t="s">
        <v>49</v>
      </c>
      <c r="AL96" s="2" t="s">
        <v>34</v>
      </c>
      <c r="AM96" s="2" t="s">
        <v>39</v>
      </c>
      <c r="AN96" s="2" t="s">
        <v>40</v>
      </c>
      <c r="AO96" s="2" t="s">
        <v>41</v>
      </c>
      <c r="AP96" s="2" t="s">
        <v>42</v>
      </c>
      <c r="AQ96" s="2" t="s">
        <v>35</v>
      </c>
      <c r="AR96" s="2" t="s">
        <v>43</v>
      </c>
      <c r="AS96" s="2" t="s">
        <v>44</v>
      </c>
      <c r="AU96" s="2" t="s">
        <v>50</v>
      </c>
      <c r="AV96" s="12">
        <v>13950.662</v>
      </c>
      <c r="AX96" s="2">
        <v>1</v>
      </c>
      <c r="AY96" s="33" t="s">
        <v>89</v>
      </c>
      <c r="AZ96" s="35">
        <v>14162.83</v>
      </c>
      <c r="BA96" s="2" t="s">
        <v>49</v>
      </c>
      <c r="BB96" s="12"/>
      <c r="BD96" s="2">
        <v>1</v>
      </c>
      <c r="BE96" s="33" t="s">
        <v>89</v>
      </c>
      <c r="BF96" s="35">
        <v>14162.83</v>
      </c>
      <c r="BG96" s="13" t="s">
        <v>1</v>
      </c>
      <c r="BH96" s="2" t="s">
        <v>1</v>
      </c>
    </row>
    <row r="97" spans="2:60" x14ac:dyDescent="0.3">
      <c r="B97" s="2">
        <v>2</v>
      </c>
      <c r="C97" s="32" t="s">
        <v>74</v>
      </c>
      <c r="D97" s="35">
        <v>14340.94</v>
      </c>
      <c r="F97" s="3" t="s">
        <v>4</v>
      </c>
      <c r="G97" s="4">
        <v>16657</v>
      </c>
      <c r="I97" s="5" t="s">
        <v>4</v>
      </c>
      <c r="J97" s="4">
        <v>16657</v>
      </c>
      <c r="L97" s="7">
        <f>N96</f>
        <v>14061</v>
      </c>
      <c r="M97" s="6" t="s">
        <v>1</v>
      </c>
      <c r="N97" s="7">
        <f t="shared" ref="N97:N105" si="45">L97+$J$100</f>
        <v>14349</v>
      </c>
      <c r="O97" s="6" t="s">
        <v>12</v>
      </c>
      <c r="Q97" s="7">
        <f>S96</f>
        <v>14061</v>
      </c>
      <c r="R97" s="6" t="s">
        <v>1</v>
      </c>
      <c r="S97" s="7">
        <f t="shared" ref="S97:S105" si="46">Q97+$J$100</f>
        <v>14349</v>
      </c>
      <c r="T97" s="6" t="s">
        <v>49</v>
      </c>
      <c r="V97" s="2">
        <v>2</v>
      </c>
      <c r="W97" s="32" t="s">
        <v>74</v>
      </c>
      <c r="X97" s="35">
        <v>14340.94</v>
      </c>
      <c r="Y97" s="2" t="s">
        <v>49</v>
      </c>
      <c r="AA97" s="2">
        <v>2</v>
      </c>
      <c r="AB97" s="32" t="s">
        <v>74</v>
      </c>
      <c r="AC97" s="35">
        <v>14340.94</v>
      </c>
      <c r="AD97" s="2" t="s">
        <v>49</v>
      </c>
      <c r="AE97" s="2" t="s">
        <v>49</v>
      </c>
      <c r="AF97" s="2" t="s">
        <v>38</v>
      </c>
      <c r="AG97" s="2" t="s">
        <v>49</v>
      </c>
      <c r="AI97" s="2" t="s">
        <v>50</v>
      </c>
      <c r="AJ97" s="2">
        <v>68</v>
      </c>
      <c r="AK97" s="2">
        <v>9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>
        <f>SUM(AJ97:AS97)</f>
        <v>77</v>
      </c>
      <c r="AU97" s="2" t="s">
        <v>49</v>
      </c>
      <c r="AV97" s="12">
        <v>14206.679</v>
      </c>
      <c r="AX97" s="2">
        <v>2</v>
      </c>
      <c r="AY97" s="32" t="s">
        <v>74</v>
      </c>
      <c r="AZ97" s="35">
        <v>14340.94</v>
      </c>
      <c r="BA97" s="2" t="s">
        <v>49</v>
      </c>
      <c r="BB97" s="12">
        <v>14206.679300291549</v>
      </c>
      <c r="BD97" s="2">
        <v>2</v>
      </c>
      <c r="BE97" s="32" t="s">
        <v>74</v>
      </c>
      <c r="BF97" s="35">
        <v>14340.94</v>
      </c>
      <c r="BG97" s="13">
        <v>14308.316000000001</v>
      </c>
      <c r="BH97" s="17">
        <v>0.93620571391034979</v>
      </c>
    </row>
    <row r="98" spans="2:60" x14ac:dyDescent="0.3">
      <c r="B98" s="2">
        <v>3</v>
      </c>
      <c r="C98" s="32" t="s">
        <v>75</v>
      </c>
      <c r="D98" s="35">
        <v>14150.89</v>
      </c>
      <c r="F98" s="3" t="s">
        <v>5</v>
      </c>
      <c r="G98" s="3" t="s">
        <v>88</v>
      </c>
      <c r="I98" s="5" t="s">
        <v>8</v>
      </c>
      <c r="J98" s="3">
        <v>10</v>
      </c>
      <c r="L98" s="7">
        <f>N97</f>
        <v>14349</v>
      </c>
      <c r="M98" s="6" t="s">
        <v>1</v>
      </c>
      <c r="N98" s="7">
        <f t="shared" si="45"/>
        <v>14637</v>
      </c>
      <c r="O98" s="6" t="s">
        <v>13</v>
      </c>
      <c r="Q98" s="7">
        <f>S97</f>
        <v>14349</v>
      </c>
      <c r="R98" s="6" t="s">
        <v>1</v>
      </c>
      <c r="S98" s="7">
        <f t="shared" si="46"/>
        <v>14637</v>
      </c>
      <c r="T98" s="6" t="s">
        <v>34</v>
      </c>
      <c r="V98" s="2">
        <v>3</v>
      </c>
      <c r="W98" s="32" t="s">
        <v>75</v>
      </c>
      <c r="X98" s="35">
        <v>14150.89</v>
      </c>
      <c r="Y98" s="2" t="s">
        <v>49</v>
      </c>
      <c r="AA98" s="2">
        <v>3</v>
      </c>
      <c r="AB98" s="32" t="s">
        <v>75</v>
      </c>
      <c r="AC98" s="35">
        <v>14150.89</v>
      </c>
      <c r="AD98" s="2" t="s">
        <v>49</v>
      </c>
      <c r="AE98" s="2" t="s">
        <v>49</v>
      </c>
      <c r="AF98" s="2" t="s">
        <v>38</v>
      </c>
      <c r="AG98" s="2" t="s">
        <v>49</v>
      </c>
      <c r="AI98" s="2" t="s">
        <v>49</v>
      </c>
      <c r="AJ98" s="2">
        <v>9</v>
      </c>
      <c r="AK98" s="2">
        <v>323</v>
      </c>
      <c r="AL98" s="2">
        <v>11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>
        <f t="shared" ref="AT98:AT106" si="47">SUM(AJ98:AS98)</f>
        <v>343</v>
      </c>
      <c r="AU98" s="2" t="s">
        <v>34</v>
      </c>
      <c r="AV98" s="12">
        <v>14487.352000000001</v>
      </c>
      <c r="AX98" s="2">
        <v>3</v>
      </c>
      <c r="AY98" s="32" t="s">
        <v>75</v>
      </c>
      <c r="AZ98" s="35">
        <v>14150.89</v>
      </c>
      <c r="BA98" s="2" t="s">
        <v>49</v>
      </c>
      <c r="BB98" s="12">
        <v>14206.679300291549</v>
      </c>
      <c r="BD98" s="2">
        <v>3</v>
      </c>
      <c r="BE98" s="32" t="s">
        <v>75</v>
      </c>
      <c r="BF98" s="35">
        <v>14150.89</v>
      </c>
      <c r="BG98" s="13">
        <v>14308.316000000001</v>
      </c>
      <c r="BH98" s="17">
        <v>0.39424587634803299</v>
      </c>
    </row>
    <row r="99" spans="2:60" x14ac:dyDescent="0.3">
      <c r="B99" s="2">
        <v>4</v>
      </c>
      <c r="C99" s="32" t="s">
        <v>76</v>
      </c>
      <c r="D99" s="35">
        <v>14100.15</v>
      </c>
      <c r="I99" s="3" t="s">
        <v>9</v>
      </c>
      <c r="J99" s="4">
        <v>2884</v>
      </c>
      <c r="L99" s="7">
        <f>N98</f>
        <v>14637</v>
      </c>
      <c r="M99" s="6" t="s">
        <v>1</v>
      </c>
      <c r="N99" s="7">
        <f t="shared" si="45"/>
        <v>14925</v>
      </c>
      <c r="O99" s="6" t="s">
        <v>14</v>
      </c>
      <c r="Q99" s="7">
        <f>S98</f>
        <v>14637</v>
      </c>
      <c r="R99" s="6" t="s">
        <v>1</v>
      </c>
      <c r="S99" s="7">
        <f t="shared" si="46"/>
        <v>14925</v>
      </c>
      <c r="T99" s="6" t="s">
        <v>39</v>
      </c>
      <c r="V99" s="2">
        <v>4</v>
      </c>
      <c r="W99" s="32" t="s">
        <v>76</v>
      </c>
      <c r="X99" s="35">
        <v>14100.15</v>
      </c>
      <c r="Y99" s="2" t="s">
        <v>49</v>
      </c>
      <c r="AA99" s="2">
        <v>4</v>
      </c>
      <c r="AB99" s="32" t="s">
        <v>76</v>
      </c>
      <c r="AC99" s="35">
        <v>14100.15</v>
      </c>
      <c r="AD99" s="2" t="s">
        <v>49</v>
      </c>
      <c r="AE99" s="2" t="s">
        <v>49</v>
      </c>
      <c r="AF99" s="2" t="s">
        <v>38</v>
      </c>
      <c r="AG99" s="2" t="s">
        <v>49</v>
      </c>
      <c r="AI99" s="2" t="s">
        <v>34</v>
      </c>
      <c r="AJ99" s="2">
        <v>0</v>
      </c>
      <c r="AK99" s="2">
        <v>11</v>
      </c>
      <c r="AL99" s="2">
        <v>134</v>
      </c>
      <c r="AM99" s="2">
        <v>8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>
        <f t="shared" si="47"/>
        <v>153</v>
      </c>
      <c r="AU99" s="2" t="s">
        <v>39</v>
      </c>
      <c r="AV99" s="12" t="s">
        <v>105</v>
      </c>
      <c r="AX99" s="2">
        <v>4</v>
      </c>
      <c r="AY99" s="32" t="s">
        <v>76</v>
      </c>
      <c r="AZ99" s="35">
        <v>14100.15</v>
      </c>
      <c r="BA99" s="2" t="s">
        <v>49</v>
      </c>
      <c r="BB99" s="12">
        <v>14206.679300291549</v>
      </c>
      <c r="BD99" s="2">
        <v>4</v>
      </c>
      <c r="BE99" s="32" t="s">
        <v>76</v>
      </c>
      <c r="BF99" s="35">
        <v>14100.15</v>
      </c>
      <c r="BG99" s="13">
        <v>14308.316000000001</v>
      </c>
      <c r="BH99" s="17">
        <v>0.75551891498704593</v>
      </c>
    </row>
    <row r="100" spans="2:60" x14ac:dyDescent="0.3">
      <c r="B100" s="2">
        <v>5</v>
      </c>
      <c r="C100" s="32" t="s">
        <v>77</v>
      </c>
      <c r="D100" s="35">
        <v>14097.16</v>
      </c>
      <c r="I100" s="3" t="s">
        <v>7</v>
      </c>
      <c r="J100" s="3">
        <v>288</v>
      </c>
      <c r="L100" s="7">
        <f t="shared" ref="L100:L105" si="48">N99</f>
        <v>14925</v>
      </c>
      <c r="M100" s="6" t="s">
        <v>1</v>
      </c>
      <c r="N100" s="7">
        <f t="shared" si="45"/>
        <v>15213</v>
      </c>
      <c r="O100" s="6" t="s">
        <v>15</v>
      </c>
      <c r="Q100" s="7">
        <f t="shared" ref="Q100:Q105" si="49">S99</f>
        <v>14925</v>
      </c>
      <c r="R100" s="6" t="s">
        <v>1</v>
      </c>
      <c r="S100" s="7">
        <f t="shared" si="46"/>
        <v>15213</v>
      </c>
      <c r="T100" s="6" t="s">
        <v>40</v>
      </c>
      <c r="V100" s="2">
        <v>5</v>
      </c>
      <c r="W100" s="32" t="s">
        <v>77</v>
      </c>
      <c r="X100" s="35">
        <v>14097.16</v>
      </c>
      <c r="Y100" s="2" t="s">
        <v>49</v>
      </c>
      <c r="AA100" s="2">
        <v>5</v>
      </c>
      <c r="AB100" s="32" t="s">
        <v>77</v>
      </c>
      <c r="AC100" s="35">
        <v>14097.16</v>
      </c>
      <c r="AD100" s="2" t="s">
        <v>49</v>
      </c>
      <c r="AE100" s="2" t="s">
        <v>49</v>
      </c>
      <c r="AF100" s="2" t="s">
        <v>38</v>
      </c>
      <c r="AG100" s="2" t="s">
        <v>49</v>
      </c>
      <c r="AI100" s="2" t="s">
        <v>39</v>
      </c>
      <c r="AJ100" s="2">
        <v>0</v>
      </c>
      <c r="AK100" s="2">
        <v>0</v>
      </c>
      <c r="AL100" s="2">
        <v>8</v>
      </c>
      <c r="AM100" s="2">
        <v>92</v>
      </c>
      <c r="AN100" s="2">
        <v>1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>
        <f t="shared" si="47"/>
        <v>101</v>
      </c>
      <c r="AU100" s="2" t="s">
        <v>40</v>
      </c>
      <c r="AV100" s="12">
        <v>15091.153</v>
      </c>
      <c r="AX100" s="2">
        <v>5</v>
      </c>
      <c r="AY100" s="32" t="s">
        <v>77</v>
      </c>
      <c r="AZ100" s="35">
        <v>14097.16</v>
      </c>
      <c r="BA100" s="2" t="s">
        <v>49</v>
      </c>
      <c r="BB100" s="12">
        <v>14206.679300291549</v>
      </c>
      <c r="BD100" s="2">
        <v>5</v>
      </c>
      <c r="BE100" s="32" t="s">
        <v>77</v>
      </c>
      <c r="BF100" s="35">
        <v>14097.16</v>
      </c>
      <c r="BG100" s="13">
        <v>14016.61347517731</v>
      </c>
      <c r="BH100" s="17">
        <v>0.77688910597273309</v>
      </c>
    </row>
    <row r="101" spans="2:60" x14ac:dyDescent="0.3">
      <c r="B101" s="2">
        <v>6</v>
      </c>
      <c r="C101" s="32" t="s">
        <v>78</v>
      </c>
      <c r="D101" s="35">
        <v>14195.67</v>
      </c>
      <c r="L101" s="7">
        <f t="shared" si="48"/>
        <v>15213</v>
      </c>
      <c r="M101" s="6" t="s">
        <v>1</v>
      </c>
      <c r="N101" s="7">
        <f t="shared" si="45"/>
        <v>15501</v>
      </c>
      <c r="O101" s="6" t="s">
        <v>16</v>
      </c>
      <c r="Q101" s="7">
        <f t="shared" si="49"/>
        <v>15213</v>
      </c>
      <c r="R101" s="6" t="s">
        <v>1</v>
      </c>
      <c r="S101" s="7">
        <f t="shared" si="46"/>
        <v>15501</v>
      </c>
      <c r="T101" s="6" t="s">
        <v>41</v>
      </c>
      <c r="V101" s="2">
        <v>6</v>
      </c>
      <c r="W101" s="32" t="s">
        <v>78</v>
      </c>
      <c r="X101" s="35">
        <v>14195.67</v>
      </c>
      <c r="Y101" s="2" t="s">
        <v>49</v>
      </c>
      <c r="AA101" s="2">
        <v>6</v>
      </c>
      <c r="AB101" s="32" t="s">
        <v>78</v>
      </c>
      <c r="AC101" s="35">
        <v>14195.67</v>
      </c>
      <c r="AD101" s="2" t="s">
        <v>49</v>
      </c>
      <c r="AE101" s="2" t="s">
        <v>49</v>
      </c>
      <c r="AF101" s="2" t="s">
        <v>38</v>
      </c>
      <c r="AG101" s="2" t="s">
        <v>49</v>
      </c>
      <c r="AI101" s="2" t="s">
        <v>40</v>
      </c>
      <c r="AJ101" s="2">
        <v>0</v>
      </c>
      <c r="AK101" s="2">
        <v>0</v>
      </c>
      <c r="AL101" s="2">
        <v>0</v>
      </c>
      <c r="AM101" s="2">
        <v>1</v>
      </c>
      <c r="AN101" s="2">
        <v>11</v>
      </c>
      <c r="AO101" s="2">
        <v>0</v>
      </c>
      <c r="AP101" s="2">
        <v>1</v>
      </c>
      <c r="AQ101" s="2">
        <v>0</v>
      </c>
      <c r="AR101" s="2">
        <v>0</v>
      </c>
      <c r="AS101" s="2">
        <v>0</v>
      </c>
      <c r="AT101">
        <f t="shared" si="47"/>
        <v>13</v>
      </c>
      <c r="AU101" s="2" t="s">
        <v>41</v>
      </c>
      <c r="AV101" s="12">
        <v>15414.599</v>
      </c>
      <c r="AX101" s="2">
        <v>6</v>
      </c>
      <c r="AY101" s="32" t="s">
        <v>78</v>
      </c>
      <c r="AZ101" s="35">
        <v>14195.67</v>
      </c>
      <c r="BA101" s="2" t="s">
        <v>49</v>
      </c>
      <c r="BB101" s="12">
        <v>14206.679300291549</v>
      </c>
      <c r="BD101" s="2">
        <v>6</v>
      </c>
      <c r="BE101" s="32" t="s">
        <v>78</v>
      </c>
      <c r="BF101" s="35">
        <v>14195.67</v>
      </c>
      <c r="BG101" s="13">
        <v>14016.61347517731</v>
      </c>
      <c r="BH101" s="17">
        <v>7.7553932231064229E-2</v>
      </c>
    </row>
    <row r="102" spans="2:60" x14ac:dyDescent="0.3">
      <c r="B102" s="2">
        <v>7</v>
      </c>
      <c r="C102" s="33" t="s">
        <v>79</v>
      </c>
      <c r="D102" s="35">
        <v>14195.67</v>
      </c>
      <c r="L102" s="7">
        <f t="shared" si="48"/>
        <v>15501</v>
      </c>
      <c r="M102" s="6" t="s">
        <v>1</v>
      </c>
      <c r="N102" s="7">
        <f t="shared" si="45"/>
        <v>15789</v>
      </c>
      <c r="O102" s="6" t="s">
        <v>17</v>
      </c>
      <c r="Q102" s="7">
        <f t="shared" si="49"/>
        <v>15501</v>
      </c>
      <c r="R102" s="6" t="s">
        <v>1</v>
      </c>
      <c r="S102" s="7">
        <f t="shared" si="46"/>
        <v>15789</v>
      </c>
      <c r="T102" s="6" t="s">
        <v>42</v>
      </c>
      <c r="V102" s="2">
        <v>7</v>
      </c>
      <c r="W102" s="33" t="s">
        <v>79</v>
      </c>
      <c r="X102" s="35">
        <v>14195.67</v>
      </c>
      <c r="Y102" s="2" t="s">
        <v>49</v>
      </c>
      <c r="AA102" s="2">
        <v>7</v>
      </c>
      <c r="AB102" s="33" t="s">
        <v>79</v>
      </c>
      <c r="AC102" s="35">
        <v>14195.67</v>
      </c>
      <c r="AD102" s="2" t="s">
        <v>49</v>
      </c>
      <c r="AE102" s="2" t="s">
        <v>49</v>
      </c>
      <c r="AF102" s="2" t="s">
        <v>38</v>
      </c>
      <c r="AG102" s="2" t="s">
        <v>49</v>
      </c>
      <c r="AI102" s="2" t="s">
        <v>41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  <c r="AO102" s="2">
        <v>6</v>
      </c>
      <c r="AP102" s="2">
        <v>3</v>
      </c>
      <c r="AQ102" s="2">
        <v>0</v>
      </c>
      <c r="AR102" s="2">
        <v>0</v>
      </c>
      <c r="AS102" s="2">
        <v>0</v>
      </c>
      <c r="AT102">
        <f t="shared" si="47"/>
        <v>10</v>
      </c>
      <c r="AU102" s="2" t="s">
        <v>42</v>
      </c>
      <c r="AV102" s="12">
        <v>15573</v>
      </c>
      <c r="AX102" s="2">
        <v>7</v>
      </c>
      <c r="AY102" s="33" t="s">
        <v>79</v>
      </c>
      <c r="AZ102" s="35">
        <v>14195.67</v>
      </c>
      <c r="BA102" s="2" t="s">
        <v>49</v>
      </c>
      <c r="BB102" s="12">
        <v>14206.679300291549</v>
      </c>
      <c r="BD102" s="2">
        <v>7</v>
      </c>
      <c r="BE102" s="33" t="s">
        <v>79</v>
      </c>
      <c r="BF102" s="35">
        <v>14195.67</v>
      </c>
      <c r="BG102" s="13">
        <v>14308.316000000001</v>
      </c>
      <c r="BH102" s="17">
        <v>7.7553932231064229E-2</v>
      </c>
    </row>
    <row r="103" spans="2:60" x14ac:dyDescent="0.3">
      <c r="B103" s="2">
        <v>8</v>
      </c>
      <c r="C103" s="33" t="s">
        <v>80</v>
      </c>
      <c r="D103" s="35">
        <v>14195.67</v>
      </c>
      <c r="L103" s="7">
        <f t="shared" si="48"/>
        <v>15789</v>
      </c>
      <c r="M103" s="6" t="s">
        <v>1</v>
      </c>
      <c r="N103" s="7">
        <f t="shared" si="45"/>
        <v>16077</v>
      </c>
      <c r="O103" s="6" t="s">
        <v>18</v>
      </c>
      <c r="Q103" s="7">
        <f t="shared" si="49"/>
        <v>15789</v>
      </c>
      <c r="R103" s="6" t="s">
        <v>1</v>
      </c>
      <c r="S103" s="7">
        <f t="shared" si="46"/>
        <v>16077</v>
      </c>
      <c r="T103" s="6" t="s">
        <v>35</v>
      </c>
      <c r="V103" s="2">
        <v>8</v>
      </c>
      <c r="W103" s="33" t="s">
        <v>80</v>
      </c>
      <c r="X103" s="35">
        <v>14195.67</v>
      </c>
      <c r="Y103" s="2" t="s">
        <v>49</v>
      </c>
      <c r="AA103" s="2">
        <v>8</v>
      </c>
      <c r="AB103" s="33" t="s">
        <v>80</v>
      </c>
      <c r="AC103" s="35">
        <v>14195.67</v>
      </c>
      <c r="AD103" s="2" t="s">
        <v>49</v>
      </c>
      <c r="AE103" s="2" t="s">
        <v>49</v>
      </c>
      <c r="AF103" s="2" t="s">
        <v>38</v>
      </c>
      <c r="AG103" s="2" t="s">
        <v>49</v>
      </c>
      <c r="AI103" s="2" t="s">
        <v>42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4</v>
      </c>
      <c r="AP103" s="2">
        <v>3</v>
      </c>
      <c r="AQ103" s="2">
        <v>0</v>
      </c>
      <c r="AR103" s="2">
        <v>1</v>
      </c>
      <c r="AS103" s="2">
        <v>0</v>
      </c>
      <c r="AT103">
        <f t="shared" si="47"/>
        <v>8</v>
      </c>
      <c r="AU103" s="2" t="s">
        <v>35</v>
      </c>
      <c r="AV103" s="12">
        <v>0</v>
      </c>
      <c r="AX103" s="2">
        <v>8</v>
      </c>
      <c r="AY103" s="33" t="s">
        <v>80</v>
      </c>
      <c r="AZ103" s="35">
        <v>14195.67</v>
      </c>
      <c r="BA103" s="2" t="s">
        <v>49</v>
      </c>
      <c r="BB103" s="12">
        <v>14206.679300291549</v>
      </c>
      <c r="BD103" s="2">
        <v>8</v>
      </c>
      <c r="BE103" s="33" t="s">
        <v>80</v>
      </c>
      <c r="BF103" s="35">
        <v>14195.67</v>
      </c>
      <c r="BG103" s="13">
        <v>14308.316000000001</v>
      </c>
      <c r="BH103" s="17">
        <v>7.7553932231064229E-2</v>
      </c>
    </row>
    <row r="104" spans="2:60" x14ac:dyDescent="0.3">
      <c r="B104" s="2">
        <v>9</v>
      </c>
      <c r="C104" s="32" t="s">
        <v>81</v>
      </c>
      <c r="D104" s="35">
        <v>14270.29</v>
      </c>
      <c r="L104" s="7">
        <f t="shared" si="48"/>
        <v>16077</v>
      </c>
      <c r="M104" s="6" t="s">
        <v>1</v>
      </c>
      <c r="N104" s="7">
        <f t="shared" si="45"/>
        <v>16365</v>
      </c>
      <c r="O104" s="6" t="s">
        <v>19</v>
      </c>
      <c r="Q104" s="7">
        <f t="shared" si="49"/>
        <v>16077</v>
      </c>
      <c r="R104" s="6" t="s">
        <v>1</v>
      </c>
      <c r="S104" s="7">
        <f t="shared" si="46"/>
        <v>16365</v>
      </c>
      <c r="T104" s="6" t="s">
        <v>43</v>
      </c>
      <c r="V104" s="2">
        <v>9</v>
      </c>
      <c r="W104" s="32" t="s">
        <v>81</v>
      </c>
      <c r="X104" s="35">
        <v>14270.29</v>
      </c>
      <c r="Y104" s="2" t="s">
        <v>49</v>
      </c>
      <c r="AA104" s="2">
        <v>9</v>
      </c>
      <c r="AB104" s="32" t="s">
        <v>81</v>
      </c>
      <c r="AC104" s="35">
        <v>14270.29</v>
      </c>
      <c r="AD104" s="2" t="s">
        <v>49</v>
      </c>
      <c r="AE104" s="2" t="s">
        <v>49</v>
      </c>
      <c r="AF104" s="2" t="s">
        <v>38</v>
      </c>
      <c r="AG104" s="2" t="s">
        <v>49</v>
      </c>
      <c r="AI104" s="2" t="s">
        <v>35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>
        <f>SUM(AJ104:AS104)</f>
        <v>0</v>
      </c>
      <c r="AU104" s="2" t="s">
        <v>43</v>
      </c>
      <c r="AV104" s="12">
        <v>16221</v>
      </c>
      <c r="AX104" s="2">
        <v>9</v>
      </c>
      <c r="AY104" s="32" t="s">
        <v>81</v>
      </c>
      <c r="AZ104" s="35">
        <v>14270.29</v>
      </c>
      <c r="BA104" s="2" t="s">
        <v>49</v>
      </c>
      <c r="BB104" s="12">
        <v>14206.679300291549</v>
      </c>
      <c r="BD104" s="2">
        <v>9</v>
      </c>
      <c r="BE104" s="32" t="s">
        <v>81</v>
      </c>
      <c r="BF104" s="35">
        <v>14270.29</v>
      </c>
      <c r="BG104" s="13">
        <v>14308.316000000001</v>
      </c>
      <c r="BH104" s="17">
        <v>0.44575618090771307</v>
      </c>
    </row>
    <row r="105" spans="2:60" x14ac:dyDescent="0.3">
      <c r="B105" s="2">
        <v>10</v>
      </c>
      <c r="C105" s="32" t="s">
        <v>82</v>
      </c>
      <c r="D105" s="35">
        <v>14338.95</v>
      </c>
      <c r="L105" s="7">
        <f t="shared" si="48"/>
        <v>16365</v>
      </c>
      <c r="M105" s="6" t="s">
        <v>1</v>
      </c>
      <c r="N105" s="7">
        <f t="shared" si="45"/>
        <v>16653</v>
      </c>
      <c r="O105" s="6" t="s">
        <v>20</v>
      </c>
      <c r="Q105" s="7">
        <f t="shared" si="49"/>
        <v>16365</v>
      </c>
      <c r="R105" s="6" t="s">
        <v>1</v>
      </c>
      <c r="S105" s="7">
        <f t="shared" si="46"/>
        <v>16653</v>
      </c>
      <c r="T105" s="6" t="s">
        <v>44</v>
      </c>
      <c r="V105" s="2">
        <v>10</v>
      </c>
      <c r="W105" s="32" t="s">
        <v>82</v>
      </c>
      <c r="X105" s="35">
        <v>14338.95</v>
      </c>
      <c r="Y105" s="2" t="s">
        <v>49</v>
      </c>
      <c r="AA105" s="2">
        <v>10</v>
      </c>
      <c r="AB105" s="32" t="s">
        <v>82</v>
      </c>
      <c r="AC105" s="35">
        <v>14338.95</v>
      </c>
      <c r="AD105" s="2" t="s">
        <v>49</v>
      </c>
      <c r="AE105" s="2" t="s">
        <v>49</v>
      </c>
      <c r="AF105" s="2" t="s">
        <v>38</v>
      </c>
      <c r="AG105" s="2" t="s">
        <v>49</v>
      </c>
      <c r="AI105" s="2" t="s">
        <v>43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>
        <v>13</v>
      </c>
      <c r="AS105" s="2">
        <v>2</v>
      </c>
      <c r="AT105">
        <f>SUM(AJ105:AS105)</f>
        <v>16</v>
      </c>
      <c r="AU105" s="2" t="s">
        <v>44</v>
      </c>
      <c r="AV105" s="12">
        <v>16426.714</v>
      </c>
      <c r="AX105" s="2">
        <v>10</v>
      </c>
      <c r="AY105" s="32" t="s">
        <v>82</v>
      </c>
      <c r="AZ105" s="35">
        <v>14338.95</v>
      </c>
      <c r="BA105" s="2" t="s">
        <v>49</v>
      </c>
      <c r="BB105" s="12">
        <v>14206.679300291549</v>
      </c>
      <c r="BD105" s="2">
        <v>10</v>
      </c>
      <c r="BE105" s="32" t="s">
        <v>82</v>
      </c>
      <c r="BF105" s="35">
        <v>14338.95</v>
      </c>
      <c r="BG105" s="13">
        <v>14308.316000000001</v>
      </c>
      <c r="BH105" s="17">
        <v>0.9224573606048917</v>
      </c>
    </row>
    <row r="106" spans="2:60" x14ac:dyDescent="0.3">
      <c r="B106" s="2" t="s">
        <v>24</v>
      </c>
      <c r="C106" s="2" t="s">
        <v>24</v>
      </c>
      <c r="D106" s="2" t="s">
        <v>24</v>
      </c>
      <c r="V106" s="2" t="s">
        <v>24</v>
      </c>
      <c r="W106" s="2" t="s">
        <v>24</v>
      </c>
      <c r="X106" s="2" t="s">
        <v>24</v>
      </c>
      <c r="Y106" s="2" t="s">
        <v>24</v>
      </c>
      <c r="AA106" s="2" t="s">
        <v>24</v>
      </c>
      <c r="AB106" s="2" t="s">
        <v>24</v>
      </c>
      <c r="AC106" s="2" t="s">
        <v>24</v>
      </c>
      <c r="AD106" s="2" t="s">
        <v>24</v>
      </c>
      <c r="AE106" s="2" t="s">
        <v>24</v>
      </c>
      <c r="AF106" s="2" t="s">
        <v>24</v>
      </c>
      <c r="AG106" s="2" t="s">
        <v>24</v>
      </c>
      <c r="AI106" s="2" t="s">
        <v>44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2</v>
      </c>
      <c r="AS106" s="2">
        <v>5</v>
      </c>
      <c r="AT106">
        <f t="shared" si="47"/>
        <v>7</v>
      </c>
      <c r="AX106" s="2" t="s">
        <v>24</v>
      </c>
      <c r="AY106" s="2" t="s">
        <v>24</v>
      </c>
      <c r="AZ106" s="2" t="s">
        <v>24</v>
      </c>
      <c r="BA106" s="2" t="s">
        <v>24</v>
      </c>
      <c r="BB106" s="2" t="s">
        <v>24</v>
      </c>
      <c r="BD106" s="2" t="s">
        <v>24</v>
      </c>
      <c r="BE106" s="2" t="s">
        <v>24</v>
      </c>
      <c r="BF106" s="2" t="s">
        <v>24</v>
      </c>
      <c r="BG106" s="2" t="s">
        <v>24</v>
      </c>
      <c r="BH106" s="2" t="s">
        <v>24</v>
      </c>
    </row>
    <row r="107" spans="2:60" x14ac:dyDescent="0.3">
      <c r="B107" s="2" t="s">
        <v>24</v>
      </c>
      <c r="C107" s="2" t="s">
        <v>24</v>
      </c>
      <c r="D107" s="2" t="s">
        <v>24</v>
      </c>
      <c r="V107" s="2" t="s">
        <v>24</v>
      </c>
      <c r="W107" s="2" t="s">
        <v>24</v>
      </c>
      <c r="X107" s="2" t="s">
        <v>24</v>
      </c>
      <c r="Y107" s="2" t="s">
        <v>24</v>
      </c>
      <c r="AA107" s="2" t="s">
        <v>24</v>
      </c>
      <c r="AB107" s="2" t="s">
        <v>24</v>
      </c>
      <c r="AC107" s="2" t="s">
        <v>24</v>
      </c>
      <c r="AD107" s="2" t="s">
        <v>24</v>
      </c>
      <c r="AE107" s="2" t="s">
        <v>24</v>
      </c>
      <c r="AF107" s="2" t="s">
        <v>24</v>
      </c>
      <c r="AG107" s="2" t="s">
        <v>24</v>
      </c>
      <c r="AT107">
        <f>SUM(AT97:AT106)</f>
        <v>728</v>
      </c>
      <c r="AX107" s="2" t="s">
        <v>24</v>
      </c>
      <c r="AY107" s="2" t="s">
        <v>24</v>
      </c>
      <c r="AZ107" s="2" t="s">
        <v>24</v>
      </c>
      <c r="BA107" s="2" t="s">
        <v>24</v>
      </c>
      <c r="BB107" s="2" t="s">
        <v>24</v>
      </c>
      <c r="BD107" s="2" t="s">
        <v>24</v>
      </c>
      <c r="BE107" s="2" t="s">
        <v>24</v>
      </c>
      <c r="BF107" s="2" t="s">
        <v>24</v>
      </c>
      <c r="BG107" s="2" t="s">
        <v>24</v>
      </c>
      <c r="BH107" s="2" t="s">
        <v>24</v>
      </c>
    </row>
    <row r="108" spans="2:60" x14ac:dyDescent="0.3">
      <c r="B108" s="2" t="s">
        <v>24</v>
      </c>
      <c r="C108" s="2" t="s">
        <v>24</v>
      </c>
      <c r="D108" s="2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AA108" s="2" t="s">
        <v>24</v>
      </c>
      <c r="AB108" s="2" t="s">
        <v>24</v>
      </c>
      <c r="AC108" s="2" t="s">
        <v>24</v>
      </c>
      <c r="AD108" s="2" t="s">
        <v>24</v>
      </c>
      <c r="AE108" s="2" t="s">
        <v>24</v>
      </c>
      <c r="AF108" s="2" t="s">
        <v>24</v>
      </c>
      <c r="AG108" s="2" t="s">
        <v>24</v>
      </c>
      <c r="AX108" s="2" t="s">
        <v>24</v>
      </c>
      <c r="AY108" s="2" t="s">
        <v>24</v>
      </c>
      <c r="AZ108" s="2" t="s">
        <v>24</v>
      </c>
      <c r="BA108" s="2" t="s">
        <v>24</v>
      </c>
      <c r="BB108" s="2" t="s">
        <v>24</v>
      </c>
      <c r="BD108" s="2" t="s">
        <v>24</v>
      </c>
      <c r="BE108" s="2" t="s">
        <v>24</v>
      </c>
      <c r="BF108" s="2" t="s">
        <v>24</v>
      </c>
      <c r="BG108" s="2" t="s">
        <v>24</v>
      </c>
      <c r="BH108" s="2" t="s">
        <v>24</v>
      </c>
    </row>
    <row r="109" spans="2:60" x14ac:dyDescent="0.3">
      <c r="B109" s="2" t="s">
        <v>24</v>
      </c>
      <c r="C109" s="2" t="s">
        <v>24</v>
      </c>
      <c r="D109" s="2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AA109" s="2" t="s">
        <v>24</v>
      </c>
      <c r="AB109" s="2" t="s">
        <v>24</v>
      </c>
      <c r="AC109" s="2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X109" s="2" t="s">
        <v>24</v>
      </c>
      <c r="AY109" s="2" t="s">
        <v>24</v>
      </c>
      <c r="AZ109" s="2" t="s">
        <v>24</v>
      </c>
      <c r="BA109" s="2" t="s">
        <v>24</v>
      </c>
      <c r="BB109" s="2" t="s">
        <v>24</v>
      </c>
      <c r="BD109" s="2" t="s">
        <v>24</v>
      </c>
      <c r="BE109" s="2" t="s">
        <v>24</v>
      </c>
      <c r="BF109" s="2" t="s">
        <v>24</v>
      </c>
      <c r="BG109" s="2" t="s">
        <v>24</v>
      </c>
      <c r="BH109" s="2" t="s">
        <v>24</v>
      </c>
    </row>
    <row r="110" spans="2:60" x14ac:dyDescent="0.3">
      <c r="B110" s="2" t="s">
        <v>24</v>
      </c>
      <c r="C110" s="2" t="s">
        <v>24</v>
      </c>
      <c r="D110" s="2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24</v>
      </c>
      <c r="AF110" s="2" t="s">
        <v>24</v>
      </c>
      <c r="AG110" s="2" t="s">
        <v>24</v>
      </c>
      <c r="AI110" s="67" t="s">
        <v>51</v>
      </c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X110" s="2" t="s">
        <v>24</v>
      </c>
      <c r="AY110" s="2" t="s">
        <v>24</v>
      </c>
      <c r="AZ110" s="2" t="s">
        <v>24</v>
      </c>
      <c r="BA110" s="2" t="s">
        <v>24</v>
      </c>
      <c r="BB110" s="2" t="s">
        <v>24</v>
      </c>
      <c r="BD110" s="2" t="s">
        <v>24</v>
      </c>
      <c r="BE110" s="2" t="s">
        <v>24</v>
      </c>
      <c r="BF110" s="2" t="s">
        <v>24</v>
      </c>
      <c r="BG110" s="2" t="s">
        <v>24</v>
      </c>
      <c r="BH110" s="2" t="s">
        <v>24</v>
      </c>
    </row>
    <row r="111" spans="2:60" x14ac:dyDescent="0.3">
      <c r="B111" s="2">
        <v>730</v>
      </c>
      <c r="C111" s="30" t="s">
        <v>83</v>
      </c>
      <c r="D111" s="35">
        <v>14299.15</v>
      </c>
      <c r="V111" s="2">
        <v>671</v>
      </c>
      <c r="W111" s="2" t="s">
        <v>148</v>
      </c>
      <c r="X111" s="2">
        <v>14197.66</v>
      </c>
      <c r="Y111" s="2" t="s">
        <v>49</v>
      </c>
      <c r="AA111" s="2">
        <v>670</v>
      </c>
      <c r="AB111" s="2" t="s">
        <v>147</v>
      </c>
      <c r="AC111" s="2">
        <v>14197.66</v>
      </c>
      <c r="AD111" s="2" t="s">
        <v>49</v>
      </c>
      <c r="AE111" s="2" t="s">
        <v>49</v>
      </c>
      <c r="AF111" s="2" t="s">
        <v>38</v>
      </c>
      <c r="AG111" s="2" t="s">
        <v>49</v>
      </c>
      <c r="AI111" s="2" t="s">
        <v>33</v>
      </c>
      <c r="AJ111" s="2" t="s">
        <v>50</v>
      </c>
      <c r="AK111" s="2" t="s">
        <v>49</v>
      </c>
      <c r="AL111" s="2" t="s">
        <v>34</v>
      </c>
      <c r="AM111" s="2" t="s">
        <v>39</v>
      </c>
      <c r="AN111" s="2" t="s">
        <v>40</v>
      </c>
      <c r="AO111" s="2" t="s">
        <v>41</v>
      </c>
      <c r="AP111" s="2" t="s">
        <v>42</v>
      </c>
      <c r="AQ111" s="2" t="s">
        <v>35</v>
      </c>
      <c r="AR111" s="2" t="s">
        <v>43</v>
      </c>
      <c r="AS111" s="2" t="s">
        <v>44</v>
      </c>
      <c r="AX111" s="2">
        <v>670</v>
      </c>
      <c r="AY111" s="2" t="s">
        <v>147</v>
      </c>
      <c r="AZ111" s="2">
        <v>14197.66</v>
      </c>
      <c r="BA111" s="2" t="s">
        <v>49</v>
      </c>
      <c r="BB111" s="12">
        <v>14206.679300291549</v>
      </c>
      <c r="BD111" s="2">
        <v>670</v>
      </c>
      <c r="BE111" s="2" t="s">
        <v>147</v>
      </c>
      <c r="BF111" s="2">
        <v>14197.66</v>
      </c>
      <c r="BG111" s="13">
        <v>14206.679300291549</v>
      </c>
      <c r="BH111" s="17">
        <v>6.3526667715283591E-2</v>
      </c>
    </row>
    <row r="112" spans="2:60" x14ac:dyDescent="0.3">
      <c r="AA112" s="2">
        <v>671</v>
      </c>
      <c r="AB112" s="2" t="s">
        <v>148</v>
      </c>
      <c r="AC112" s="2">
        <v>14197.66</v>
      </c>
      <c r="AD112" s="2" t="s">
        <v>49</v>
      </c>
      <c r="AE112" s="2" t="s">
        <v>49</v>
      </c>
      <c r="AF112" s="2" t="s">
        <v>38</v>
      </c>
      <c r="AG112" s="2"/>
      <c r="AI112" s="2" t="s">
        <v>50</v>
      </c>
      <c r="AJ112" s="2">
        <f>AJ97/$AT$97</f>
        <v>0.88311688311688308</v>
      </c>
      <c r="AK112" s="2">
        <f t="shared" ref="AK112:AS112" si="50">AK97/$AT$97</f>
        <v>0.11688311688311688</v>
      </c>
      <c r="AL112" s="2">
        <f t="shared" si="50"/>
        <v>0</v>
      </c>
      <c r="AM112" s="2">
        <f t="shared" si="50"/>
        <v>0</v>
      </c>
      <c r="AN112" s="2">
        <f t="shared" si="50"/>
        <v>0</v>
      </c>
      <c r="AO112" s="2">
        <f t="shared" si="50"/>
        <v>0</v>
      </c>
      <c r="AP112" s="2">
        <f t="shared" si="50"/>
        <v>0</v>
      </c>
      <c r="AQ112" s="2">
        <f t="shared" si="50"/>
        <v>0</v>
      </c>
      <c r="AR112" s="2">
        <f t="shared" si="50"/>
        <v>0</v>
      </c>
      <c r="AS112" s="2">
        <f t="shared" si="50"/>
        <v>0</v>
      </c>
      <c r="AX112" s="2">
        <v>671</v>
      </c>
      <c r="AY112" s="2" t="s">
        <v>148</v>
      </c>
      <c r="AZ112" s="2">
        <v>14197.66</v>
      </c>
      <c r="BA112" s="2" t="s">
        <v>49</v>
      </c>
      <c r="BB112" s="12">
        <v>14206.679300291549</v>
      </c>
      <c r="BD112" s="2">
        <v>671</v>
      </c>
      <c r="BE112" s="2" t="s">
        <v>148</v>
      </c>
      <c r="BF112" s="2">
        <v>14197.66</v>
      </c>
      <c r="BG112" s="13">
        <v>14206.679300291549</v>
      </c>
      <c r="BH112" s="17">
        <v>6.3526667715283591E-2</v>
      </c>
    </row>
    <row r="113" spans="1:60" x14ac:dyDescent="0.3">
      <c r="AI113" s="2" t="s">
        <v>49</v>
      </c>
      <c r="AJ113" s="2">
        <f>AJ98/$AT$98</f>
        <v>2.6239067055393587E-2</v>
      </c>
      <c r="AK113" s="2">
        <f t="shared" ref="AK113:AS113" si="51">AK98/$AT$98</f>
        <v>0.94169096209912539</v>
      </c>
      <c r="AL113" s="2">
        <f t="shared" si="51"/>
        <v>3.2069970845481049E-2</v>
      </c>
      <c r="AM113" s="2">
        <f t="shared" si="51"/>
        <v>0</v>
      </c>
      <c r="AN113" s="2">
        <f t="shared" si="51"/>
        <v>0</v>
      </c>
      <c r="AO113" s="2">
        <f t="shared" si="51"/>
        <v>0</v>
      </c>
      <c r="AP113" s="2">
        <f t="shared" si="51"/>
        <v>0</v>
      </c>
      <c r="AQ113" s="2">
        <f t="shared" si="51"/>
        <v>0</v>
      </c>
      <c r="AR113" s="2">
        <f t="shared" si="51"/>
        <v>0</v>
      </c>
      <c r="AS113" s="2">
        <f t="shared" si="51"/>
        <v>0</v>
      </c>
    </row>
    <row r="114" spans="1:60" x14ac:dyDescent="0.3">
      <c r="AI114" s="2" t="s">
        <v>34</v>
      </c>
      <c r="AJ114" s="2">
        <f>AJ99/$AT$99</f>
        <v>0</v>
      </c>
      <c r="AK114" s="2">
        <f t="shared" ref="AK114:AS114" si="52">AK99/$AT$99</f>
        <v>7.1895424836601302E-2</v>
      </c>
      <c r="AL114" s="2">
        <f t="shared" si="52"/>
        <v>0.87581699346405228</v>
      </c>
      <c r="AM114" s="2">
        <f t="shared" si="52"/>
        <v>5.2287581699346407E-2</v>
      </c>
      <c r="AN114" s="2">
        <f t="shared" si="52"/>
        <v>0</v>
      </c>
      <c r="AO114" s="2">
        <f t="shared" si="52"/>
        <v>0</v>
      </c>
      <c r="AP114" s="2">
        <f t="shared" si="52"/>
        <v>0</v>
      </c>
      <c r="AQ114" s="2">
        <f t="shared" si="52"/>
        <v>0</v>
      </c>
      <c r="AR114" s="2">
        <f t="shared" si="52"/>
        <v>0</v>
      </c>
      <c r="AS114" s="2">
        <f t="shared" si="52"/>
        <v>0</v>
      </c>
    </row>
    <row r="115" spans="1:60" x14ac:dyDescent="0.3">
      <c r="AI115" s="2" t="s">
        <v>39</v>
      </c>
      <c r="AJ115" s="2">
        <f>AJ100/$AT$100</f>
        <v>0</v>
      </c>
      <c r="AK115" s="2">
        <f t="shared" ref="AK115:AS115" si="53">AK100/$AT$100</f>
        <v>0</v>
      </c>
      <c r="AL115" s="2">
        <f t="shared" si="53"/>
        <v>7.9207920792079209E-2</v>
      </c>
      <c r="AM115" s="2">
        <f t="shared" si="53"/>
        <v>0.91089108910891092</v>
      </c>
      <c r="AN115" s="2">
        <f t="shared" si="53"/>
        <v>9.9009900990099011E-3</v>
      </c>
      <c r="AO115" s="2">
        <f t="shared" si="53"/>
        <v>0</v>
      </c>
      <c r="AP115" s="2">
        <f t="shared" si="53"/>
        <v>0</v>
      </c>
      <c r="AQ115" s="2">
        <f t="shared" si="53"/>
        <v>0</v>
      </c>
      <c r="AR115" s="2">
        <f t="shared" si="53"/>
        <v>0</v>
      </c>
      <c r="AS115" s="2">
        <f t="shared" si="53"/>
        <v>0</v>
      </c>
    </row>
    <row r="116" spans="1:60" x14ac:dyDescent="0.3">
      <c r="AI116" s="2" t="s">
        <v>40</v>
      </c>
      <c r="AJ116" s="2">
        <f>AJ101/$AT$101</f>
        <v>0</v>
      </c>
      <c r="AK116" s="2">
        <f t="shared" ref="AK116:AS116" si="54">AK101/$AT$101</f>
        <v>0</v>
      </c>
      <c r="AL116" s="2">
        <f t="shared" si="54"/>
        <v>0</v>
      </c>
      <c r="AM116" s="2">
        <f t="shared" si="54"/>
        <v>7.6923076923076927E-2</v>
      </c>
      <c r="AN116" s="2">
        <f t="shared" si="54"/>
        <v>0.84615384615384615</v>
      </c>
      <c r="AO116" s="2">
        <f t="shared" si="54"/>
        <v>0</v>
      </c>
      <c r="AP116" s="2">
        <f t="shared" si="54"/>
        <v>7.6923076923076927E-2</v>
      </c>
      <c r="AQ116" s="2">
        <f t="shared" si="54"/>
        <v>0</v>
      </c>
      <c r="AR116" s="2">
        <f t="shared" si="54"/>
        <v>0</v>
      </c>
      <c r="AS116" s="2">
        <f t="shared" si="54"/>
        <v>0</v>
      </c>
    </row>
    <row r="117" spans="1:60" x14ac:dyDescent="0.3">
      <c r="AI117" s="2" t="s">
        <v>41</v>
      </c>
      <c r="AJ117" s="2">
        <f>AJ102/$AT$102</f>
        <v>0</v>
      </c>
      <c r="AK117" s="2">
        <f t="shared" ref="AK117:AS117" si="55">AK102/$AT$102</f>
        <v>0</v>
      </c>
      <c r="AL117" s="2">
        <f t="shared" si="55"/>
        <v>0</v>
      </c>
      <c r="AM117" s="2">
        <f t="shared" si="55"/>
        <v>0</v>
      </c>
      <c r="AN117" s="2">
        <f t="shared" si="55"/>
        <v>0.1</v>
      </c>
      <c r="AO117" s="2">
        <f t="shared" si="55"/>
        <v>0.6</v>
      </c>
      <c r="AP117" s="2">
        <f t="shared" si="55"/>
        <v>0.3</v>
      </c>
      <c r="AQ117" s="2">
        <f t="shared" si="55"/>
        <v>0</v>
      </c>
      <c r="AR117" s="2">
        <f t="shared" si="55"/>
        <v>0</v>
      </c>
      <c r="AS117" s="2">
        <f t="shared" si="55"/>
        <v>0</v>
      </c>
    </row>
    <row r="118" spans="1:60" x14ac:dyDescent="0.3">
      <c r="AI118" s="2" t="s">
        <v>42</v>
      </c>
      <c r="AJ118" s="2">
        <f>AJ103/$AT$103</f>
        <v>0</v>
      </c>
      <c r="AK118" s="2">
        <f t="shared" ref="AK118:AS118" si="56">AK103/$AT$103</f>
        <v>0</v>
      </c>
      <c r="AL118" s="2">
        <f t="shared" si="56"/>
        <v>0</v>
      </c>
      <c r="AM118" s="2">
        <f t="shared" si="56"/>
        <v>0</v>
      </c>
      <c r="AN118" s="2">
        <f t="shared" si="56"/>
        <v>0</v>
      </c>
      <c r="AO118" s="2">
        <f t="shared" si="56"/>
        <v>0.5</v>
      </c>
      <c r="AP118" s="2">
        <f t="shared" si="56"/>
        <v>0.375</v>
      </c>
      <c r="AQ118" s="2">
        <f t="shared" si="56"/>
        <v>0</v>
      </c>
      <c r="AR118" s="2">
        <f t="shared" si="56"/>
        <v>0.125</v>
      </c>
      <c r="AS118" s="2">
        <f t="shared" si="56"/>
        <v>0</v>
      </c>
    </row>
    <row r="119" spans="1:60" x14ac:dyDescent="0.3">
      <c r="AI119" s="2" t="s">
        <v>35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</row>
    <row r="120" spans="1:60" x14ac:dyDescent="0.3">
      <c r="AI120" s="2" t="s">
        <v>43</v>
      </c>
      <c r="AJ120" s="2">
        <f>AJ105/$AT$105</f>
        <v>0</v>
      </c>
      <c r="AK120" s="2">
        <f t="shared" ref="AK120:AS120" si="57">AK105/$AT$105</f>
        <v>0</v>
      </c>
      <c r="AL120" s="2">
        <f t="shared" si="57"/>
        <v>0</v>
      </c>
      <c r="AM120" s="2">
        <f t="shared" si="57"/>
        <v>0</v>
      </c>
      <c r="AN120" s="2">
        <f t="shared" si="57"/>
        <v>0</v>
      </c>
      <c r="AO120" s="2">
        <f t="shared" si="57"/>
        <v>0</v>
      </c>
      <c r="AP120" s="2">
        <f t="shared" si="57"/>
        <v>6.25E-2</v>
      </c>
      <c r="AQ120" s="2">
        <f t="shared" si="57"/>
        <v>0</v>
      </c>
      <c r="AR120" s="2">
        <f t="shared" si="57"/>
        <v>0.8125</v>
      </c>
      <c r="AS120" s="2">
        <f t="shared" si="57"/>
        <v>0.125</v>
      </c>
    </row>
    <row r="121" spans="1:60" x14ac:dyDescent="0.3">
      <c r="AI121" s="2" t="s">
        <v>44</v>
      </c>
      <c r="AJ121" s="2">
        <f>AJ106/$AT$106</f>
        <v>0</v>
      </c>
      <c r="AK121" s="2">
        <f t="shared" ref="AK121:AS121" si="58">AK106/$AT$106</f>
        <v>0</v>
      </c>
      <c r="AL121" s="2">
        <f t="shared" si="58"/>
        <v>0</v>
      </c>
      <c r="AM121" s="2">
        <f t="shared" si="58"/>
        <v>0</v>
      </c>
      <c r="AN121" s="2">
        <f t="shared" si="58"/>
        <v>0</v>
      </c>
      <c r="AO121" s="2">
        <f t="shared" si="58"/>
        <v>0</v>
      </c>
      <c r="AP121" s="2">
        <f t="shared" si="58"/>
        <v>0</v>
      </c>
      <c r="AQ121" s="2">
        <f t="shared" si="58"/>
        <v>0</v>
      </c>
      <c r="AR121" s="2">
        <f t="shared" si="58"/>
        <v>0.2857142857142857</v>
      </c>
      <c r="AS121" s="2">
        <f t="shared" si="58"/>
        <v>0.7142857142857143</v>
      </c>
    </row>
    <row r="124" spans="1:60" x14ac:dyDescent="0.3">
      <c r="A124" t="s">
        <v>66</v>
      </c>
    </row>
    <row r="126" spans="1:60" x14ac:dyDescent="0.3">
      <c r="B126" s="14" t="s">
        <v>46</v>
      </c>
      <c r="C126" s="14" t="s">
        <v>47</v>
      </c>
      <c r="D126" s="14" t="s">
        <v>48</v>
      </c>
      <c r="F126" s="67" t="s">
        <v>2</v>
      </c>
      <c r="G126" s="67"/>
      <c r="I126" s="70" t="s">
        <v>7</v>
      </c>
      <c r="J126" s="71"/>
      <c r="L126" s="68" t="s">
        <v>0</v>
      </c>
      <c r="M126" s="68"/>
      <c r="N126" s="68"/>
      <c r="O126" s="6" t="s">
        <v>10</v>
      </c>
      <c r="Q126" s="68" t="s">
        <v>0</v>
      </c>
      <c r="R126" s="68"/>
      <c r="S126" s="68"/>
      <c r="T126" s="6" t="s">
        <v>33</v>
      </c>
      <c r="V126" s="67" t="s">
        <v>90</v>
      </c>
      <c r="W126" s="67"/>
      <c r="X126" s="67"/>
      <c r="Y126" s="2" t="s">
        <v>33</v>
      </c>
      <c r="AA126" s="67" t="s">
        <v>90</v>
      </c>
      <c r="AB126" s="67"/>
      <c r="AC126" s="67"/>
      <c r="AD126" s="2" t="s">
        <v>33</v>
      </c>
      <c r="AE126" s="67" t="s">
        <v>36</v>
      </c>
      <c r="AF126" s="67"/>
      <c r="AG126" s="67"/>
      <c r="AI126" s="67" t="s">
        <v>51</v>
      </c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U126" s="67" t="s">
        <v>54</v>
      </c>
      <c r="AV126" s="67"/>
      <c r="AX126" s="67" t="s">
        <v>90</v>
      </c>
      <c r="AY126" s="67"/>
      <c r="AZ126" s="67"/>
      <c r="BA126" s="2" t="s">
        <v>33</v>
      </c>
      <c r="BB126" s="2" t="s">
        <v>55</v>
      </c>
      <c r="BD126" s="67" t="s">
        <v>90</v>
      </c>
      <c r="BE126" s="67"/>
      <c r="BF126" s="67"/>
      <c r="BG126" s="2" t="s">
        <v>55</v>
      </c>
      <c r="BH126" s="2" t="s">
        <v>157</v>
      </c>
    </row>
    <row r="127" spans="1:60" x14ac:dyDescent="0.3">
      <c r="B127" s="2">
        <v>1</v>
      </c>
      <c r="C127" s="33" t="s">
        <v>89</v>
      </c>
      <c r="D127" s="35">
        <v>14162.83</v>
      </c>
      <c r="F127" s="3" t="s">
        <v>3</v>
      </c>
      <c r="G127" s="4">
        <v>13247</v>
      </c>
      <c r="I127" s="3" t="s">
        <v>3</v>
      </c>
      <c r="J127" s="4">
        <v>13247</v>
      </c>
      <c r="L127" s="7">
        <v>13247</v>
      </c>
      <c r="M127" s="6" t="s">
        <v>1</v>
      </c>
      <c r="N127" s="7">
        <f>L127+$J$131</f>
        <v>13591</v>
      </c>
      <c r="O127" s="6" t="s">
        <v>11</v>
      </c>
      <c r="Q127" s="7">
        <v>13247</v>
      </c>
      <c r="R127" s="6" t="s">
        <v>1</v>
      </c>
      <c r="S127" s="7">
        <f>Q127+$J$131</f>
        <v>13591</v>
      </c>
      <c r="T127" s="6" t="s">
        <v>50</v>
      </c>
      <c r="V127" s="2">
        <v>1</v>
      </c>
      <c r="W127" s="33" t="s">
        <v>89</v>
      </c>
      <c r="X127" s="35">
        <v>14162.83</v>
      </c>
      <c r="Y127" s="2" t="s">
        <v>34</v>
      </c>
      <c r="AA127" s="2">
        <v>1</v>
      </c>
      <c r="AB127" s="33" t="s">
        <v>89</v>
      </c>
      <c r="AC127" s="35">
        <v>14162.83</v>
      </c>
      <c r="AD127" s="2" t="s">
        <v>34</v>
      </c>
      <c r="AE127" s="2" t="s">
        <v>34</v>
      </c>
      <c r="AF127" s="2" t="s">
        <v>38</v>
      </c>
      <c r="AG127" s="2" t="s">
        <v>39</v>
      </c>
      <c r="AI127" s="2" t="s">
        <v>33</v>
      </c>
      <c r="AJ127" s="2" t="s">
        <v>50</v>
      </c>
      <c r="AK127" s="2" t="s">
        <v>49</v>
      </c>
      <c r="AL127" s="2" t="s">
        <v>34</v>
      </c>
      <c r="AM127" s="2" t="s">
        <v>39</v>
      </c>
      <c r="AN127" s="2" t="s">
        <v>40</v>
      </c>
      <c r="AO127" s="2" t="s">
        <v>41</v>
      </c>
      <c r="AP127" s="2" t="s">
        <v>42</v>
      </c>
      <c r="AQ127" s="2" t="s">
        <v>35</v>
      </c>
      <c r="AR127" s="2" t="s">
        <v>43</v>
      </c>
      <c r="AS127" s="2" t="s">
        <v>44</v>
      </c>
      <c r="AU127" s="2" t="s">
        <v>50</v>
      </c>
      <c r="AV127" s="12">
        <v>0</v>
      </c>
      <c r="AX127" s="2">
        <v>1</v>
      </c>
      <c r="AY127" s="33" t="s">
        <v>89</v>
      </c>
      <c r="AZ127" s="35">
        <v>14162.83</v>
      </c>
      <c r="BA127" s="2" t="s">
        <v>34</v>
      </c>
      <c r="BB127" s="13"/>
      <c r="BD127" s="2">
        <v>1</v>
      </c>
      <c r="BE127" s="33" t="s">
        <v>89</v>
      </c>
      <c r="BF127" s="35">
        <v>14162.83</v>
      </c>
      <c r="BG127" s="13" t="s">
        <v>1</v>
      </c>
      <c r="BH127" s="2" t="s">
        <v>1</v>
      </c>
    </row>
    <row r="128" spans="1:60" x14ac:dyDescent="0.3">
      <c r="B128" s="2">
        <v>2</v>
      </c>
      <c r="C128" s="32" t="s">
        <v>74</v>
      </c>
      <c r="D128" s="35">
        <v>14340.94</v>
      </c>
      <c r="F128" s="3" t="s">
        <v>4</v>
      </c>
      <c r="G128" s="4">
        <v>16689</v>
      </c>
      <c r="I128" s="5" t="s">
        <v>4</v>
      </c>
      <c r="J128" s="4">
        <v>16689</v>
      </c>
      <c r="L128" s="7">
        <f>N127</f>
        <v>13591</v>
      </c>
      <c r="M128" s="6" t="s">
        <v>1</v>
      </c>
      <c r="N128" s="7">
        <f t="shared" ref="N128:N136" si="59">L128+$J$131</f>
        <v>13935</v>
      </c>
      <c r="O128" s="6" t="s">
        <v>12</v>
      </c>
      <c r="Q128" s="7">
        <f>S127</f>
        <v>13591</v>
      </c>
      <c r="R128" s="6" t="s">
        <v>1</v>
      </c>
      <c r="S128" s="7">
        <f t="shared" ref="S128:S136" si="60">Q128+$J$131</f>
        <v>13935</v>
      </c>
      <c r="T128" s="6" t="s">
        <v>49</v>
      </c>
      <c r="V128" s="2">
        <v>2</v>
      </c>
      <c r="W128" s="32" t="s">
        <v>74</v>
      </c>
      <c r="X128" s="35">
        <v>14340.94</v>
      </c>
      <c r="Y128" s="2" t="s">
        <v>39</v>
      </c>
      <c r="AA128" s="2">
        <v>2</v>
      </c>
      <c r="AB128" s="32" t="s">
        <v>74</v>
      </c>
      <c r="AC128" s="35">
        <v>14340.94</v>
      </c>
      <c r="AD128" s="2" t="s">
        <v>39</v>
      </c>
      <c r="AE128" s="2" t="s">
        <v>39</v>
      </c>
      <c r="AF128" s="2" t="s">
        <v>38</v>
      </c>
      <c r="AG128" s="2" t="s">
        <v>34</v>
      </c>
      <c r="AI128" s="2" t="s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>
        <f>SUM(AJ128:AS128)</f>
        <v>0</v>
      </c>
      <c r="AU128" s="2" t="s">
        <v>49</v>
      </c>
      <c r="AV128" s="12">
        <v>13888.09</v>
      </c>
      <c r="AX128" s="2">
        <v>2</v>
      </c>
      <c r="AY128" s="32" t="s">
        <v>74</v>
      </c>
      <c r="AZ128" s="35">
        <v>14340.94</v>
      </c>
      <c r="BA128" s="2" t="s">
        <v>39</v>
      </c>
      <c r="BB128" s="13">
        <v>14124.2</v>
      </c>
      <c r="BD128" s="2">
        <v>2</v>
      </c>
      <c r="BE128" s="32" t="s">
        <v>74</v>
      </c>
      <c r="BF128" s="35">
        <v>14340.94</v>
      </c>
      <c r="BG128" s="13">
        <v>14308.316000000001</v>
      </c>
      <c r="BH128" s="17">
        <v>1.511337471602278</v>
      </c>
    </row>
    <row r="129" spans="2:60" x14ac:dyDescent="0.3">
      <c r="B129" s="2">
        <v>3</v>
      </c>
      <c r="C129" s="32" t="s">
        <v>75</v>
      </c>
      <c r="D129" s="35">
        <v>14150.89</v>
      </c>
      <c r="F129" s="3" t="s">
        <v>5</v>
      </c>
      <c r="G129" s="3" t="s">
        <v>93</v>
      </c>
      <c r="I129" s="5" t="s">
        <v>8</v>
      </c>
      <c r="J129" s="3">
        <v>10</v>
      </c>
      <c r="L129" s="7">
        <f>N128</f>
        <v>13935</v>
      </c>
      <c r="M129" s="6" t="s">
        <v>1</v>
      </c>
      <c r="N129" s="7">
        <f t="shared" si="59"/>
        <v>14279</v>
      </c>
      <c r="O129" s="6" t="s">
        <v>13</v>
      </c>
      <c r="Q129" s="7">
        <f>S128</f>
        <v>13935</v>
      </c>
      <c r="R129" s="6" t="s">
        <v>1</v>
      </c>
      <c r="S129" s="7">
        <f t="shared" si="60"/>
        <v>14279</v>
      </c>
      <c r="T129" s="6" t="s">
        <v>34</v>
      </c>
      <c r="V129" s="2">
        <v>3</v>
      </c>
      <c r="W129" s="32" t="s">
        <v>75</v>
      </c>
      <c r="X129" s="35">
        <v>14150.89</v>
      </c>
      <c r="Y129" s="2" t="s">
        <v>34</v>
      </c>
      <c r="AA129" s="2">
        <v>3</v>
      </c>
      <c r="AB129" s="32" t="s">
        <v>75</v>
      </c>
      <c r="AC129" s="35">
        <v>14150.89</v>
      </c>
      <c r="AD129" s="2" t="s">
        <v>34</v>
      </c>
      <c r="AE129" s="2" t="s">
        <v>34</v>
      </c>
      <c r="AF129" s="2" t="s">
        <v>38</v>
      </c>
      <c r="AG129" s="2" t="s">
        <v>34</v>
      </c>
      <c r="AI129" s="2" t="s">
        <v>49</v>
      </c>
      <c r="AJ129" s="2">
        <v>0</v>
      </c>
      <c r="AK129" s="2">
        <v>7</v>
      </c>
      <c r="AL129" s="2">
        <v>4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>
        <f t="shared" ref="AT129:AT137" si="61">SUM(AJ129:AS129)</f>
        <v>11</v>
      </c>
      <c r="AU129" s="2" t="s">
        <v>34</v>
      </c>
      <c r="AV129" s="12">
        <v>14124.2</v>
      </c>
      <c r="AX129" s="2">
        <v>3</v>
      </c>
      <c r="AY129" s="32" t="s">
        <v>75</v>
      </c>
      <c r="AZ129" s="35">
        <v>14150.89</v>
      </c>
      <c r="BA129" s="2" t="s">
        <v>34</v>
      </c>
      <c r="BB129" s="13">
        <v>14434.96610169491</v>
      </c>
      <c r="BD129" s="2">
        <v>3</v>
      </c>
      <c r="BE129" s="32" t="s">
        <v>75</v>
      </c>
      <c r="BF129" s="35">
        <v>14150.89</v>
      </c>
      <c r="BG129" s="13">
        <v>14308.316000000001</v>
      </c>
      <c r="BH129" s="17">
        <v>2.007478693530333</v>
      </c>
    </row>
    <row r="130" spans="2:60" x14ac:dyDescent="0.3">
      <c r="B130" s="2">
        <v>4</v>
      </c>
      <c r="C130" s="32" t="s">
        <v>76</v>
      </c>
      <c r="D130" s="35">
        <v>14100.15</v>
      </c>
      <c r="I130" s="3" t="s">
        <v>9</v>
      </c>
      <c r="J130" s="4">
        <v>3442</v>
      </c>
      <c r="L130" s="7">
        <f>N129</f>
        <v>14279</v>
      </c>
      <c r="M130" s="6" t="s">
        <v>1</v>
      </c>
      <c r="N130" s="7">
        <f t="shared" si="59"/>
        <v>14623</v>
      </c>
      <c r="O130" s="6" t="s">
        <v>14</v>
      </c>
      <c r="Q130" s="7">
        <f>S129</f>
        <v>14279</v>
      </c>
      <c r="R130" s="6" t="s">
        <v>1</v>
      </c>
      <c r="S130" s="7">
        <f t="shared" si="60"/>
        <v>14623</v>
      </c>
      <c r="T130" s="6" t="s">
        <v>39</v>
      </c>
      <c r="V130" s="2">
        <v>4</v>
      </c>
      <c r="W130" s="32" t="s">
        <v>76</v>
      </c>
      <c r="X130" s="35">
        <v>14100.15</v>
      </c>
      <c r="Y130" s="2" t="s">
        <v>34</v>
      </c>
      <c r="AA130" s="2">
        <v>4</v>
      </c>
      <c r="AB130" s="32" t="s">
        <v>76</v>
      </c>
      <c r="AC130" s="35">
        <v>14100.15</v>
      </c>
      <c r="AD130" s="2" t="s">
        <v>34</v>
      </c>
      <c r="AE130" s="2" t="s">
        <v>34</v>
      </c>
      <c r="AF130" s="2" t="s">
        <v>38</v>
      </c>
      <c r="AG130" s="2" t="s">
        <v>34</v>
      </c>
      <c r="AI130" s="2" t="s">
        <v>34</v>
      </c>
      <c r="AJ130" s="2">
        <v>0</v>
      </c>
      <c r="AK130" s="2">
        <v>4</v>
      </c>
      <c r="AL130" s="2">
        <v>296</v>
      </c>
      <c r="AM130" s="2">
        <v>20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>
        <f t="shared" si="61"/>
        <v>320</v>
      </c>
      <c r="AU130" s="2" t="s">
        <v>39</v>
      </c>
      <c r="AV130" s="12">
        <v>14434.966</v>
      </c>
      <c r="AX130" s="2">
        <v>4</v>
      </c>
      <c r="AY130" s="32" t="s">
        <v>76</v>
      </c>
      <c r="AZ130" s="35">
        <v>14100.15</v>
      </c>
      <c r="BA130" s="2" t="s">
        <v>34</v>
      </c>
      <c r="BB130" s="13">
        <v>14124.2</v>
      </c>
      <c r="BD130" s="2">
        <v>4</v>
      </c>
      <c r="BE130" s="32" t="s">
        <v>76</v>
      </c>
      <c r="BF130" s="35">
        <v>14100.15</v>
      </c>
      <c r="BG130" s="13">
        <v>14308.316000000001</v>
      </c>
      <c r="BH130" s="17">
        <v>0.17056556135928411</v>
      </c>
    </row>
    <row r="131" spans="2:60" x14ac:dyDescent="0.3">
      <c r="B131" s="2">
        <v>5</v>
      </c>
      <c r="C131" s="32" t="s">
        <v>77</v>
      </c>
      <c r="D131" s="35">
        <v>14097.16</v>
      </c>
      <c r="I131" s="3" t="s">
        <v>7</v>
      </c>
      <c r="J131" s="3">
        <v>344</v>
      </c>
      <c r="L131" s="7">
        <f t="shared" ref="L131:L136" si="62">N130</f>
        <v>14623</v>
      </c>
      <c r="M131" s="6" t="s">
        <v>1</v>
      </c>
      <c r="N131" s="7">
        <f t="shared" si="59"/>
        <v>14967</v>
      </c>
      <c r="O131" s="6" t="s">
        <v>15</v>
      </c>
      <c r="Q131" s="7">
        <f t="shared" ref="Q131:Q136" si="63">S130</f>
        <v>14623</v>
      </c>
      <c r="R131" s="6" t="s">
        <v>1</v>
      </c>
      <c r="S131" s="7">
        <f t="shared" si="60"/>
        <v>14967</v>
      </c>
      <c r="T131" s="6" t="s">
        <v>40</v>
      </c>
      <c r="V131" s="2">
        <v>5</v>
      </c>
      <c r="W131" s="32" t="s">
        <v>77</v>
      </c>
      <c r="X131" s="35">
        <v>14097.16</v>
      </c>
      <c r="Y131" s="2" t="s">
        <v>34</v>
      </c>
      <c r="AA131" s="2">
        <v>5</v>
      </c>
      <c r="AB131" s="32" t="s">
        <v>77</v>
      </c>
      <c r="AC131" s="35">
        <v>14097.16</v>
      </c>
      <c r="AD131" s="2" t="s">
        <v>34</v>
      </c>
      <c r="AE131" s="2" t="s">
        <v>34</v>
      </c>
      <c r="AF131" s="2" t="s">
        <v>38</v>
      </c>
      <c r="AG131" s="2" t="s">
        <v>34</v>
      </c>
      <c r="AI131" s="2" t="s">
        <v>39</v>
      </c>
      <c r="AJ131" s="2">
        <v>0</v>
      </c>
      <c r="AK131" s="2">
        <v>0</v>
      </c>
      <c r="AL131" s="2">
        <v>19</v>
      </c>
      <c r="AM131" s="2">
        <v>209</v>
      </c>
      <c r="AN131" s="2">
        <v>8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>
        <f t="shared" si="61"/>
        <v>236</v>
      </c>
      <c r="AU131" s="2" t="s">
        <v>40</v>
      </c>
      <c r="AV131" s="12">
        <v>14773.109</v>
      </c>
      <c r="AX131" s="2">
        <v>5</v>
      </c>
      <c r="AY131" s="32" t="s">
        <v>77</v>
      </c>
      <c r="AZ131" s="35">
        <v>14097.16</v>
      </c>
      <c r="BA131" s="2" t="s">
        <v>34</v>
      </c>
      <c r="BB131" s="13">
        <v>14124.2</v>
      </c>
      <c r="BD131" s="2">
        <v>5</v>
      </c>
      <c r="BE131" s="32" t="s">
        <v>77</v>
      </c>
      <c r="BF131" s="35">
        <v>14097.16</v>
      </c>
      <c r="BG131" s="13">
        <v>14016.61347517731</v>
      </c>
      <c r="BH131" s="17">
        <v>0.1918116840555181</v>
      </c>
    </row>
    <row r="132" spans="2:60" x14ac:dyDescent="0.3">
      <c r="B132" s="2">
        <v>6</v>
      </c>
      <c r="C132" s="32" t="s">
        <v>78</v>
      </c>
      <c r="D132" s="35">
        <v>14195.67</v>
      </c>
      <c r="L132" s="7">
        <f t="shared" si="62"/>
        <v>14967</v>
      </c>
      <c r="M132" s="6" t="s">
        <v>1</v>
      </c>
      <c r="N132" s="7">
        <f t="shared" si="59"/>
        <v>15311</v>
      </c>
      <c r="O132" s="6" t="s">
        <v>16</v>
      </c>
      <c r="Q132" s="7">
        <f t="shared" si="63"/>
        <v>14967</v>
      </c>
      <c r="R132" s="6" t="s">
        <v>1</v>
      </c>
      <c r="S132" s="7">
        <f t="shared" si="60"/>
        <v>15311</v>
      </c>
      <c r="T132" s="6" t="s">
        <v>41</v>
      </c>
      <c r="V132" s="2">
        <v>6</v>
      </c>
      <c r="W132" s="32" t="s">
        <v>78</v>
      </c>
      <c r="X132" s="35">
        <v>14195.67</v>
      </c>
      <c r="Y132" s="2" t="s">
        <v>34</v>
      </c>
      <c r="AA132" s="2">
        <v>6</v>
      </c>
      <c r="AB132" s="32" t="s">
        <v>78</v>
      </c>
      <c r="AC132" s="35">
        <v>14195.67</v>
      </c>
      <c r="AD132" s="2" t="s">
        <v>34</v>
      </c>
      <c r="AE132" s="2" t="s">
        <v>34</v>
      </c>
      <c r="AF132" s="2" t="s">
        <v>38</v>
      </c>
      <c r="AG132" s="2" t="s">
        <v>34</v>
      </c>
      <c r="AI132" s="2" t="s">
        <v>40</v>
      </c>
      <c r="AJ132" s="2">
        <v>0</v>
      </c>
      <c r="AK132" s="2">
        <v>0</v>
      </c>
      <c r="AL132" s="2">
        <v>0</v>
      </c>
      <c r="AM132" s="2">
        <v>8</v>
      </c>
      <c r="AN132" s="2">
        <v>101</v>
      </c>
      <c r="AO132" s="2">
        <v>1</v>
      </c>
      <c r="AP132" s="2">
        <v>0</v>
      </c>
      <c r="AQ132" s="2">
        <v>0</v>
      </c>
      <c r="AR132" s="2">
        <v>0</v>
      </c>
      <c r="AS132" s="2">
        <v>0</v>
      </c>
      <c r="AT132">
        <f t="shared" si="61"/>
        <v>110</v>
      </c>
      <c r="AU132" s="2" t="s">
        <v>41</v>
      </c>
      <c r="AV132" s="12">
        <v>15139</v>
      </c>
      <c r="AX132" s="2">
        <v>6</v>
      </c>
      <c r="AY132" s="32" t="s">
        <v>78</v>
      </c>
      <c r="AZ132" s="35">
        <v>14195.67</v>
      </c>
      <c r="BA132" s="2" t="s">
        <v>34</v>
      </c>
      <c r="BB132" s="13">
        <v>14124.2</v>
      </c>
      <c r="BD132" s="2">
        <v>6</v>
      </c>
      <c r="BE132" s="32" t="s">
        <v>78</v>
      </c>
      <c r="BF132" s="35">
        <v>14195.67</v>
      </c>
      <c r="BG132" s="13">
        <v>14016.61347517731</v>
      </c>
      <c r="BH132" s="17">
        <v>0.50346338003066671</v>
      </c>
    </row>
    <row r="133" spans="2:60" x14ac:dyDescent="0.3">
      <c r="B133" s="2">
        <v>7</v>
      </c>
      <c r="C133" s="33" t="s">
        <v>79</v>
      </c>
      <c r="D133" s="35">
        <v>14195.67</v>
      </c>
      <c r="L133" s="7">
        <f t="shared" si="62"/>
        <v>15311</v>
      </c>
      <c r="M133" s="6" t="s">
        <v>1</v>
      </c>
      <c r="N133" s="7">
        <f t="shared" si="59"/>
        <v>15655</v>
      </c>
      <c r="O133" s="6" t="s">
        <v>17</v>
      </c>
      <c r="Q133" s="7">
        <f t="shared" si="63"/>
        <v>15311</v>
      </c>
      <c r="R133" s="6" t="s">
        <v>1</v>
      </c>
      <c r="S133" s="7">
        <f t="shared" si="60"/>
        <v>15655</v>
      </c>
      <c r="T133" s="6" t="s">
        <v>42</v>
      </c>
      <c r="V133" s="2">
        <v>7</v>
      </c>
      <c r="W133" s="33" t="s">
        <v>79</v>
      </c>
      <c r="X133" s="35">
        <v>14195.67</v>
      </c>
      <c r="Y133" s="2" t="s">
        <v>34</v>
      </c>
      <c r="AA133" s="2">
        <v>7</v>
      </c>
      <c r="AB133" s="33" t="s">
        <v>79</v>
      </c>
      <c r="AC133" s="35">
        <v>14195.67</v>
      </c>
      <c r="AD133" s="2" t="s">
        <v>34</v>
      </c>
      <c r="AE133" s="2" t="s">
        <v>34</v>
      </c>
      <c r="AF133" s="2" t="s">
        <v>38</v>
      </c>
      <c r="AG133" s="2" t="s">
        <v>34</v>
      </c>
      <c r="AI133" s="2" t="s">
        <v>41</v>
      </c>
      <c r="AJ133" s="2">
        <v>0</v>
      </c>
      <c r="AK133" s="2">
        <v>0</v>
      </c>
      <c r="AL133" s="2">
        <v>0</v>
      </c>
      <c r="AM133" s="2">
        <v>0</v>
      </c>
      <c r="AN133" s="2">
        <v>1</v>
      </c>
      <c r="AO133" s="2">
        <v>8</v>
      </c>
      <c r="AP133" s="2">
        <v>1</v>
      </c>
      <c r="AQ133" s="2">
        <v>0</v>
      </c>
      <c r="AR133" s="2">
        <v>0</v>
      </c>
      <c r="AS133" s="2">
        <v>0</v>
      </c>
      <c r="AT133">
        <f t="shared" si="61"/>
        <v>10</v>
      </c>
      <c r="AU133" s="2" t="s">
        <v>42</v>
      </c>
      <c r="AV133" s="12">
        <v>15526</v>
      </c>
      <c r="AX133" s="2">
        <v>7</v>
      </c>
      <c r="AY133" s="33" t="s">
        <v>79</v>
      </c>
      <c r="AZ133" s="35">
        <v>14195.67</v>
      </c>
      <c r="BA133" s="2" t="s">
        <v>34</v>
      </c>
      <c r="BB133" s="13">
        <v>14124.2</v>
      </c>
      <c r="BD133" s="2">
        <v>7</v>
      </c>
      <c r="BE133" s="33" t="s">
        <v>79</v>
      </c>
      <c r="BF133" s="35">
        <v>14195.67</v>
      </c>
      <c r="BG133" s="13">
        <v>14308.316000000001</v>
      </c>
      <c r="BH133" s="17">
        <v>0.50346338003066671</v>
      </c>
    </row>
    <row r="134" spans="2:60" x14ac:dyDescent="0.3">
      <c r="B134" s="2">
        <v>8</v>
      </c>
      <c r="C134" s="33" t="s">
        <v>80</v>
      </c>
      <c r="D134" s="35">
        <v>14195.67</v>
      </c>
      <c r="L134" s="7">
        <f t="shared" si="62"/>
        <v>15655</v>
      </c>
      <c r="M134" s="6" t="s">
        <v>1</v>
      </c>
      <c r="N134" s="7">
        <f t="shared" si="59"/>
        <v>15999</v>
      </c>
      <c r="O134" s="6" t="s">
        <v>18</v>
      </c>
      <c r="Q134" s="7">
        <f t="shared" si="63"/>
        <v>15655</v>
      </c>
      <c r="R134" s="6" t="s">
        <v>1</v>
      </c>
      <c r="S134" s="7">
        <f t="shared" si="60"/>
        <v>15999</v>
      </c>
      <c r="T134" s="6" t="s">
        <v>35</v>
      </c>
      <c r="V134" s="2">
        <v>8</v>
      </c>
      <c r="W134" s="33" t="s">
        <v>80</v>
      </c>
      <c r="X134" s="35">
        <v>14195.67</v>
      </c>
      <c r="Y134" s="2" t="s">
        <v>34</v>
      </c>
      <c r="AA134" s="2">
        <v>8</v>
      </c>
      <c r="AB134" s="33" t="s">
        <v>80</v>
      </c>
      <c r="AC134" s="35">
        <v>14195.67</v>
      </c>
      <c r="AD134" s="2" t="s">
        <v>34</v>
      </c>
      <c r="AE134" s="2" t="s">
        <v>34</v>
      </c>
      <c r="AF134" s="2" t="s">
        <v>38</v>
      </c>
      <c r="AG134" s="2" t="s">
        <v>34</v>
      </c>
      <c r="AI134" s="2" t="s">
        <v>42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1</v>
      </c>
      <c r="AP134" s="2">
        <v>13</v>
      </c>
      <c r="AQ134" s="2">
        <v>1</v>
      </c>
      <c r="AR134" s="2">
        <v>1</v>
      </c>
      <c r="AS134" s="2">
        <v>0</v>
      </c>
      <c r="AT134">
        <f t="shared" si="61"/>
        <v>16</v>
      </c>
      <c r="AU134" s="2" t="s">
        <v>35</v>
      </c>
      <c r="AV134" s="12">
        <v>15483</v>
      </c>
      <c r="AX134" s="2">
        <v>8</v>
      </c>
      <c r="AY134" s="33" t="s">
        <v>80</v>
      </c>
      <c r="AZ134" s="35">
        <v>14195.67</v>
      </c>
      <c r="BA134" s="2" t="s">
        <v>34</v>
      </c>
      <c r="BB134" s="13">
        <v>14124.2</v>
      </c>
      <c r="BD134" s="2">
        <v>8</v>
      </c>
      <c r="BE134" s="33" t="s">
        <v>80</v>
      </c>
      <c r="BF134" s="35">
        <v>14195.67</v>
      </c>
      <c r="BG134" s="13">
        <v>14308.316000000001</v>
      </c>
      <c r="BH134" s="17">
        <v>0.50346338003066671</v>
      </c>
    </row>
    <row r="135" spans="2:60" x14ac:dyDescent="0.3">
      <c r="B135" s="2">
        <v>9</v>
      </c>
      <c r="C135" s="32" t="s">
        <v>81</v>
      </c>
      <c r="D135" s="35">
        <v>14270.29</v>
      </c>
      <c r="L135" s="7">
        <f t="shared" si="62"/>
        <v>15999</v>
      </c>
      <c r="M135" s="6" t="s">
        <v>1</v>
      </c>
      <c r="N135" s="7">
        <f t="shared" si="59"/>
        <v>16343</v>
      </c>
      <c r="O135" s="6" t="s">
        <v>19</v>
      </c>
      <c r="Q135" s="7">
        <f t="shared" si="63"/>
        <v>15999</v>
      </c>
      <c r="R135" s="6" t="s">
        <v>1</v>
      </c>
      <c r="S135" s="7">
        <f t="shared" si="60"/>
        <v>16343</v>
      </c>
      <c r="T135" s="6" t="s">
        <v>43</v>
      </c>
      <c r="V135" s="2">
        <v>9</v>
      </c>
      <c r="W135" s="32" t="s">
        <v>81</v>
      </c>
      <c r="X135" s="35">
        <v>14270.29</v>
      </c>
      <c r="Y135" s="2" t="s">
        <v>34</v>
      </c>
      <c r="AA135" s="2">
        <v>9</v>
      </c>
      <c r="AB135" s="32" t="s">
        <v>81</v>
      </c>
      <c r="AC135" s="35">
        <v>14270.29</v>
      </c>
      <c r="AD135" s="2" t="s">
        <v>34</v>
      </c>
      <c r="AE135" s="2" t="s">
        <v>34</v>
      </c>
      <c r="AF135" s="2" t="s">
        <v>38</v>
      </c>
      <c r="AG135" s="2" t="s">
        <v>39</v>
      </c>
      <c r="AI135" s="2" t="s">
        <v>35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2</v>
      </c>
      <c r="AQ135" s="2">
        <v>0</v>
      </c>
      <c r="AR135" s="2">
        <v>0</v>
      </c>
      <c r="AS135" s="2">
        <v>0</v>
      </c>
      <c r="AT135">
        <f t="shared" si="61"/>
        <v>2</v>
      </c>
      <c r="AU135" s="2" t="s">
        <v>43</v>
      </c>
      <c r="AV135" s="12">
        <v>16192.5</v>
      </c>
      <c r="AX135" s="2">
        <v>9</v>
      </c>
      <c r="AY135" s="32" t="s">
        <v>81</v>
      </c>
      <c r="AZ135" s="35">
        <v>14270.29</v>
      </c>
      <c r="BA135" s="2" t="s">
        <v>34</v>
      </c>
      <c r="BB135" s="13">
        <v>14124.2</v>
      </c>
      <c r="BD135" s="2">
        <v>9</v>
      </c>
      <c r="BE135" s="32" t="s">
        <v>81</v>
      </c>
      <c r="BF135" s="35">
        <v>14270.29</v>
      </c>
      <c r="BG135" s="13">
        <v>14308.316000000001</v>
      </c>
      <c r="BH135" s="17">
        <v>1.023735327032598</v>
      </c>
    </row>
    <row r="136" spans="2:60" x14ac:dyDescent="0.3">
      <c r="B136" s="2">
        <v>10</v>
      </c>
      <c r="C136" s="32" t="s">
        <v>82</v>
      </c>
      <c r="D136" s="35">
        <v>14338.95</v>
      </c>
      <c r="L136" s="7">
        <f t="shared" si="62"/>
        <v>16343</v>
      </c>
      <c r="M136" s="6" t="s">
        <v>1</v>
      </c>
      <c r="N136" s="7">
        <f t="shared" si="59"/>
        <v>16687</v>
      </c>
      <c r="O136" s="6" t="s">
        <v>20</v>
      </c>
      <c r="Q136" s="7">
        <f t="shared" si="63"/>
        <v>16343</v>
      </c>
      <c r="R136" s="6" t="s">
        <v>1</v>
      </c>
      <c r="S136" s="7">
        <f t="shared" si="60"/>
        <v>16687</v>
      </c>
      <c r="T136" s="6" t="s">
        <v>44</v>
      </c>
      <c r="V136" s="2">
        <v>10</v>
      </c>
      <c r="W136" s="32" t="s">
        <v>82</v>
      </c>
      <c r="X136" s="35">
        <v>14338.95</v>
      </c>
      <c r="Y136" s="2" t="s">
        <v>39</v>
      </c>
      <c r="AA136" s="2">
        <v>10</v>
      </c>
      <c r="AB136" s="32" t="s">
        <v>82</v>
      </c>
      <c r="AC136" s="35">
        <v>14338.95</v>
      </c>
      <c r="AD136" s="2" t="s">
        <v>39</v>
      </c>
      <c r="AE136" s="2" t="s">
        <v>39</v>
      </c>
      <c r="AF136" s="2" t="s">
        <v>38</v>
      </c>
      <c r="AG136" s="2" t="s">
        <v>34</v>
      </c>
      <c r="AI136" s="2" t="s">
        <v>43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1</v>
      </c>
      <c r="AR136" s="2">
        <v>13</v>
      </c>
      <c r="AS136" s="2">
        <v>2</v>
      </c>
      <c r="AT136">
        <f t="shared" si="61"/>
        <v>16</v>
      </c>
      <c r="AU136" s="2" t="s">
        <v>44</v>
      </c>
      <c r="AV136" s="12">
        <v>16429</v>
      </c>
      <c r="AX136" s="2">
        <v>10</v>
      </c>
      <c r="AY136" s="32" t="s">
        <v>82</v>
      </c>
      <c r="AZ136" s="35">
        <v>14338.95</v>
      </c>
      <c r="BA136" s="2" t="s">
        <v>39</v>
      </c>
      <c r="BB136" s="13">
        <v>14124.2</v>
      </c>
      <c r="BD136" s="2">
        <v>10</v>
      </c>
      <c r="BE136" s="32" t="s">
        <v>82</v>
      </c>
      <c r="BF136" s="35">
        <v>14338.95</v>
      </c>
      <c r="BG136" s="13">
        <v>14308.316000000001</v>
      </c>
      <c r="BH136" s="17">
        <v>1.4976689367073599</v>
      </c>
    </row>
    <row r="137" spans="2:60" x14ac:dyDescent="0.3">
      <c r="B137" s="2" t="s">
        <v>24</v>
      </c>
      <c r="C137" s="2" t="s">
        <v>24</v>
      </c>
      <c r="D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AA137" s="2" t="s">
        <v>24</v>
      </c>
      <c r="AB137" s="2" t="s">
        <v>24</v>
      </c>
      <c r="AC137" s="2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I137" s="2" t="s">
        <v>44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</v>
      </c>
      <c r="AS137" s="2">
        <v>6</v>
      </c>
      <c r="AT137">
        <f t="shared" si="61"/>
        <v>8</v>
      </c>
      <c r="AX137" s="2" t="s">
        <v>24</v>
      </c>
      <c r="AY137" s="2" t="s">
        <v>24</v>
      </c>
      <c r="AZ137" s="2" t="s">
        <v>24</v>
      </c>
      <c r="BA137" s="2" t="s">
        <v>24</v>
      </c>
      <c r="BB137" s="2" t="s">
        <v>24</v>
      </c>
      <c r="BD137" s="2" t="s">
        <v>24</v>
      </c>
      <c r="BE137" s="2" t="s">
        <v>24</v>
      </c>
      <c r="BF137" s="2" t="s">
        <v>24</v>
      </c>
      <c r="BG137" s="2" t="s">
        <v>24</v>
      </c>
      <c r="BH137" s="2" t="s">
        <v>24</v>
      </c>
    </row>
    <row r="138" spans="2:60" x14ac:dyDescent="0.3">
      <c r="B138" s="2" t="s">
        <v>24</v>
      </c>
      <c r="C138" s="2" t="s">
        <v>24</v>
      </c>
      <c r="D138" s="2" t="s">
        <v>24</v>
      </c>
      <c r="V138" s="2" t="s">
        <v>24</v>
      </c>
      <c r="W138" s="2" t="s">
        <v>24</v>
      </c>
      <c r="X138" s="2" t="s">
        <v>24</v>
      </c>
      <c r="Y138" s="2" t="s">
        <v>24</v>
      </c>
      <c r="AA138" s="2" t="s">
        <v>24</v>
      </c>
      <c r="AB138" s="2" t="s">
        <v>24</v>
      </c>
      <c r="AC138" s="2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T138">
        <f>SUM(AT128:AT137)</f>
        <v>729</v>
      </c>
      <c r="AX138" s="2" t="s">
        <v>24</v>
      </c>
      <c r="AY138" s="2" t="s">
        <v>24</v>
      </c>
      <c r="AZ138" s="2" t="s">
        <v>24</v>
      </c>
      <c r="BA138" s="2" t="s">
        <v>24</v>
      </c>
      <c r="BB138" s="2" t="s">
        <v>24</v>
      </c>
      <c r="BD138" s="2" t="s">
        <v>24</v>
      </c>
      <c r="BE138" s="2" t="s">
        <v>24</v>
      </c>
      <c r="BF138" s="2" t="s">
        <v>24</v>
      </c>
      <c r="BG138" s="2" t="s">
        <v>24</v>
      </c>
      <c r="BH138" s="2" t="s">
        <v>24</v>
      </c>
    </row>
    <row r="139" spans="2:60" x14ac:dyDescent="0.3">
      <c r="B139" s="2" t="s">
        <v>24</v>
      </c>
      <c r="C139" s="2" t="s">
        <v>24</v>
      </c>
      <c r="D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A139" s="2" t="s">
        <v>24</v>
      </c>
      <c r="AB139" s="2" t="s">
        <v>24</v>
      </c>
      <c r="AC139" s="2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X139" s="2" t="s">
        <v>24</v>
      </c>
      <c r="AY139" s="2" t="s">
        <v>24</v>
      </c>
      <c r="AZ139" s="2" t="s">
        <v>24</v>
      </c>
      <c r="BA139" s="2" t="s">
        <v>24</v>
      </c>
      <c r="BB139" s="2" t="s">
        <v>24</v>
      </c>
      <c r="BD139" s="2" t="s">
        <v>24</v>
      </c>
      <c r="BE139" s="2" t="s">
        <v>24</v>
      </c>
      <c r="BF139" s="2" t="s">
        <v>24</v>
      </c>
      <c r="BG139" s="2" t="s">
        <v>24</v>
      </c>
      <c r="BH139" s="2" t="s">
        <v>24</v>
      </c>
    </row>
    <row r="140" spans="2:60" x14ac:dyDescent="0.3">
      <c r="B140" s="2" t="s">
        <v>24</v>
      </c>
      <c r="C140" s="2" t="s">
        <v>24</v>
      </c>
      <c r="D140" s="2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AA140" s="2" t="s">
        <v>24</v>
      </c>
      <c r="AB140" s="2" t="s">
        <v>24</v>
      </c>
      <c r="AC140" s="2" t="s">
        <v>24</v>
      </c>
      <c r="AD140" s="2" t="s">
        <v>24</v>
      </c>
      <c r="AE140" s="2" t="s">
        <v>24</v>
      </c>
      <c r="AF140" s="2" t="s">
        <v>24</v>
      </c>
      <c r="AG140" s="2" t="s">
        <v>24</v>
      </c>
      <c r="AX140" s="2" t="s">
        <v>24</v>
      </c>
      <c r="AY140" s="2" t="s">
        <v>24</v>
      </c>
      <c r="AZ140" s="2" t="s">
        <v>24</v>
      </c>
      <c r="BA140" s="2" t="s">
        <v>24</v>
      </c>
      <c r="BB140" s="2" t="s">
        <v>24</v>
      </c>
      <c r="BD140" s="2" t="s">
        <v>24</v>
      </c>
      <c r="BE140" s="2" t="s">
        <v>24</v>
      </c>
      <c r="BF140" s="2" t="s">
        <v>24</v>
      </c>
      <c r="BG140" s="2" t="s">
        <v>24</v>
      </c>
      <c r="BH140" s="2" t="s">
        <v>24</v>
      </c>
    </row>
    <row r="141" spans="2:60" x14ac:dyDescent="0.3">
      <c r="B141" s="2" t="s">
        <v>24</v>
      </c>
      <c r="C141" s="2" t="s">
        <v>24</v>
      </c>
      <c r="D141" s="2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AA141" s="2" t="s">
        <v>24</v>
      </c>
      <c r="AB141" s="2" t="s">
        <v>24</v>
      </c>
      <c r="AC141" s="2" t="s">
        <v>24</v>
      </c>
      <c r="AD141" s="2" t="s">
        <v>24</v>
      </c>
      <c r="AE141" s="2" t="s">
        <v>24</v>
      </c>
      <c r="AF141" s="2" t="s">
        <v>24</v>
      </c>
      <c r="AG141" s="2" t="s">
        <v>24</v>
      </c>
      <c r="AI141" s="67" t="s">
        <v>51</v>
      </c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X141" s="2" t="s">
        <v>24</v>
      </c>
      <c r="AY141" s="2" t="s">
        <v>24</v>
      </c>
      <c r="AZ141" s="2" t="s">
        <v>24</v>
      </c>
      <c r="BA141" s="2" t="s">
        <v>24</v>
      </c>
      <c r="BB141" s="2" t="s">
        <v>24</v>
      </c>
      <c r="BD141" s="2" t="s">
        <v>24</v>
      </c>
      <c r="BE141" s="2" t="s">
        <v>24</v>
      </c>
      <c r="BF141" s="2" t="s">
        <v>24</v>
      </c>
      <c r="BG141" s="2" t="s">
        <v>24</v>
      </c>
      <c r="BH141" s="2" t="s">
        <v>24</v>
      </c>
    </row>
    <row r="142" spans="2:60" x14ac:dyDescent="0.3">
      <c r="B142" s="2">
        <v>730</v>
      </c>
      <c r="C142" s="30" t="s">
        <v>83</v>
      </c>
      <c r="D142" s="30">
        <v>14299.15</v>
      </c>
      <c r="V142" s="2">
        <v>671</v>
      </c>
      <c r="W142" s="2" t="s">
        <v>148</v>
      </c>
      <c r="X142" s="2">
        <v>14197.66</v>
      </c>
      <c r="Y142" s="2" t="s">
        <v>34</v>
      </c>
      <c r="AA142" s="2">
        <v>670</v>
      </c>
      <c r="AB142" s="2" t="s">
        <v>147</v>
      </c>
      <c r="AC142" s="2">
        <v>14193.68</v>
      </c>
      <c r="AD142" s="2" t="s">
        <v>34</v>
      </c>
      <c r="AE142" s="2" t="s">
        <v>34</v>
      </c>
      <c r="AF142" s="2" t="s">
        <v>38</v>
      </c>
      <c r="AG142" s="2" t="s">
        <v>34</v>
      </c>
      <c r="AI142" s="2" t="s">
        <v>33</v>
      </c>
      <c r="AJ142" s="2" t="s">
        <v>50</v>
      </c>
      <c r="AK142" s="2" t="s">
        <v>49</v>
      </c>
      <c r="AL142" s="2" t="s">
        <v>34</v>
      </c>
      <c r="AM142" s="2" t="s">
        <v>39</v>
      </c>
      <c r="AN142" s="2" t="s">
        <v>40</v>
      </c>
      <c r="AO142" s="2" t="s">
        <v>41</v>
      </c>
      <c r="AP142" s="2" t="s">
        <v>42</v>
      </c>
      <c r="AQ142" s="2" t="s">
        <v>35</v>
      </c>
      <c r="AR142" s="2" t="s">
        <v>43</v>
      </c>
      <c r="AS142" s="2" t="s">
        <v>44</v>
      </c>
      <c r="AX142" s="2">
        <v>670</v>
      </c>
      <c r="AY142" s="2" t="s">
        <v>147</v>
      </c>
      <c r="AZ142" s="2">
        <v>14193.68</v>
      </c>
      <c r="BA142" s="2" t="s">
        <v>34</v>
      </c>
      <c r="BB142" s="13">
        <v>14124.2</v>
      </c>
      <c r="BD142" s="2">
        <v>670</v>
      </c>
      <c r="BE142" s="2" t="s">
        <v>147</v>
      </c>
      <c r="BF142" s="2">
        <v>14193.68</v>
      </c>
      <c r="BG142" s="12">
        <v>14124.2</v>
      </c>
      <c r="BH142" s="48">
        <v>0.48951364269167369</v>
      </c>
    </row>
    <row r="143" spans="2:60" x14ac:dyDescent="0.3">
      <c r="AA143" s="2">
        <v>671</v>
      </c>
      <c r="AB143" s="2" t="s">
        <v>148</v>
      </c>
      <c r="AC143" s="2">
        <v>14197.66</v>
      </c>
      <c r="AD143" s="2" t="s">
        <v>34</v>
      </c>
      <c r="AE143" s="2" t="s">
        <v>34</v>
      </c>
      <c r="AF143" s="2" t="s">
        <v>38</v>
      </c>
      <c r="AG143" s="2"/>
      <c r="AI143" s="2" t="s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X143" s="2">
        <v>671</v>
      </c>
      <c r="AY143" s="2" t="s">
        <v>148</v>
      </c>
      <c r="AZ143" s="2">
        <v>14197.66</v>
      </c>
      <c r="BA143" s="2" t="s">
        <v>34</v>
      </c>
      <c r="BB143" s="13">
        <v>14124.2</v>
      </c>
      <c r="BD143" s="2">
        <v>671</v>
      </c>
      <c r="BE143" s="2" t="s">
        <v>148</v>
      </c>
      <c r="BF143" s="2">
        <v>14197.66</v>
      </c>
      <c r="BG143" s="12">
        <v>14124.2</v>
      </c>
      <c r="BH143" s="48">
        <v>0.51740920686929492</v>
      </c>
    </row>
    <row r="144" spans="2:60" x14ac:dyDescent="0.3">
      <c r="AI144" s="2" t="s">
        <v>49</v>
      </c>
      <c r="AJ144" s="2">
        <f>AJ129/$AT$129</f>
        <v>0</v>
      </c>
      <c r="AK144" s="2">
        <f t="shared" ref="AK144:AS144" si="64">AK129/$AT$129</f>
        <v>0.63636363636363635</v>
      </c>
      <c r="AL144" s="2">
        <f t="shared" si="64"/>
        <v>0.36363636363636365</v>
      </c>
      <c r="AM144" s="2">
        <f t="shared" si="64"/>
        <v>0</v>
      </c>
      <c r="AN144" s="2">
        <f t="shared" si="64"/>
        <v>0</v>
      </c>
      <c r="AO144" s="2">
        <f t="shared" si="64"/>
        <v>0</v>
      </c>
      <c r="AP144" s="2">
        <f t="shared" si="64"/>
        <v>0</v>
      </c>
      <c r="AQ144" s="2">
        <f t="shared" si="64"/>
        <v>0</v>
      </c>
      <c r="AR144" s="2">
        <f t="shared" si="64"/>
        <v>0</v>
      </c>
      <c r="AS144" s="2">
        <f t="shared" si="64"/>
        <v>0</v>
      </c>
    </row>
    <row r="145" spans="1:60" x14ac:dyDescent="0.3">
      <c r="AI145" s="2" t="s">
        <v>34</v>
      </c>
      <c r="AJ145" s="2">
        <f>AJ130/$AT$130</f>
        <v>0</v>
      </c>
      <c r="AK145" s="2">
        <f t="shared" ref="AK145:AS145" si="65">AK130/$AT$130</f>
        <v>1.2500000000000001E-2</v>
      </c>
      <c r="AL145" s="2">
        <f t="shared" si="65"/>
        <v>0.92500000000000004</v>
      </c>
      <c r="AM145" s="2">
        <f t="shared" si="65"/>
        <v>6.25E-2</v>
      </c>
      <c r="AN145" s="2">
        <f t="shared" si="65"/>
        <v>0</v>
      </c>
      <c r="AO145" s="2">
        <f t="shared" si="65"/>
        <v>0</v>
      </c>
      <c r="AP145" s="2">
        <f t="shared" si="65"/>
        <v>0</v>
      </c>
      <c r="AQ145" s="2">
        <f t="shared" si="65"/>
        <v>0</v>
      </c>
      <c r="AR145" s="2">
        <f t="shared" si="65"/>
        <v>0</v>
      </c>
      <c r="AS145" s="2">
        <f t="shared" si="65"/>
        <v>0</v>
      </c>
    </row>
    <row r="146" spans="1:60" x14ac:dyDescent="0.3">
      <c r="AI146" s="2" t="s">
        <v>39</v>
      </c>
      <c r="AJ146" s="2">
        <f>AJ131/$AT$131</f>
        <v>0</v>
      </c>
      <c r="AK146" s="2">
        <f t="shared" ref="AK146:AS146" si="66">AK131/$AT$131</f>
        <v>0</v>
      </c>
      <c r="AL146" s="2">
        <f t="shared" si="66"/>
        <v>8.050847457627118E-2</v>
      </c>
      <c r="AM146" s="2">
        <f t="shared" si="66"/>
        <v>0.88559322033898302</v>
      </c>
      <c r="AN146" s="2">
        <f t="shared" si="66"/>
        <v>3.3898305084745763E-2</v>
      </c>
      <c r="AO146" s="2">
        <f t="shared" si="66"/>
        <v>0</v>
      </c>
      <c r="AP146" s="2">
        <f t="shared" si="66"/>
        <v>0</v>
      </c>
      <c r="AQ146" s="2">
        <f t="shared" si="66"/>
        <v>0</v>
      </c>
      <c r="AR146" s="2">
        <f t="shared" si="66"/>
        <v>0</v>
      </c>
      <c r="AS146" s="2">
        <f t="shared" si="66"/>
        <v>0</v>
      </c>
    </row>
    <row r="147" spans="1:60" x14ac:dyDescent="0.3">
      <c r="AI147" s="2" t="s">
        <v>40</v>
      </c>
      <c r="AJ147" s="2">
        <f>AJ132/$AT$132</f>
        <v>0</v>
      </c>
      <c r="AK147" s="2">
        <f t="shared" ref="AK147:AS147" si="67">AK132/$AT$132</f>
        <v>0</v>
      </c>
      <c r="AL147" s="2">
        <f t="shared" si="67"/>
        <v>0</v>
      </c>
      <c r="AM147" s="2">
        <f t="shared" si="67"/>
        <v>7.2727272727272724E-2</v>
      </c>
      <c r="AN147" s="2">
        <f t="shared" si="67"/>
        <v>0.91818181818181821</v>
      </c>
      <c r="AO147" s="2">
        <f t="shared" si="67"/>
        <v>9.0909090909090905E-3</v>
      </c>
      <c r="AP147" s="2">
        <f t="shared" si="67"/>
        <v>0</v>
      </c>
      <c r="AQ147" s="2">
        <f t="shared" si="67"/>
        <v>0</v>
      </c>
      <c r="AR147" s="2">
        <f t="shared" si="67"/>
        <v>0</v>
      </c>
      <c r="AS147" s="2">
        <f t="shared" si="67"/>
        <v>0</v>
      </c>
    </row>
    <row r="148" spans="1:60" x14ac:dyDescent="0.3">
      <c r="AI148" s="2" t="s">
        <v>41</v>
      </c>
      <c r="AJ148" s="2">
        <f>AJ133/$AT$133</f>
        <v>0</v>
      </c>
      <c r="AK148" s="2">
        <f t="shared" ref="AK148:AS148" si="68">AK133/$AT$133</f>
        <v>0</v>
      </c>
      <c r="AL148" s="2">
        <f t="shared" si="68"/>
        <v>0</v>
      </c>
      <c r="AM148" s="2">
        <f t="shared" si="68"/>
        <v>0</v>
      </c>
      <c r="AN148" s="2">
        <f t="shared" si="68"/>
        <v>0.1</v>
      </c>
      <c r="AO148" s="2">
        <f t="shared" si="68"/>
        <v>0.8</v>
      </c>
      <c r="AP148" s="2">
        <f t="shared" si="68"/>
        <v>0.1</v>
      </c>
      <c r="AQ148" s="2">
        <f t="shared" si="68"/>
        <v>0</v>
      </c>
      <c r="AR148" s="2">
        <f t="shared" si="68"/>
        <v>0</v>
      </c>
      <c r="AS148" s="2">
        <f t="shared" si="68"/>
        <v>0</v>
      </c>
    </row>
    <row r="149" spans="1:60" x14ac:dyDescent="0.3">
      <c r="AI149" s="2" t="s">
        <v>42</v>
      </c>
      <c r="AJ149" s="2">
        <f>AJ134/$AT$134</f>
        <v>0</v>
      </c>
      <c r="AK149" s="2">
        <f t="shared" ref="AK149:AS149" si="69">AK134/$AT$134</f>
        <v>0</v>
      </c>
      <c r="AL149" s="2">
        <f t="shared" si="69"/>
        <v>0</v>
      </c>
      <c r="AM149" s="2">
        <f t="shared" si="69"/>
        <v>0</v>
      </c>
      <c r="AN149" s="2">
        <f t="shared" si="69"/>
        <v>0</v>
      </c>
      <c r="AO149" s="2">
        <f t="shared" si="69"/>
        <v>6.25E-2</v>
      </c>
      <c r="AP149" s="2">
        <f t="shared" si="69"/>
        <v>0.8125</v>
      </c>
      <c r="AQ149" s="2">
        <f t="shared" si="69"/>
        <v>6.25E-2</v>
      </c>
      <c r="AR149" s="2">
        <f t="shared" si="69"/>
        <v>6.25E-2</v>
      </c>
      <c r="AS149" s="2">
        <f t="shared" si="69"/>
        <v>0</v>
      </c>
    </row>
    <row r="150" spans="1:60" x14ac:dyDescent="0.3">
      <c r="AI150" s="2" t="s">
        <v>35</v>
      </c>
      <c r="AJ150" s="2">
        <f>AJ135/$AT$135</f>
        <v>0</v>
      </c>
      <c r="AK150" s="2">
        <f t="shared" ref="AK150:AS150" si="70">AK135/$AT$135</f>
        <v>0</v>
      </c>
      <c r="AL150" s="2">
        <f t="shared" si="70"/>
        <v>0</v>
      </c>
      <c r="AM150" s="2">
        <f t="shared" si="70"/>
        <v>0</v>
      </c>
      <c r="AN150" s="2">
        <f t="shared" si="70"/>
        <v>0</v>
      </c>
      <c r="AO150" s="2">
        <f t="shared" si="70"/>
        <v>0</v>
      </c>
      <c r="AP150" s="2">
        <f t="shared" si="70"/>
        <v>1</v>
      </c>
      <c r="AQ150" s="2">
        <f t="shared" si="70"/>
        <v>0</v>
      </c>
      <c r="AR150" s="2">
        <f t="shared" si="70"/>
        <v>0</v>
      </c>
      <c r="AS150" s="2">
        <f t="shared" si="70"/>
        <v>0</v>
      </c>
    </row>
    <row r="151" spans="1:60" x14ac:dyDescent="0.3">
      <c r="AI151" s="2" t="s">
        <v>43</v>
      </c>
      <c r="AJ151" s="2">
        <f>AJ136/$AT$136</f>
        <v>0</v>
      </c>
      <c r="AK151" s="2">
        <f t="shared" ref="AK151:AS151" si="71">AK136/$AT$136</f>
        <v>0</v>
      </c>
      <c r="AL151" s="2">
        <f t="shared" si="71"/>
        <v>0</v>
      </c>
      <c r="AM151" s="2">
        <f t="shared" si="71"/>
        <v>0</v>
      </c>
      <c r="AN151" s="2">
        <f t="shared" si="71"/>
        <v>0</v>
      </c>
      <c r="AO151" s="2">
        <f t="shared" si="71"/>
        <v>0</v>
      </c>
      <c r="AP151" s="2">
        <f t="shared" si="71"/>
        <v>0</v>
      </c>
      <c r="AQ151" s="2">
        <f t="shared" si="71"/>
        <v>6.25E-2</v>
      </c>
      <c r="AR151" s="2">
        <f t="shared" si="71"/>
        <v>0.8125</v>
      </c>
      <c r="AS151" s="2">
        <f t="shared" si="71"/>
        <v>0.125</v>
      </c>
    </row>
    <row r="152" spans="1:60" x14ac:dyDescent="0.3">
      <c r="AI152" s="2" t="s">
        <v>44</v>
      </c>
      <c r="AJ152" s="2">
        <f>AJ137/$AT$137</f>
        <v>0</v>
      </c>
      <c r="AK152" s="2">
        <f t="shared" ref="AK152:AS152" si="72">AK137/$AT$137</f>
        <v>0</v>
      </c>
      <c r="AL152" s="2">
        <f t="shared" si="72"/>
        <v>0</v>
      </c>
      <c r="AM152" s="2">
        <f t="shared" si="72"/>
        <v>0</v>
      </c>
      <c r="AN152" s="2">
        <f t="shared" si="72"/>
        <v>0</v>
      </c>
      <c r="AO152" s="2">
        <f t="shared" si="72"/>
        <v>0</v>
      </c>
      <c r="AP152" s="2">
        <f t="shared" si="72"/>
        <v>0</v>
      </c>
      <c r="AQ152" s="2">
        <f t="shared" si="72"/>
        <v>0</v>
      </c>
      <c r="AR152" s="2">
        <f t="shared" si="72"/>
        <v>0.25</v>
      </c>
      <c r="AS152" s="2">
        <f t="shared" si="72"/>
        <v>0.75</v>
      </c>
    </row>
    <row r="155" spans="1:60" x14ac:dyDescent="0.3">
      <c r="A155" t="s">
        <v>69</v>
      </c>
    </row>
    <row r="157" spans="1:60" x14ac:dyDescent="0.3">
      <c r="B157" s="14" t="s">
        <v>46</v>
      </c>
      <c r="C157" s="14" t="s">
        <v>47</v>
      </c>
      <c r="D157" s="14" t="s">
        <v>48</v>
      </c>
      <c r="F157" s="67" t="s">
        <v>2</v>
      </c>
      <c r="G157" s="67"/>
      <c r="I157" s="70" t="s">
        <v>7</v>
      </c>
      <c r="J157" s="71"/>
      <c r="L157" s="68" t="s">
        <v>0</v>
      </c>
      <c r="M157" s="68"/>
      <c r="N157" s="68"/>
      <c r="O157" s="6" t="s">
        <v>10</v>
      </c>
      <c r="Q157" s="68" t="s">
        <v>0</v>
      </c>
      <c r="R157" s="68"/>
      <c r="S157" s="68"/>
      <c r="T157" s="6" t="s">
        <v>33</v>
      </c>
      <c r="V157" s="67" t="s">
        <v>90</v>
      </c>
      <c r="W157" s="67"/>
      <c r="X157" s="67"/>
      <c r="Y157" s="2" t="s">
        <v>33</v>
      </c>
      <c r="AA157" s="67" t="s">
        <v>90</v>
      </c>
      <c r="AB157" s="67"/>
      <c r="AC157" s="67"/>
      <c r="AD157" s="2" t="s">
        <v>33</v>
      </c>
      <c r="AE157" s="67" t="s">
        <v>36</v>
      </c>
      <c r="AF157" s="67"/>
      <c r="AG157" s="67"/>
      <c r="AI157" s="67" t="s">
        <v>51</v>
      </c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U157" s="67" t="s">
        <v>54</v>
      </c>
      <c r="AV157" s="67"/>
      <c r="AX157" s="67" t="s">
        <v>90</v>
      </c>
      <c r="AY157" s="67"/>
      <c r="AZ157" s="67"/>
      <c r="BA157" s="2" t="s">
        <v>33</v>
      </c>
      <c r="BB157" s="2" t="s">
        <v>55</v>
      </c>
      <c r="BD157" s="67" t="s">
        <v>90</v>
      </c>
      <c r="BE157" s="67"/>
      <c r="BF157" s="67"/>
      <c r="BG157" s="2" t="s">
        <v>55</v>
      </c>
      <c r="BH157" s="2" t="s">
        <v>157</v>
      </c>
    </row>
    <row r="158" spans="1:60" x14ac:dyDescent="0.3">
      <c r="B158" s="2">
        <v>1</v>
      </c>
      <c r="C158" s="33" t="s">
        <v>89</v>
      </c>
      <c r="D158" s="35">
        <v>14162.83</v>
      </c>
      <c r="F158" s="3" t="s">
        <v>3</v>
      </c>
      <c r="G158" s="4">
        <v>13773</v>
      </c>
      <c r="I158" s="3" t="s">
        <v>3</v>
      </c>
      <c r="J158" s="4">
        <v>13773</v>
      </c>
      <c r="L158" s="7">
        <v>13773</v>
      </c>
      <c r="M158" s="6" t="s">
        <v>1</v>
      </c>
      <c r="N158" s="7">
        <f>L158+$J$162</f>
        <v>14117</v>
      </c>
      <c r="O158" s="6" t="s">
        <v>11</v>
      </c>
      <c r="Q158" s="7">
        <v>13773</v>
      </c>
      <c r="R158" s="6" t="s">
        <v>1</v>
      </c>
      <c r="S158" s="7">
        <f>Q158+$J$162</f>
        <v>14117</v>
      </c>
      <c r="T158" s="6" t="s">
        <v>50</v>
      </c>
      <c r="V158" s="2">
        <v>1</v>
      </c>
      <c r="W158" s="33" t="s">
        <v>89</v>
      </c>
      <c r="X158" s="35">
        <v>14162.83</v>
      </c>
      <c r="Y158" s="2" t="s">
        <v>49</v>
      </c>
      <c r="AA158" s="2">
        <v>1</v>
      </c>
      <c r="AB158" s="33" t="s">
        <v>89</v>
      </c>
      <c r="AC158" s="35">
        <v>14162.83</v>
      </c>
      <c r="AD158" s="2" t="s">
        <v>49</v>
      </c>
      <c r="AE158" s="2" t="s">
        <v>49</v>
      </c>
      <c r="AF158" s="2" t="s">
        <v>38</v>
      </c>
      <c r="AG158" s="2" t="s">
        <v>49</v>
      </c>
      <c r="AI158" s="2" t="s">
        <v>33</v>
      </c>
      <c r="AJ158" s="2" t="s">
        <v>50</v>
      </c>
      <c r="AK158" s="2" t="s">
        <v>49</v>
      </c>
      <c r="AL158" s="2" t="s">
        <v>34</v>
      </c>
      <c r="AM158" s="2" t="s">
        <v>39</v>
      </c>
      <c r="AN158" s="2" t="s">
        <v>40</v>
      </c>
      <c r="AO158" s="2" t="s">
        <v>41</v>
      </c>
      <c r="AP158" s="2" t="s">
        <v>42</v>
      </c>
      <c r="AQ158" s="2" t="s">
        <v>35</v>
      </c>
      <c r="AR158" s="2" t="s">
        <v>43</v>
      </c>
      <c r="AS158" s="2" t="s">
        <v>44</v>
      </c>
      <c r="AU158" s="2" t="s">
        <v>50</v>
      </c>
      <c r="AV158" s="12">
        <v>13981.357</v>
      </c>
      <c r="AX158" s="2">
        <v>1</v>
      </c>
      <c r="AY158" s="33" t="s">
        <v>89</v>
      </c>
      <c r="AZ158" s="35">
        <v>14162.83</v>
      </c>
      <c r="BA158" s="2" t="s">
        <v>49</v>
      </c>
      <c r="BB158" s="13"/>
      <c r="BD158" s="2">
        <v>1</v>
      </c>
      <c r="BE158" s="33" t="s">
        <v>89</v>
      </c>
      <c r="BF158" s="35">
        <v>14162.83</v>
      </c>
      <c r="BG158" s="13" t="s">
        <v>1</v>
      </c>
      <c r="BH158" s="2" t="s">
        <v>1</v>
      </c>
    </row>
    <row r="159" spans="1:60" x14ac:dyDescent="0.3">
      <c r="B159" s="2">
        <v>2</v>
      </c>
      <c r="C159" s="32" t="s">
        <v>74</v>
      </c>
      <c r="D159" s="35">
        <v>14340.94</v>
      </c>
      <c r="F159" s="3" t="s">
        <v>4</v>
      </c>
      <c r="G159" s="4">
        <v>17215</v>
      </c>
      <c r="I159" s="5" t="s">
        <v>4</v>
      </c>
      <c r="J159" s="4">
        <v>17215</v>
      </c>
      <c r="L159" s="7">
        <f>N158</f>
        <v>14117</v>
      </c>
      <c r="M159" s="6" t="s">
        <v>1</v>
      </c>
      <c r="N159" s="7">
        <f t="shared" ref="N159:N167" si="73">L159+$J$162</f>
        <v>14461</v>
      </c>
      <c r="O159" s="6" t="s">
        <v>12</v>
      </c>
      <c r="Q159" s="7">
        <f>S158</f>
        <v>14117</v>
      </c>
      <c r="R159" s="6" t="s">
        <v>1</v>
      </c>
      <c r="S159" s="7">
        <f t="shared" ref="S159:S167" si="74">Q159+$J$162</f>
        <v>14461</v>
      </c>
      <c r="T159" s="6" t="s">
        <v>49</v>
      </c>
      <c r="V159" s="2">
        <v>2</v>
      </c>
      <c r="W159" s="32" t="s">
        <v>74</v>
      </c>
      <c r="X159" s="35">
        <v>14340.94</v>
      </c>
      <c r="Y159" s="2" t="s">
        <v>49</v>
      </c>
      <c r="AA159" s="2">
        <v>2</v>
      </c>
      <c r="AB159" s="32" t="s">
        <v>74</v>
      </c>
      <c r="AC159" s="35">
        <v>14340.94</v>
      </c>
      <c r="AD159" s="2" t="s">
        <v>49</v>
      </c>
      <c r="AE159" s="2" t="s">
        <v>49</v>
      </c>
      <c r="AF159" s="2" t="s">
        <v>38</v>
      </c>
      <c r="AG159" s="2" t="s">
        <v>49</v>
      </c>
      <c r="AI159" s="2" t="s">
        <v>50</v>
      </c>
      <c r="AJ159" s="2">
        <v>110</v>
      </c>
      <c r="AK159" s="2">
        <v>13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>
        <f>SUM(AJ159:AS159)</f>
        <v>123</v>
      </c>
      <c r="AU159" s="2" t="s">
        <v>49</v>
      </c>
      <c r="AV159" s="12">
        <v>14286.269</v>
      </c>
      <c r="AX159" s="2">
        <v>2</v>
      </c>
      <c r="AY159" s="32" t="s">
        <v>74</v>
      </c>
      <c r="AZ159" s="35">
        <v>14340.94</v>
      </c>
      <c r="BA159" s="2" t="s">
        <v>49</v>
      </c>
      <c r="BB159" s="13">
        <v>14286.269841269839</v>
      </c>
      <c r="BD159" s="2">
        <v>2</v>
      </c>
      <c r="BE159" s="32" t="s">
        <v>74</v>
      </c>
      <c r="BF159" s="35">
        <v>14340.94</v>
      </c>
      <c r="BG159" s="13">
        <v>14308.316000000001</v>
      </c>
      <c r="BH159" s="17">
        <v>0.38121740088277128</v>
      </c>
    </row>
    <row r="160" spans="1:60" x14ac:dyDescent="0.3">
      <c r="B160" s="2">
        <v>3</v>
      </c>
      <c r="C160" s="32" t="s">
        <v>75</v>
      </c>
      <c r="D160" s="35">
        <v>14150.89</v>
      </c>
      <c r="F160" s="3" t="s">
        <v>5</v>
      </c>
      <c r="G160" s="3" t="s">
        <v>94</v>
      </c>
      <c r="I160" s="5" t="s">
        <v>8</v>
      </c>
      <c r="J160" s="3">
        <v>10</v>
      </c>
      <c r="L160" s="7">
        <f>N159</f>
        <v>14461</v>
      </c>
      <c r="M160" s="6" t="s">
        <v>1</v>
      </c>
      <c r="N160" s="7">
        <f t="shared" si="73"/>
        <v>14805</v>
      </c>
      <c r="O160" s="6" t="s">
        <v>13</v>
      </c>
      <c r="Q160" s="7">
        <f>S159</f>
        <v>14461</v>
      </c>
      <c r="R160" s="6" t="s">
        <v>1</v>
      </c>
      <c r="S160" s="7">
        <f t="shared" si="74"/>
        <v>14805</v>
      </c>
      <c r="T160" s="6" t="s">
        <v>34</v>
      </c>
      <c r="V160" s="2">
        <v>3</v>
      </c>
      <c r="W160" s="32" t="s">
        <v>75</v>
      </c>
      <c r="X160" s="35">
        <v>14150.89</v>
      </c>
      <c r="Y160" s="2" t="s">
        <v>49</v>
      </c>
      <c r="AA160" s="2">
        <v>3</v>
      </c>
      <c r="AB160" s="32" t="s">
        <v>75</v>
      </c>
      <c r="AC160" s="35">
        <v>14150.89</v>
      </c>
      <c r="AD160" s="2" t="s">
        <v>49</v>
      </c>
      <c r="AE160" s="2" t="s">
        <v>49</v>
      </c>
      <c r="AF160" s="2" t="s">
        <v>38</v>
      </c>
      <c r="AG160" s="2" t="s">
        <v>50</v>
      </c>
      <c r="AI160" s="2" t="s">
        <v>49</v>
      </c>
      <c r="AJ160" s="2">
        <v>13</v>
      </c>
      <c r="AK160" s="2">
        <v>355</v>
      </c>
      <c r="AL160" s="2">
        <v>10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>
        <f t="shared" ref="AT160:AT168" si="75">SUM(AJ160:AS160)</f>
        <v>378</v>
      </c>
      <c r="AU160" s="2" t="s">
        <v>34</v>
      </c>
      <c r="AV160" s="12">
        <v>14621.218999999999</v>
      </c>
      <c r="AX160" s="2">
        <v>3</v>
      </c>
      <c r="AY160" s="32" t="s">
        <v>75</v>
      </c>
      <c r="AZ160" s="35">
        <v>14150.89</v>
      </c>
      <c r="BA160" s="2" t="s">
        <v>49</v>
      </c>
      <c r="BB160" s="13">
        <v>14286.269841269839</v>
      </c>
      <c r="BD160" s="2">
        <v>3</v>
      </c>
      <c r="BE160" s="32" t="s">
        <v>75</v>
      </c>
      <c r="BF160" s="35">
        <v>14150.89</v>
      </c>
      <c r="BG160" s="13">
        <v>14308.316000000001</v>
      </c>
      <c r="BH160" s="17">
        <v>0.95668782154227328</v>
      </c>
    </row>
    <row r="161" spans="2:60" x14ac:dyDescent="0.3">
      <c r="B161" s="2">
        <v>4</v>
      </c>
      <c r="C161" s="32" t="s">
        <v>76</v>
      </c>
      <c r="D161" s="35">
        <v>14100.15</v>
      </c>
      <c r="I161" s="3" t="s">
        <v>9</v>
      </c>
      <c r="J161" s="4">
        <v>3442</v>
      </c>
      <c r="L161" s="7">
        <f>N160</f>
        <v>14805</v>
      </c>
      <c r="M161" s="6" t="s">
        <v>1</v>
      </c>
      <c r="N161" s="7">
        <f t="shared" si="73"/>
        <v>15149</v>
      </c>
      <c r="O161" s="6" t="s">
        <v>14</v>
      </c>
      <c r="Q161" s="7">
        <f>S160</f>
        <v>14805</v>
      </c>
      <c r="R161" s="6" t="s">
        <v>1</v>
      </c>
      <c r="S161" s="7">
        <f t="shared" si="74"/>
        <v>15149</v>
      </c>
      <c r="T161" s="6" t="s">
        <v>39</v>
      </c>
      <c r="V161" s="2">
        <v>4</v>
      </c>
      <c r="W161" s="32" t="s">
        <v>76</v>
      </c>
      <c r="X161" s="35">
        <v>14100.15</v>
      </c>
      <c r="Y161" s="2" t="s">
        <v>50</v>
      </c>
      <c r="AA161" s="2">
        <v>4</v>
      </c>
      <c r="AB161" s="32" t="s">
        <v>76</v>
      </c>
      <c r="AC161" s="35">
        <v>14100.15</v>
      </c>
      <c r="AD161" s="2" t="s">
        <v>50</v>
      </c>
      <c r="AE161" s="2" t="s">
        <v>50</v>
      </c>
      <c r="AF161" s="2" t="s">
        <v>38</v>
      </c>
      <c r="AG161" s="2" t="s">
        <v>50</v>
      </c>
      <c r="AI161" s="2" t="s">
        <v>34</v>
      </c>
      <c r="AJ161" s="2">
        <v>0</v>
      </c>
      <c r="AK161" s="2">
        <v>10</v>
      </c>
      <c r="AL161" s="2">
        <v>131</v>
      </c>
      <c r="AM161" s="2">
        <v>5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>
        <f t="shared" si="75"/>
        <v>146</v>
      </c>
      <c r="AU161" s="2" t="s">
        <v>39</v>
      </c>
      <c r="AV161" s="12">
        <v>14951.199000000001</v>
      </c>
      <c r="AX161" s="2">
        <v>4</v>
      </c>
      <c r="AY161" s="32" t="s">
        <v>76</v>
      </c>
      <c r="AZ161" s="35">
        <v>14100.15</v>
      </c>
      <c r="BA161" s="2" t="s">
        <v>50</v>
      </c>
      <c r="BB161" s="13">
        <v>14286.269841269839</v>
      </c>
      <c r="BD161" s="2">
        <v>4</v>
      </c>
      <c r="BE161" s="32" t="s">
        <v>76</v>
      </c>
      <c r="BF161" s="35">
        <v>14100.15</v>
      </c>
      <c r="BG161" s="13">
        <v>14308.316000000001</v>
      </c>
      <c r="BH161" s="17">
        <v>1.319984831862379</v>
      </c>
    </row>
    <row r="162" spans="2:60" x14ac:dyDescent="0.3">
      <c r="B162" s="2">
        <v>5</v>
      </c>
      <c r="C162" s="32" t="s">
        <v>77</v>
      </c>
      <c r="D162" s="35">
        <v>14097.16</v>
      </c>
      <c r="I162" s="3" t="s">
        <v>7</v>
      </c>
      <c r="J162" s="3">
        <v>344</v>
      </c>
      <c r="L162" s="7">
        <f t="shared" ref="L162:L167" si="76">N161</f>
        <v>15149</v>
      </c>
      <c r="M162" s="6" t="s">
        <v>1</v>
      </c>
      <c r="N162" s="7">
        <f t="shared" si="73"/>
        <v>15493</v>
      </c>
      <c r="O162" s="6" t="s">
        <v>15</v>
      </c>
      <c r="Q162" s="7">
        <f t="shared" ref="Q162:Q167" si="77">S161</f>
        <v>15149</v>
      </c>
      <c r="R162" s="6" t="s">
        <v>1</v>
      </c>
      <c r="S162" s="7">
        <f t="shared" si="74"/>
        <v>15493</v>
      </c>
      <c r="T162" s="6" t="s">
        <v>40</v>
      </c>
      <c r="V162" s="2">
        <v>5</v>
      </c>
      <c r="W162" s="32" t="s">
        <v>77</v>
      </c>
      <c r="X162" s="35">
        <v>14097.16</v>
      </c>
      <c r="Y162" s="2" t="s">
        <v>50</v>
      </c>
      <c r="AA162" s="2">
        <v>5</v>
      </c>
      <c r="AB162" s="32" t="s">
        <v>77</v>
      </c>
      <c r="AC162" s="35">
        <v>14097.16</v>
      </c>
      <c r="AD162" s="2" t="s">
        <v>50</v>
      </c>
      <c r="AE162" s="2" t="s">
        <v>50</v>
      </c>
      <c r="AF162" s="2" t="s">
        <v>38</v>
      </c>
      <c r="AG162" s="2" t="s">
        <v>49</v>
      </c>
      <c r="AI162" s="2" t="s">
        <v>39</v>
      </c>
      <c r="AJ162" s="2">
        <v>0</v>
      </c>
      <c r="AK162" s="2">
        <v>0</v>
      </c>
      <c r="AL162" s="2">
        <v>5</v>
      </c>
      <c r="AM162" s="2">
        <v>34</v>
      </c>
      <c r="AN162" s="2">
        <v>0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>
        <f t="shared" si="75"/>
        <v>40</v>
      </c>
      <c r="AU162" s="2" t="s">
        <v>40</v>
      </c>
      <c r="AV162" s="12">
        <v>15389.8</v>
      </c>
      <c r="AX162" s="2">
        <v>5</v>
      </c>
      <c r="AY162" s="32" t="s">
        <v>77</v>
      </c>
      <c r="AZ162" s="35">
        <v>14097.16</v>
      </c>
      <c r="BA162" s="2" t="s">
        <v>50</v>
      </c>
      <c r="BB162" s="13">
        <v>13981.357723577241</v>
      </c>
      <c r="BD162" s="2">
        <v>5</v>
      </c>
      <c r="BE162" s="32" t="s">
        <v>77</v>
      </c>
      <c r="BF162" s="35">
        <v>14097.16</v>
      </c>
      <c r="BG162" s="13">
        <v>14016.61347517731</v>
      </c>
      <c r="BH162" s="17">
        <v>0.82145819741539716</v>
      </c>
    </row>
    <row r="163" spans="2:60" x14ac:dyDescent="0.3">
      <c r="B163" s="2">
        <v>6</v>
      </c>
      <c r="C163" s="32" t="s">
        <v>78</v>
      </c>
      <c r="D163" s="35">
        <v>14195.67</v>
      </c>
      <c r="L163" s="7">
        <f t="shared" si="76"/>
        <v>15493</v>
      </c>
      <c r="M163" s="6" t="s">
        <v>1</v>
      </c>
      <c r="N163" s="7">
        <f t="shared" si="73"/>
        <v>15837</v>
      </c>
      <c r="O163" s="6" t="s">
        <v>16</v>
      </c>
      <c r="Q163" s="7">
        <f t="shared" si="77"/>
        <v>15493</v>
      </c>
      <c r="R163" s="6" t="s">
        <v>1</v>
      </c>
      <c r="S163" s="7">
        <f t="shared" si="74"/>
        <v>15837</v>
      </c>
      <c r="T163" s="6" t="s">
        <v>41</v>
      </c>
      <c r="V163" s="2">
        <v>6</v>
      </c>
      <c r="W163" s="32" t="s">
        <v>78</v>
      </c>
      <c r="X163" s="35">
        <v>14195.67</v>
      </c>
      <c r="Y163" s="2" t="s">
        <v>49</v>
      </c>
      <c r="AA163" s="2">
        <v>6</v>
      </c>
      <c r="AB163" s="32" t="s">
        <v>78</v>
      </c>
      <c r="AC163" s="35">
        <v>14195.67</v>
      </c>
      <c r="AD163" s="2" t="s">
        <v>49</v>
      </c>
      <c r="AE163" s="2" t="s">
        <v>49</v>
      </c>
      <c r="AF163" s="2" t="s">
        <v>38</v>
      </c>
      <c r="AG163" s="2" t="s">
        <v>49</v>
      </c>
      <c r="AI163" s="2" t="s">
        <v>40</v>
      </c>
      <c r="AJ163" s="2">
        <v>0</v>
      </c>
      <c r="AK163" s="2">
        <v>0</v>
      </c>
      <c r="AL163" s="2">
        <v>0</v>
      </c>
      <c r="AM163" s="2">
        <v>1</v>
      </c>
      <c r="AN163" s="2">
        <v>6</v>
      </c>
      <c r="AO163" s="2">
        <v>3</v>
      </c>
      <c r="AP163" s="2">
        <v>0</v>
      </c>
      <c r="AQ163" s="2">
        <v>0</v>
      </c>
      <c r="AR163" s="2">
        <v>0</v>
      </c>
      <c r="AS163" s="2">
        <v>0</v>
      </c>
      <c r="AT163">
        <f t="shared" si="75"/>
        <v>10</v>
      </c>
      <c r="AU163" s="2" t="s">
        <v>41</v>
      </c>
      <c r="AV163" s="12">
        <v>15579</v>
      </c>
      <c r="AX163" s="2">
        <v>6</v>
      </c>
      <c r="AY163" s="32" t="s">
        <v>78</v>
      </c>
      <c r="AZ163" s="35">
        <v>14195.67</v>
      </c>
      <c r="BA163" s="2" t="s">
        <v>49</v>
      </c>
      <c r="BB163" s="13">
        <v>13981.357723577241</v>
      </c>
      <c r="BD163" s="2">
        <v>6</v>
      </c>
      <c r="BE163" s="32" t="s">
        <v>78</v>
      </c>
      <c r="BF163" s="35">
        <v>14195.67</v>
      </c>
      <c r="BG163" s="13">
        <v>14016.61347517731</v>
      </c>
      <c r="BH163" s="17">
        <v>1.5097017359713529</v>
      </c>
    </row>
    <row r="164" spans="2:60" x14ac:dyDescent="0.3">
      <c r="B164" s="2">
        <v>7</v>
      </c>
      <c r="C164" s="33" t="s">
        <v>79</v>
      </c>
      <c r="D164" s="35">
        <v>14195.67</v>
      </c>
      <c r="L164" s="7">
        <f t="shared" si="76"/>
        <v>15837</v>
      </c>
      <c r="M164" s="6" t="s">
        <v>1</v>
      </c>
      <c r="N164" s="7">
        <f t="shared" si="73"/>
        <v>16181</v>
      </c>
      <c r="O164" s="6" t="s">
        <v>17</v>
      </c>
      <c r="Q164" s="7">
        <f t="shared" si="77"/>
        <v>15837</v>
      </c>
      <c r="R164" s="6" t="s">
        <v>1</v>
      </c>
      <c r="S164" s="7">
        <f t="shared" si="74"/>
        <v>16181</v>
      </c>
      <c r="T164" s="6" t="s">
        <v>42</v>
      </c>
      <c r="V164" s="2">
        <v>7</v>
      </c>
      <c r="W164" s="33" t="s">
        <v>79</v>
      </c>
      <c r="X164" s="35">
        <v>14195.67</v>
      </c>
      <c r="Y164" s="2" t="s">
        <v>49</v>
      </c>
      <c r="AA164" s="2">
        <v>7</v>
      </c>
      <c r="AB164" s="33" t="s">
        <v>79</v>
      </c>
      <c r="AC164" s="35">
        <v>14195.67</v>
      </c>
      <c r="AD164" s="2" t="s">
        <v>49</v>
      </c>
      <c r="AE164" s="2" t="s">
        <v>49</v>
      </c>
      <c r="AF164" s="2" t="s">
        <v>38</v>
      </c>
      <c r="AG164" s="2" t="s">
        <v>49</v>
      </c>
      <c r="AI164" s="2" t="s">
        <v>41</v>
      </c>
      <c r="AJ164" s="2">
        <v>0</v>
      </c>
      <c r="AK164" s="2">
        <v>0</v>
      </c>
      <c r="AL164" s="2">
        <v>0</v>
      </c>
      <c r="AM164" s="2">
        <v>0</v>
      </c>
      <c r="AN164" s="2">
        <v>4</v>
      </c>
      <c r="AO164" s="2">
        <v>3</v>
      </c>
      <c r="AP164" s="2">
        <v>0</v>
      </c>
      <c r="AQ164" s="2">
        <v>1</v>
      </c>
      <c r="AR164" s="2">
        <v>0</v>
      </c>
      <c r="AS164" s="2">
        <v>0</v>
      </c>
      <c r="AT164">
        <f t="shared" si="75"/>
        <v>8</v>
      </c>
      <c r="AU164" s="2" t="s">
        <v>42</v>
      </c>
      <c r="AV164" s="12">
        <v>16009</v>
      </c>
      <c r="AX164" s="2">
        <v>7</v>
      </c>
      <c r="AY164" s="33" t="s">
        <v>79</v>
      </c>
      <c r="AZ164" s="35">
        <v>14195.67</v>
      </c>
      <c r="BA164" s="2" t="s">
        <v>49</v>
      </c>
      <c r="BB164" s="13">
        <v>14286.269841269839</v>
      </c>
      <c r="BD164" s="2">
        <v>7</v>
      </c>
      <c r="BE164" s="33" t="s">
        <v>79</v>
      </c>
      <c r="BF164" s="35">
        <v>14195.67</v>
      </c>
      <c r="BG164" s="13">
        <v>14308.316000000001</v>
      </c>
      <c r="BH164" s="17">
        <v>0.63822166385836476</v>
      </c>
    </row>
    <row r="165" spans="2:60" x14ac:dyDescent="0.3">
      <c r="B165" s="2">
        <v>8</v>
      </c>
      <c r="C165" s="33" t="s">
        <v>80</v>
      </c>
      <c r="D165" s="35">
        <v>14195.67</v>
      </c>
      <c r="L165" s="7">
        <f t="shared" si="76"/>
        <v>16181</v>
      </c>
      <c r="M165" s="6" t="s">
        <v>1</v>
      </c>
      <c r="N165" s="7">
        <f t="shared" si="73"/>
        <v>16525</v>
      </c>
      <c r="O165" s="6" t="s">
        <v>18</v>
      </c>
      <c r="Q165" s="7">
        <f t="shared" si="77"/>
        <v>16181</v>
      </c>
      <c r="R165" s="6" t="s">
        <v>1</v>
      </c>
      <c r="S165" s="7">
        <f t="shared" si="74"/>
        <v>16525</v>
      </c>
      <c r="T165" s="6" t="s">
        <v>35</v>
      </c>
      <c r="V165" s="2">
        <v>8</v>
      </c>
      <c r="W165" s="33" t="s">
        <v>80</v>
      </c>
      <c r="X165" s="35">
        <v>14195.67</v>
      </c>
      <c r="Y165" s="2" t="s">
        <v>49</v>
      </c>
      <c r="AA165" s="2">
        <v>8</v>
      </c>
      <c r="AB165" s="33" t="s">
        <v>80</v>
      </c>
      <c r="AC165" s="35">
        <v>14195.67</v>
      </c>
      <c r="AD165" s="2" t="s">
        <v>49</v>
      </c>
      <c r="AE165" s="2" t="s">
        <v>49</v>
      </c>
      <c r="AF165" s="2" t="s">
        <v>38</v>
      </c>
      <c r="AG165" s="2" t="s">
        <v>49</v>
      </c>
      <c r="AI165" s="2" t="s">
        <v>42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1</v>
      </c>
      <c r="AP165" s="2">
        <v>6</v>
      </c>
      <c r="AQ165" s="2">
        <v>1</v>
      </c>
      <c r="AR165" s="2">
        <v>0</v>
      </c>
      <c r="AS165" s="2">
        <v>0</v>
      </c>
      <c r="AT165">
        <f t="shared" si="75"/>
        <v>8</v>
      </c>
      <c r="AU165" s="2" t="s">
        <v>35</v>
      </c>
      <c r="AV165" s="12">
        <v>16330.066000000001</v>
      </c>
      <c r="AX165" s="2">
        <v>8</v>
      </c>
      <c r="AY165" s="33" t="s">
        <v>80</v>
      </c>
      <c r="AZ165" s="35">
        <v>14195.67</v>
      </c>
      <c r="BA165" s="2" t="s">
        <v>49</v>
      </c>
      <c r="BB165" s="13">
        <v>14286.269841269839</v>
      </c>
      <c r="BD165" s="2">
        <v>8</v>
      </c>
      <c r="BE165" s="33" t="s">
        <v>80</v>
      </c>
      <c r="BF165" s="35">
        <v>14195.67</v>
      </c>
      <c r="BG165" s="13">
        <v>14308.316000000001</v>
      </c>
      <c r="BH165" s="17">
        <v>0.63822166385836476</v>
      </c>
    </row>
    <row r="166" spans="2:60" x14ac:dyDescent="0.3">
      <c r="B166" s="2">
        <v>9</v>
      </c>
      <c r="C166" s="32" t="s">
        <v>81</v>
      </c>
      <c r="D166" s="35">
        <v>14270.29</v>
      </c>
      <c r="L166" s="7">
        <f t="shared" si="76"/>
        <v>16525</v>
      </c>
      <c r="M166" s="6" t="s">
        <v>1</v>
      </c>
      <c r="N166" s="7">
        <f t="shared" si="73"/>
        <v>16869</v>
      </c>
      <c r="O166" s="6" t="s">
        <v>19</v>
      </c>
      <c r="Q166" s="7">
        <f t="shared" si="77"/>
        <v>16525</v>
      </c>
      <c r="R166" s="6" t="s">
        <v>1</v>
      </c>
      <c r="S166" s="7">
        <f t="shared" si="74"/>
        <v>16869</v>
      </c>
      <c r="T166" s="6" t="s">
        <v>43</v>
      </c>
      <c r="V166" s="2">
        <v>9</v>
      </c>
      <c r="W166" s="32" t="s">
        <v>81</v>
      </c>
      <c r="X166" s="35">
        <v>14270.29</v>
      </c>
      <c r="Y166" s="2" t="s">
        <v>49</v>
      </c>
      <c r="AA166" s="2">
        <v>9</v>
      </c>
      <c r="AB166" s="32" t="s">
        <v>81</v>
      </c>
      <c r="AC166" s="35">
        <v>14270.29</v>
      </c>
      <c r="AD166" s="2" t="s">
        <v>49</v>
      </c>
      <c r="AE166" s="2" t="s">
        <v>49</v>
      </c>
      <c r="AF166" s="2" t="s">
        <v>38</v>
      </c>
      <c r="AG166" s="2" t="s">
        <v>49</v>
      </c>
      <c r="AI166" s="2" t="s">
        <v>35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2</v>
      </c>
      <c r="AQ166" s="2">
        <v>12</v>
      </c>
      <c r="AR166" s="2">
        <v>1</v>
      </c>
      <c r="AS166" s="2">
        <v>0</v>
      </c>
      <c r="AT166">
        <f t="shared" si="75"/>
        <v>15</v>
      </c>
      <c r="AU166" s="2" t="s">
        <v>43</v>
      </c>
      <c r="AV166" s="12">
        <v>16353</v>
      </c>
      <c r="AX166" s="2">
        <v>9</v>
      </c>
      <c r="AY166" s="32" t="s">
        <v>81</v>
      </c>
      <c r="AZ166" s="35">
        <v>14270.29</v>
      </c>
      <c r="BA166" s="2" t="s">
        <v>49</v>
      </c>
      <c r="BB166" s="13">
        <v>14286.269841269839</v>
      </c>
      <c r="BD166" s="2">
        <v>9</v>
      </c>
      <c r="BE166" s="32" t="s">
        <v>81</v>
      </c>
      <c r="BF166" s="35">
        <v>14270.29</v>
      </c>
      <c r="BG166" s="13">
        <v>14308.316000000001</v>
      </c>
      <c r="BH166" s="17">
        <v>0.11197979347190511</v>
      </c>
    </row>
    <row r="167" spans="2:60" x14ac:dyDescent="0.3">
      <c r="B167" s="2">
        <v>10</v>
      </c>
      <c r="C167" s="32" t="s">
        <v>82</v>
      </c>
      <c r="D167" s="35">
        <v>14338.95</v>
      </c>
      <c r="L167" s="7">
        <f t="shared" si="76"/>
        <v>16869</v>
      </c>
      <c r="M167" s="6" t="s">
        <v>1</v>
      </c>
      <c r="N167" s="7">
        <f t="shared" si="73"/>
        <v>17213</v>
      </c>
      <c r="O167" s="6" t="s">
        <v>20</v>
      </c>
      <c r="Q167" s="7">
        <f t="shared" si="77"/>
        <v>16869</v>
      </c>
      <c r="R167" s="6" t="s">
        <v>1</v>
      </c>
      <c r="S167" s="7">
        <f t="shared" si="74"/>
        <v>17213</v>
      </c>
      <c r="T167" s="6" t="s">
        <v>44</v>
      </c>
      <c r="V167" s="2">
        <v>10</v>
      </c>
      <c r="W167" s="32" t="s">
        <v>82</v>
      </c>
      <c r="X167" s="35">
        <v>14338.95</v>
      </c>
      <c r="Y167" s="2" t="s">
        <v>49</v>
      </c>
      <c r="AA167" s="2">
        <v>10</v>
      </c>
      <c r="AB167" s="32" t="s">
        <v>82</v>
      </c>
      <c r="AC167" s="35">
        <v>14338.95</v>
      </c>
      <c r="AD167" s="2" t="s">
        <v>49</v>
      </c>
      <c r="AE167" s="2" t="s">
        <v>49</v>
      </c>
      <c r="AF167" s="2" t="s">
        <v>38</v>
      </c>
      <c r="AG167" s="2" t="s">
        <v>49</v>
      </c>
      <c r="AI167" s="2" t="s">
        <v>43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1</v>
      </c>
      <c r="AR167" s="2">
        <v>0</v>
      </c>
      <c r="AS167" s="2">
        <v>0</v>
      </c>
      <c r="AT167">
        <f t="shared" si="75"/>
        <v>1</v>
      </c>
      <c r="AU167" s="2" t="s">
        <v>44</v>
      </c>
      <c r="AV167" s="12">
        <v>0</v>
      </c>
      <c r="AX167" s="2">
        <v>10</v>
      </c>
      <c r="AY167" s="32" t="s">
        <v>82</v>
      </c>
      <c r="AZ167" s="35">
        <v>14338.95</v>
      </c>
      <c r="BA167" s="2" t="s">
        <v>49</v>
      </c>
      <c r="BB167" s="13">
        <v>14286.269841269839</v>
      </c>
      <c r="BD167" s="2">
        <v>10</v>
      </c>
      <c r="BE167" s="32" t="s">
        <v>82</v>
      </c>
      <c r="BF167" s="35">
        <v>14338.95</v>
      </c>
      <c r="BG167" s="13">
        <v>14308.316000000001</v>
      </c>
      <c r="BH167" s="17">
        <v>0.36739202473094562</v>
      </c>
    </row>
    <row r="168" spans="2:60" x14ac:dyDescent="0.3">
      <c r="B168" s="2" t="s">
        <v>24</v>
      </c>
      <c r="C168" s="2" t="s">
        <v>24</v>
      </c>
      <c r="D168" s="2" t="s">
        <v>24</v>
      </c>
      <c r="N168" s="7"/>
      <c r="V168" s="2" t="s">
        <v>24</v>
      </c>
      <c r="W168" s="2" t="s">
        <v>24</v>
      </c>
      <c r="X168" s="2" t="s">
        <v>24</v>
      </c>
      <c r="Y168" s="2" t="s">
        <v>24</v>
      </c>
      <c r="AA168" s="2" t="s">
        <v>24</v>
      </c>
      <c r="AB168" s="2" t="s">
        <v>24</v>
      </c>
      <c r="AC168" s="2" t="s">
        <v>24</v>
      </c>
      <c r="AD168" s="2" t="s">
        <v>24</v>
      </c>
      <c r="AE168" s="2" t="s">
        <v>24</v>
      </c>
      <c r="AF168" s="2" t="s">
        <v>24</v>
      </c>
      <c r="AG168" s="2" t="s">
        <v>24</v>
      </c>
      <c r="AI168" s="2" t="s">
        <v>44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>
        <f t="shared" si="75"/>
        <v>0</v>
      </c>
      <c r="AX168" s="2" t="s">
        <v>24</v>
      </c>
      <c r="AY168" s="2" t="s">
        <v>24</v>
      </c>
      <c r="AZ168" s="2" t="s">
        <v>24</v>
      </c>
      <c r="BA168" s="2" t="s">
        <v>24</v>
      </c>
      <c r="BB168" s="2" t="s">
        <v>24</v>
      </c>
      <c r="BD168" s="2" t="s">
        <v>24</v>
      </c>
      <c r="BE168" s="2" t="s">
        <v>24</v>
      </c>
      <c r="BF168" s="2" t="s">
        <v>24</v>
      </c>
      <c r="BG168" s="2" t="s">
        <v>24</v>
      </c>
      <c r="BH168" s="2" t="s">
        <v>24</v>
      </c>
    </row>
    <row r="169" spans="2:60" x14ac:dyDescent="0.3">
      <c r="B169" s="2" t="s">
        <v>24</v>
      </c>
      <c r="C169" s="2" t="s">
        <v>24</v>
      </c>
      <c r="D169" s="2" t="s">
        <v>24</v>
      </c>
      <c r="V169" s="2" t="s">
        <v>24</v>
      </c>
      <c r="W169" s="2" t="s">
        <v>24</v>
      </c>
      <c r="X169" s="2" t="s">
        <v>24</v>
      </c>
      <c r="Y169" s="2" t="s">
        <v>24</v>
      </c>
      <c r="AA169" s="2" t="s">
        <v>24</v>
      </c>
      <c r="AB169" s="2" t="s">
        <v>24</v>
      </c>
      <c r="AC169" s="2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T169">
        <f>SUM(AT159:AT168)</f>
        <v>729</v>
      </c>
      <c r="AX169" s="2" t="s">
        <v>24</v>
      </c>
      <c r="AY169" s="2" t="s">
        <v>24</v>
      </c>
      <c r="AZ169" s="2" t="s">
        <v>24</v>
      </c>
      <c r="BA169" s="2" t="s">
        <v>24</v>
      </c>
      <c r="BB169" s="2" t="s">
        <v>24</v>
      </c>
      <c r="BD169" s="2" t="s">
        <v>24</v>
      </c>
      <c r="BE169" s="2" t="s">
        <v>24</v>
      </c>
      <c r="BF169" s="2" t="s">
        <v>24</v>
      </c>
      <c r="BG169" s="2" t="s">
        <v>24</v>
      </c>
      <c r="BH169" s="2" t="s">
        <v>24</v>
      </c>
    </row>
    <row r="170" spans="2:60" x14ac:dyDescent="0.3">
      <c r="B170" s="2" t="s">
        <v>24</v>
      </c>
      <c r="C170" s="2" t="s">
        <v>24</v>
      </c>
      <c r="D170" s="2" t="s">
        <v>24</v>
      </c>
      <c r="V170" s="2" t="s">
        <v>24</v>
      </c>
      <c r="W170" s="2" t="s">
        <v>24</v>
      </c>
      <c r="X170" s="2" t="s">
        <v>24</v>
      </c>
      <c r="Y170" s="2" t="s">
        <v>24</v>
      </c>
      <c r="AA170" s="2" t="s">
        <v>24</v>
      </c>
      <c r="AB170" s="2" t="s">
        <v>24</v>
      </c>
      <c r="AC170" s="2" t="s">
        <v>24</v>
      </c>
      <c r="AD170" s="2" t="s">
        <v>24</v>
      </c>
      <c r="AE170" s="2" t="s">
        <v>24</v>
      </c>
      <c r="AF170" s="2" t="s">
        <v>24</v>
      </c>
      <c r="AG170" s="2" t="s">
        <v>24</v>
      </c>
      <c r="AX170" s="2" t="s">
        <v>24</v>
      </c>
      <c r="AY170" s="2" t="s">
        <v>24</v>
      </c>
      <c r="AZ170" s="2" t="s">
        <v>24</v>
      </c>
      <c r="BA170" s="2" t="s">
        <v>24</v>
      </c>
      <c r="BB170" s="2" t="s">
        <v>24</v>
      </c>
      <c r="BD170" s="2" t="s">
        <v>24</v>
      </c>
      <c r="BE170" s="2" t="s">
        <v>24</v>
      </c>
      <c r="BF170" s="2" t="s">
        <v>24</v>
      </c>
      <c r="BG170" s="2" t="s">
        <v>24</v>
      </c>
      <c r="BH170" s="2" t="s">
        <v>24</v>
      </c>
    </row>
    <row r="171" spans="2:60" x14ac:dyDescent="0.3">
      <c r="B171" s="2" t="s">
        <v>24</v>
      </c>
      <c r="C171" s="2" t="s">
        <v>24</v>
      </c>
      <c r="D171" s="2" t="s">
        <v>24</v>
      </c>
      <c r="V171" s="2" t="s">
        <v>24</v>
      </c>
      <c r="W171" s="2" t="s">
        <v>24</v>
      </c>
      <c r="X171" s="2" t="s">
        <v>24</v>
      </c>
      <c r="Y171" s="2" t="s">
        <v>24</v>
      </c>
      <c r="AA171" s="2" t="s">
        <v>24</v>
      </c>
      <c r="AB171" s="2" t="s">
        <v>24</v>
      </c>
      <c r="AC171" s="2" t="s">
        <v>24</v>
      </c>
      <c r="AD171" s="2" t="s">
        <v>24</v>
      </c>
      <c r="AE171" s="2" t="s">
        <v>24</v>
      </c>
      <c r="AF171" s="2" t="s">
        <v>24</v>
      </c>
      <c r="AG171" s="2" t="s">
        <v>24</v>
      </c>
      <c r="AX171" s="2" t="s">
        <v>24</v>
      </c>
      <c r="AY171" s="2" t="s">
        <v>24</v>
      </c>
      <c r="AZ171" s="2" t="s">
        <v>24</v>
      </c>
      <c r="BA171" s="2" t="s">
        <v>24</v>
      </c>
      <c r="BB171" s="2" t="s">
        <v>24</v>
      </c>
      <c r="BD171" s="2" t="s">
        <v>24</v>
      </c>
      <c r="BE171" s="2" t="s">
        <v>24</v>
      </c>
      <c r="BF171" s="2" t="s">
        <v>24</v>
      </c>
      <c r="BG171" s="2" t="s">
        <v>24</v>
      </c>
      <c r="BH171" s="2" t="s">
        <v>24</v>
      </c>
    </row>
    <row r="172" spans="2:60" x14ac:dyDescent="0.3">
      <c r="B172" s="2" t="s">
        <v>24</v>
      </c>
      <c r="C172" s="2" t="s">
        <v>24</v>
      </c>
      <c r="D172" s="2" t="s">
        <v>24</v>
      </c>
      <c r="V172" s="2" t="s">
        <v>24</v>
      </c>
      <c r="W172" s="2" t="s">
        <v>24</v>
      </c>
      <c r="X172" s="2" t="s">
        <v>24</v>
      </c>
      <c r="Y172" s="2" t="s">
        <v>24</v>
      </c>
      <c r="AA172" s="2" t="s">
        <v>24</v>
      </c>
      <c r="AB172" s="2" t="s">
        <v>24</v>
      </c>
      <c r="AC172" s="2" t="s">
        <v>24</v>
      </c>
      <c r="AD172" s="2" t="s">
        <v>24</v>
      </c>
      <c r="AE172" s="2" t="s">
        <v>24</v>
      </c>
      <c r="AF172" s="2" t="s">
        <v>24</v>
      </c>
      <c r="AG172" s="2" t="s">
        <v>24</v>
      </c>
      <c r="AI172" s="67" t="s">
        <v>51</v>
      </c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X172" s="2" t="s">
        <v>24</v>
      </c>
      <c r="AY172" s="2" t="s">
        <v>24</v>
      </c>
      <c r="AZ172" s="2" t="s">
        <v>24</v>
      </c>
      <c r="BA172" s="2" t="s">
        <v>24</v>
      </c>
      <c r="BB172" s="2" t="s">
        <v>24</v>
      </c>
      <c r="BD172" s="2" t="s">
        <v>24</v>
      </c>
      <c r="BE172" s="2" t="s">
        <v>24</v>
      </c>
      <c r="BF172" s="2" t="s">
        <v>24</v>
      </c>
      <c r="BG172" s="2" t="s">
        <v>24</v>
      </c>
      <c r="BH172" s="2" t="s">
        <v>24</v>
      </c>
    </row>
    <row r="173" spans="2:60" x14ac:dyDescent="0.3">
      <c r="B173" s="2">
        <v>730</v>
      </c>
      <c r="C173" s="30" t="s">
        <v>83</v>
      </c>
      <c r="D173" s="30">
        <v>14299.15</v>
      </c>
      <c r="V173" s="2">
        <v>671</v>
      </c>
      <c r="W173" s="2" t="s">
        <v>148</v>
      </c>
      <c r="X173" s="2">
        <v>14197.66</v>
      </c>
      <c r="Y173" s="2" t="s">
        <v>49</v>
      </c>
      <c r="AA173" s="2">
        <v>670</v>
      </c>
      <c r="AB173" s="2" t="s">
        <v>147</v>
      </c>
      <c r="AC173" s="2">
        <v>14193.68</v>
      </c>
      <c r="AD173" s="2" t="s">
        <v>49</v>
      </c>
      <c r="AE173" s="2" t="s">
        <v>49</v>
      </c>
      <c r="AF173" s="2" t="s">
        <v>38</v>
      </c>
      <c r="AG173" s="2" t="s">
        <v>49</v>
      </c>
      <c r="AI173" s="2" t="s">
        <v>33</v>
      </c>
      <c r="AJ173" s="2" t="s">
        <v>50</v>
      </c>
      <c r="AK173" s="2" t="s">
        <v>49</v>
      </c>
      <c r="AL173" s="2" t="s">
        <v>34</v>
      </c>
      <c r="AM173" s="2" t="s">
        <v>39</v>
      </c>
      <c r="AN173" s="2" t="s">
        <v>40</v>
      </c>
      <c r="AO173" s="2" t="s">
        <v>41</v>
      </c>
      <c r="AP173" s="2" t="s">
        <v>42</v>
      </c>
      <c r="AQ173" s="2" t="s">
        <v>35</v>
      </c>
      <c r="AR173" s="2" t="s">
        <v>43</v>
      </c>
      <c r="AS173" s="2" t="s">
        <v>44</v>
      </c>
      <c r="AX173" s="2">
        <v>670</v>
      </c>
      <c r="AY173" s="2" t="s">
        <v>147</v>
      </c>
      <c r="AZ173" s="2">
        <v>14193.68</v>
      </c>
      <c r="BA173" s="2" t="s">
        <v>49</v>
      </c>
      <c r="BB173" s="13">
        <v>14286.269841269839</v>
      </c>
      <c r="BD173" s="2">
        <v>670</v>
      </c>
      <c r="BE173" s="2" t="s">
        <v>147</v>
      </c>
      <c r="BF173" s="2">
        <v>14193.68</v>
      </c>
      <c r="BG173" s="13">
        <v>14286.269841269839</v>
      </c>
      <c r="BH173" s="17">
        <v>0.65233146914572193</v>
      </c>
    </row>
    <row r="174" spans="2:60" x14ac:dyDescent="0.3">
      <c r="AA174" s="2">
        <v>671</v>
      </c>
      <c r="AB174" s="2" t="s">
        <v>148</v>
      </c>
      <c r="AC174" s="2">
        <v>14197.66</v>
      </c>
      <c r="AD174" s="2" t="s">
        <v>49</v>
      </c>
      <c r="AE174" s="2" t="s">
        <v>49</v>
      </c>
      <c r="AF174" s="2" t="s">
        <v>38</v>
      </c>
      <c r="AG174" s="2"/>
      <c r="AI174" s="2" t="s">
        <v>50</v>
      </c>
      <c r="AJ174" s="2">
        <f>AJ159/$AT$159</f>
        <v>0.89430894308943087</v>
      </c>
      <c r="AK174" s="2">
        <f t="shared" ref="AK174:AS174" si="78">AK159/$AT$159</f>
        <v>0.10569105691056911</v>
      </c>
      <c r="AL174" s="2">
        <f t="shared" si="78"/>
        <v>0</v>
      </c>
      <c r="AM174" s="2">
        <f t="shared" si="78"/>
        <v>0</v>
      </c>
      <c r="AN174" s="2">
        <f t="shared" si="78"/>
        <v>0</v>
      </c>
      <c r="AO174" s="2">
        <f t="shared" si="78"/>
        <v>0</v>
      </c>
      <c r="AP174" s="2">
        <f t="shared" si="78"/>
        <v>0</v>
      </c>
      <c r="AQ174" s="2">
        <f t="shared" si="78"/>
        <v>0</v>
      </c>
      <c r="AR174" s="2">
        <f t="shared" si="78"/>
        <v>0</v>
      </c>
      <c r="AS174" s="2">
        <f t="shared" si="78"/>
        <v>0</v>
      </c>
      <c r="AX174" s="2">
        <v>671</v>
      </c>
      <c r="AY174" s="2" t="s">
        <v>148</v>
      </c>
      <c r="AZ174" s="2">
        <v>14197.66</v>
      </c>
      <c r="BA174" s="2" t="s">
        <v>49</v>
      </c>
      <c r="BB174" s="13">
        <v>14286.269841269839</v>
      </c>
      <c r="BD174" s="2">
        <v>671</v>
      </c>
      <c r="BE174" s="2" t="s">
        <v>148</v>
      </c>
      <c r="BF174" s="2">
        <v>14197.66</v>
      </c>
      <c r="BG174" s="13">
        <v>14286.269841269839</v>
      </c>
      <c r="BH174" s="17">
        <v>0.62411581394288174</v>
      </c>
    </row>
    <row r="175" spans="2:60" x14ac:dyDescent="0.3">
      <c r="AI175" s="2" t="s">
        <v>49</v>
      </c>
      <c r="AJ175" s="2">
        <f>AJ160/$AT$160</f>
        <v>3.439153439153439E-2</v>
      </c>
      <c r="AK175" s="2">
        <f t="shared" ref="AK175:AS175" si="79">AK160/$AT$160</f>
        <v>0.93915343915343918</v>
      </c>
      <c r="AL175" s="2">
        <f t="shared" si="79"/>
        <v>2.6455026455026454E-2</v>
      </c>
      <c r="AM175" s="2">
        <f t="shared" si="79"/>
        <v>0</v>
      </c>
      <c r="AN175" s="2">
        <f t="shared" si="79"/>
        <v>0</v>
      </c>
      <c r="AO175" s="2">
        <f t="shared" si="79"/>
        <v>0</v>
      </c>
      <c r="AP175" s="2">
        <f t="shared" si="79"/>
        <v>0</v>
      </c>
      <c r="AQ175" s="2">
        <f t="shared" si="79"/>
        <v>0</v>
      </c>
      <c r="AR175" s="2">
        <f t="shared" si="79"/>
        <v>0</v>
      </c>
      <c r="AS175" s="2">
        <f t="shared" si="79"/>
        <v>0</v>
      </c>
    </row>
    <row r="176" spans="2:60" x14ac:dyDescent="0.3">
      <c r="AI176" s="2" t="s">
        <v>34</v>
      </c>
      <c r="AJ176" s="2">
        <f>AJ161/$AT$161</f>
        <v>0</v>
      </c>
      <c r="AK176" s="2">
        <f t="shared" ref="AK176:AS176" si="80">AK161/$AT$161</f>
        <v>6.8493150684931503E-2</v>
      </c>
      <c r="AL176" s="2">
        <f t="shared" si="80"/>
        <v>0.89726027397260277</v>
      </c>
      <c r="AM176" s="2">
        <f t="shared" si="80"/>
        <v>3.4246575342465752E-2</v>
      </c>
      <c r="AN176" s="2">
        <f t="shared" si="80"/>
        <v>0</v>
      </c>
      <c r="AO176" s="2">
        <f t="shared" si="80"/>
        <v>0</v>
      </c>
      <c r="AP176" s="2">
        <f t="shared" si="80"/>
        <v>0</v>
      </c>
      <c r="AQ176" s="2">
        <f t="shared" si="80"/>
        <v>0</v>
      </c>
      <c r="AR176" s="2">
        <f t="shared" si="80"/>
        <v>0</v>
      </c>
      <c r="AS176" s="2">
        <f t="shared" si="80"/>
        <v>0</v>
      </c>
    </row>
    <row r="177" spans="1:60" x14ac:dyDescent="0.3">
      <c r="AI177" s="2" t="s">
        <v>39</v>
      </c>
      <c r="AJ177" s="2">
        <f>AJ162/$AT$162</f>
        <v>0</v>
      </c>
      <c r="AK177" s="2">
        <f t="shared" ref="AK177:AS177" si="81">AK162/$AT$162</f>
        <v>0</v>
      </c>
      <c r="AL177" s="2">
        <f t="shared" si="81"/>
        <v>0.125</v>
      </c>
      <c r="AM177" s="2">
        <f t="shared" si="81"/>
        <v>0.85</v>
      </c>
      <c r="AN177" s="2">
        <f t="shared" si="81"/>
        <v>0</v>
      </c>
      <c r="AO177" s="2">
        <f t="shared" si="81"/>
        <v>2.5000000000000001E-2</v>
      </c>
      <c r="AP177" s="2">
        <f t="shared" si="81"/>
        <v>0</v>
      </c>
      <c r="AQ177" s="2">
        <f t="shared" si="81"/>
        <v>0</v>
      </c>
      <c r="AR177" s="2">
        <f t="shared" si="81"/>
        <v>0</v>
      </c>
      <c r="AS177" s="2">
        <f t="shared" si="81"/>
        <v>0</v>
      </c>
    </row>
    <row r="178" spans="1:60" x14ac:dyDescent="0.3">
      <c r="AI178" s="2" t="s">
        <v>40</v>
      </c>
      <c r="AJ178" s="2">
        <f>AJ163/$AT$163</f>
        <v>0</v>
      </c>
      <c r="AK178" s="2">
        <f t="shared" ref="AK178:AS178" si="82">AK163/$AT$163</f>
        <v>0</v>
      </c>
      <c r="AL178" s="2">
        <f t="shared" si="82"/>
        <v>0</v>
      </c>
      <c r="AM178" s="2">
        <f t="shared" si="82"/>
        <v>0.1</v>
      </c>
      <c r="AN178" s="2">
        <f t="shared" si="82"/>
        <v>0.6</v>
      </c>
      <c r="AO178" s="2">
        <f t="shared" si="82"/>
        <v>0.3</v>
      </c>
      <c r="AP178" s="2">
        <f t="shared" si="82"/>
        <v>0</v>
      </c>
      <c r="AQ178" s="2">
        <f t="shared" si="82"/>
        <v>0</v>
      </c>
      <c r="AR178" s="2">
        <f t="shared" si="82"/>
        <v>0</v>
      </c>
      <c r="AS178" s="2">
        <f t="shared" si="82"/>
        <v>0</v>
      </c>
    </row>
    <row r="179" spans="1:60" x14ac:dyDescent="0.3">
      <c r="AI179" s="2" t="s">
        <v>41</v>
      </c>
      <c r="AJ179" s="2">
        <f>AJ164/$AT$164</f>
        <v>0</v>
      </c>
      <c r="AK179" s="2">
        <f t="shared" ref="AK179:AS179" si="83">AK164/$AT$164</f>
        <v>0</v>
      </c>
      <c r="AL179" s="2">
        <f t="shared" si="83"/>
        <v>0</v>
      </c>
      <c r="AM179" s="2">
        <f t="shared" si="83"/>
        <v>0</v>
      </c>
      <c r="AN179" s="2">
        <f t="shared" si="83"/>
        <v>0.5</v>
      </c>
      <c r="AO179" s="2">
        <f t="shared" si="83"/>
        <v>0.375</v>
      </c>
      <c r="AP179" s="2">
        <f t="shared" si="83"/>
        <v>0</v>
      </c>
      <c r="AQ179" s="2">
        <f t="shared" si="83"/>
        <v>0.125</v>
      </c>
      <c r="AR179" s="2">
        <f t="shared" si="83"/>
        <v>0</v>
      </c>
      <c r="AS179" s="2">
        <f t="shared" si="83"/>
        <v>0</v>
      </c>
    </row>
    <row r="180" spans="1:60" x14ac:dyDescent="0.3">
      <c r="AI180" s="2" t="s">
        <v>42</v>
      </c>
      <c r="AJ180" s="2">
        <f>AJ165/$AT$165</f>
        <v>0</v>
      </c>
      <c r="AK180" s="2">
        <f t="shared" ref="AK180:AS180" si="84">AK165/$AT$165</f>
        <v>0</v>
      </c>
      <c r="AL180" s="2">
        <f t="shared" si="84"/>
        <v>0</v>
      </c>
      <c r="AM180" s="2">
        <f t="shared" si="84"/>
        <v>0</v>
      </c>
      <c r="AN180" s="2">
        <f t="shared" si="84"/>
        <v>0</v>
      </c>
      <c r="AO180" s="2">
        <f t="shared" si="84"/>
        <v>0.125</v>
      </c>
      <c r="AP180" s="2">
        <f t="shared" si="84"/>
        <v>0.75</v>
      </c>
      <c r="AQ180" s="2">
        <f t="shared" si="84"/>
        <v>0.125</v>
      </c>
      <c r="AR180" s="2">
        <f t="shared" si="84"/>
        <v>0</v>
      </c>
      <c r="AS180" s="2">
        <f t="shared" si="84"/>
        <v>0</v>
      </c>
    </row>
    <row r="181" spans="1:60" x14ac:dyDescent="0.3">
      <c r="AI181" s="2" t="s">
        <v>35</v>
      </c>
      <c r="AJ181" s="2">
        <f>AJ166/$AT$166</f>
        <v>0</v>
      </c>
      <c r="AK181" s="2">
        <f t="shared" ref="AK181:AS181" si="85">AK166/$AT$166</f>
        <v>0</v>
      </c>
      <c r="AL181" s="2">
        <f t="shared" si="85"/>
        <v>0</v>
      </c>
      <c r="AM181" s="2">
        <f t="shared" si="85"/>
        <v>0</v>
      </c>
      <c r="AN181" s="2">
        <f t="shared" si="85"/>
        <v>0</v>
      </c>
      <c r="AO181" s="2">
        <f t="shared" si="85"/>
        <v>0</v>
      </c>
      <c r="AP181" s="2">
        <f t="shared" si="85"/>
        <v>0.13333333333333333</v>
      </c>
      <c r="AQ181" s="2">
        <f t="shared" si="85"/>
        <v>0.8</v>
      </c>
      <c r="AR181" s="2">
        <f t="shared" si="85"/>
        <v>6.6666666666666666E-2</v>
      </c>
      <c r="AS181" s="2">
        <f t="shared" si="85"/>
        <v>0</v>
      </c>
    </row>
    <row r="182" spans="1:60" x14ac:dyDescent="0.3">
      <c r="AI182" s="2" t="s">
        <v>43</v>
      </c>
      <c r="AJ182" s="2">
        <f>AJ167/$AT$167</f>
        <v>0</v>
      </c>
      <c r="AK182" s="2">
        <f t="shared" ref="AK182:AS182" si="86">AK167/$AT$167</f>
        <v>0</v>
      </c>
      <c r="AL182" s="2">
        <f t="shared" si="86"/>
        <v>0</v>
      </c>
      <c r="AM182" s="2">
        <f t="shared" si="86"/>
        <v>0</v>
      </c>
      <c r="AN182" s="2">
        <f t="shared" si="86"/>
        <v>0</v>
      </c>
      <c r="AO182" s="2">
        <f t="shared" si="86"/>
        <v>0</v>
      </c>
      <c r="AP182" s="2">
        <f t="shared" si="86"/>
        <v>0</v>
      </c>
      <c r="AQ182" s="2">
        <f t="shared" si="86"/>
        <v>1</v>
      </c>
      <c r="AR182" s="2">
        <f t="shared" si="86"/>
        <v>0</v>
      </c>
      <c r="AS182" s="2">
        <f t="shared" si="86"/>
        <v>0</v>
      </c>
    </row>
    <row r="183" spans="1:60" x14ac:dyDescent="0.3">
      <c r="AI183" s="2" t="s">
        <v>44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6" spans="1:60" x14ac:dyDescent="0.3">
      <c r="A186" t="s">
        <v>195</v>
      </c>
    </row>
    <row r="188" spans="1:60" x14ac:dyDescent="0.3">
      <c r="B188" s="14" t="s">
        <v>46</v>
      </c>
      <c r="C188" s="14" t="s">
        <v>47</v>
      </c>
      <c r="D188" s="14" t="s">
        <v>48</v>
      </c>
      <c r="F188" s="67" t="s">
        <v>2</v>
      </c>
      <c r="G188" s="67"/>
      <c r="I188" s="70" t="s">
        <v>7</v>
      </c>
      <c r="J188" s="71"/>
      <c r="L188" s="68" t="s">
        <v>0</v>
      </c>
      <c r="M188" s="68"/>
      <c r="N188" s="68"/>
      <c r="O188" s="6" t="s">
        <v>10</v>
      </c>
      <c r="Q188" s="68" t="s">
        <v>0</v>
      </c>
      <c r="R188" s="68"/>
      <c r="S188" s="68"/>
      <c r="T188" s="6" t="s">
        <v>33</v>
      </c>
      <c r="V188" s="67" t="s">
        <v>90</v>
      </c>
      <c r="W188" s="67"/>
      <c r="X188" s="67"/>
      <c r="Y188" s="2" t="s">
        <v>33</v>
      </c>
      <c r="AA188" s="67" t="s">
        <v>90</v>
      </c>
      <c r="AB188" s="67"/>
      <c r="AC188" s="67"/>
      <c r="AD188" s="2" t="s">
        <v>33</v>
      </c>
      <c r="AE188" s="67" t="s">
        <v>36</v>
      </c>
      <c r="AF188" s="67"/>
      <c r="AG188" s="67"/>
      <c r="AI188" s="67" t="s">
        <v>51</v>
      </c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U188" s="67" t="s">
        <v>54</v>
      </c>
      <c r="AV188" s="67"/>
      <c r="AX188" s="67" t="s">
        <v>90</v>
      </c>
      <c r="AY188" s="67"/>
      <c r="AZ188" s="67"/>
      <c r="BA188" s="2" t="s">
        <v>33</v>
      </c>
      <c r="BB188" s="2" t="s">
        <v>55</v>
      </c>
      <c r="BD188" s="67" t="s">
        <v>90</v>
      </c>
      <c r="BE188" s="67"/>
      <c r="BF188" s="67"/>
      <c r="BG188" s="2" t="s">
        <v>55</v>
      </c>
      <c r="BH188" s="2" t="s">
        <v>157</v>
      </c>
    </row>
    <row r="189" spans="1:60" x14ac:dyDescent="0.3">
      <c r="B189" s="2">
        <v>1</v>
      </c>
      <c r="C189" s="33" t="s">
        <v>89</v>
      </c>
      <c r="D189" s="35">
        <v>14162.83</v>
      </c>
      <c r="F189" s="3" t="s">
        <v>3</v>
      </c>
      <c r="G189" s="4">
        <v>13805</v>
      </c>
      <c r="I189" s="3" t="s">
        <v>3</v>
      </c>
      <c r="J189" s="4">
        <v>13805</v>
      </c>
      <c r="L189" s="7">
        <v>13805</v>
      </c>
      <c r="M189" s="6" t="s">
        <v>1</v>
      </c>
      <c r="N189" s="7">
        <f>L189+$J$193</f>
        <v>14090</v>
      </c>
      <c r="O189" s="6" t="s">
        <v>11</v>
      </c>
      <c r="Q189" s="7">
        <v>13805</v>
      </c>
      <c r="R189" s="6" t="s">
        <v>1</v>
      </c>
      <c r="S189" s="7">
        <f>Q189+$J$193</f>
        <v>14090</v>
      </c>
      <c r="T189" s="6" t="s">
        <v>50</v>
      </c>
      <c r="V189" s="2">
        <v>1</v>
      </c>
      <c r="W189" s="33" t="s">
        <v>89</v>
      </c>
      <c r="X189" s="35">
        <v>14162.83</v>
      </c>
      <c r="Y189" s="2" t="s">
        <v>49</v>
      </c>
      <c r="AA189" s="2">
        <v>1</v>
      </c>
      <c r="AB189" s="33" t="s">
        <v>89</v>
      </c>
      <c r="AC189" s="35">
        <v>14162.83</v>
      </c>
      <c r="AD189" s="2" t="s">
        <v>49</v>
      </c>
      <c r="AE189" s="2" t="s">
        <v>49</v>
      </c>
      <c r="AF189" s="2" t="s">
        <v>38</v>
      </c>
      <c r="AG189" s="2" t="s">
        <v>49</v>
      </c>
      <c r="AI189" s="2" t="s">
        <v>33</v>
      </c>
      <c r="AJ189" s="2" t="s">
        <v>50</v>
      </c>
      <c r="AK189" s="2" t="s">
        <v>49</v>
      </c>
      <c r="AL189" s="2" t="s">
        <v>34</v>
      </c>
      <c r="AM189" s="2" t="s">
        <v>39</v>
      </c>
      <c r="AN189" s="2" t="s">
        <v>40</v>
      </c>
      <c r="AO189" s="2" t="s">
        <v>41</v>
      </c>
      <c r="AP189" s="2" t="s">
        <v>42</v>
      </c>
      <c r="AQ189" s="2" t="s">
        <v>35</v>
      </c>
      <c r="AR189" s="2" t="s">
        <v>43</v>
      </c>
      <c r="AS189" s="2" t="s">
        <v>44</v>
      </c>
      <c r="AU189" s="2" t="s">
        <v>50</v>
      </c>
      <c r="AV189" s="12">
        <v>13982.757</v>
      </c>
      <c r="AX189" s="2">
        <v>1</v>
      </c>
      <c r="AY189" s="33" t="s">
        <v>89</v>
      </c>
      <c r="AZ189" s="35">
        <v>14162.83</v>
      </c>
      <c r="BA189" s="2" t="s">
        <v>49</v>
      </c>
      <c r="BB189" s="13"/>
      <c r="BD189" s="2">
        <v>1</v>
      </c>
      <c r="BE189" s="33" t="s">
        <v>89</v>
      </c>
      <c r="BF189" s="35">
        <v>14162.83</v>
      </c>
      <c r="BG189" s="13" t="s">
        <v>1</v>
      </c>
      <c r="BH189" s="2" t="s">
        <v>1</v>
      </c>
    </row>
    <row r="190" spans="1:60" x14ac:dyDescent="0.3">
      <c r="B190" s="2">
        <v>2</v>
      </c>
      <c r="C190" s="32" t="s">
        <v>74</v>
      </c>
      <c r="D190" s="35">
        <v>14340.94</v>
      </c>
      <c r="F190" s="3" t="s">
        <v>4</v>
      </c>
      <c r="G190" s="4">
        <v>16657</v>
      </c>
      <c r="I190" s="5" t="s">
        <v>4</v>
      </c>
      <c r="J190" s="4">
        <v>16657</v>
      </c>
      <c r="L190" s="7">
        <f>N189</f>
        <v>14090</v>
      </c>
      <c r="M190" s="6" t="s">
        <v>1</v>
      </c>
      <c r="N190" s="7">
        <f t="shared" ref="N190:N198" si="87">L190+$J$193</f>
        <v>14375</v>
      </c>
      <c r="O190" s="6" t="s">
        <v>12</v>
      </c>
      <c r="Q190" s="7">
        <f>S189</f>
        <v>14090</v>
      </c>
      <c r="R190" s="6" t="s">
        <v>1</v>
      </c>
      <c r="S190" s="7">
        <f t="shared" ref="S190:S198" si="88">Q190+$J$193</f>
        <v>14375</v>
      </c>
      <c r="T190" s="6" t="s">
        <v>49</v>
      </c>
      <c r="V190" s="2">
        <v>2</v>
      </c>
      <c r="W190" s="32" t="s">
        <v>74</v>
      </c>
      <c r="X190" s="35">
        <v>14340.94</v>
      </c>
      <c r="Y190" s="2" t="s">
        <v>49</v>
      </c>
      <c r="AA190" s="2">
        <v>2</v>
      </c>
      <c r="AB190" s="32" t="s">
        <v>74</v>
      </c>
      <c r="AC190" s="35">
        <v>14340.94</v>
      </c>
      <c r="AD190" s="2" t="s">
        <v>49</v>
      </c>
      <c r="AE190" s="2" t="s">
        <v>49</v>
      </c>
      <c r="AF190" s="2" t="s">
        <v>38</v>
      </c>
      <c r="AG190" s="2" t="s">
        <v>49</v>
      </c>
      <c r="AI190" s="2" t="s">
        <v>50</v>
      </c>
      <c r="AJ190" s="2">
        <v>85</v>
      </c>
      <c r="AK190" s="2">
        <v>12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>
        <f>SUM(AJ190:AS190)</f>
        <v>97</v>
      </c>
      <c r="AU190" s="2" t="s">
        <v>49</v>
      </c>
      <c r="AV190" s="12">
        <v>14232.5</v>
      </c>
      <c r="AX190" s="2">
        <v>2</v>
      </c>
      <c r="AY190" s="32" t="s">
        <v>74</v>
      </c>
      <c r="AZ190" s="35">
        <v>14340.94</v>
      </c>
      <c r="BA190" s="2" t="s">
        <v>49</v>
      </c>
      <c r="BB190" s="13">
        <v>14232.5</v>
      </c>
      <c r="BD190" s="2">
        <v>2</v>
      </c>
      <c r="BE190" s="32" t="s">
        <v>74</v>
      </c>
      <c r="BF190" s="35">
        <v>14340.94</v>
      </c>
      <c r="BG190" s="13">
        <v>14232.5</v>
      </c>
      <c r="BH190" s="17">
        <v>0.75615684885370493</v>
      </c>
    </row>
    <row r="191" spans="1:60" x14ac:dyDescent="0.3">
      <c r="B191" s="2">
        <v>3</v>
      </c>
      <c r="C191" s="32" t="s">
        <v>75</v>
      </c>
      <c r="D191" s="35">
        <v>14150.89</v>
      </c>
      <c r="F191" s="3" t="s">
        <v>5</v>
      </c>
      <c r="G191" s="3" t="s">
        <v>209</v>
      </c>
      <c r="I191" s="5" t="s">
        <v>8</v>
      </c>
      <c r="J191" s="3">
        <v>10</v>
      </c>
      <c r="L191" s="7">
        <f>N190</f>
        <v>14375</v>
      </c>
      <c r="M191" s="6" t="s">
        <v>1</v>
      </c>
      <c r="N191" s="7">
        <f t="shared" si="87"/>
        <v>14660</v>
      </c>
      <c r="O191" s="6" t="s">
        <v>13</v>
      </c>
      <c r="Q191" s="7">
        <f>S190</f>
        <v>14375</v>
      </c>
      <c r="R191" s="6" t="s">
        <v>1</v>
      </c>
      <c r="S191" s="7">
        <f t="shared" si="88"/>
        <v>14660</v>
      </c>
      <c r="T191" s="6" t="s">
        <v>34</v>
      </c>
      <c r="V191" s="2">
        <v>3</v>
      </c>
      <c r="W191" s="32" t="s">
        <v>75</v>
      </c>
      <c r="X191" s="35">
        <v>14150.89</v>
      </c>
      <c r="Y191" s="2" t="s">
        <v>49</v>
      </c>
      <c r="AA191" s="2">
        <v>3</v>
      </c>
      <c r="AB191" s="32" t="s">
        <v>75</v>
      </c>
      <c r="AC191" s="35">
        <v>14150.89</v>
      </c>
      <c r="AD191" s="2" t="s">
        <v>49</v>
      </c>
      <c r="AE191" s="2" t="s">
        <v>49</v>
      </c>
      <c r="AF191" s="2" t="s">
        <v>38</v>
      </c>
      <c r="AG191" s="2" t="s">
        <v>49</v>
      </c>
      <c r="AI191" s="2" t="s">
        <v>49</v>
      </c>
      <c r="AJ191" s="2">
        <v>12</v>
      </c>
      <c r="AK191" s="2">
        <v>314</v>
      </c>
      <c r="AL191" s="2">
        <v>12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>
        <f t="shared" ref="AT191:AT199" si="89">SUM(AJ191:AS191)</f>
        <v>338</v>
      </c>
      <c r="AU191" s="2" t="s">
        <v>34</v>
      </c>
      <c r="AV191" s="12">
        <v>14509.848</v>
      </c>
      <c r="AX191" s="2">
        <v>3</v>
      </c>
      <c r="AY191" s="32" t="s">
        <v>75</v>
      </c>
      <c r="AZ191" s="35">
        <v>14150.89</v>
      </c>
      <c r="BA191" s="2" t="s">
        <v>49</v>
      </c>
      <c r="BB191" s="13">
        <v>14232.5</v>
      </c>
      <c r="BD191" s="2">
        <v>3</v>
      </c>
      <c r="BE191" s="32" t="s">
        <v>75</v>
      </c>
      <c r="BF191" s="35">
        <v>14150.89</v>
      </c>
      <c r="BG191" s="13">
        <v>14232.5</v>
      </c>
      <c r="BH191" s="17">
        <v>0.57671284279646429</v>
      </c>
    </row>
    <row r="192" spans="1:60" x14ac:dyDescent="0.3">
      <c r="B192" s="2">
        <v>4</v>
      </c>
      <c r="C192" s="32" t="s">
        <v>76</v>
      </c>
      <c r="D192" s="35">
        <v>14100.15</v>
      </c>
      <c r="I192" s="3" t="s">
        <v>9</v>
      </c>
      <c r="J192" s="4">
        <v>2852</v>
      </c>
      <c r="L192" s="7">
        <f>N191</f>
        <v>14660</v>
      </c>
      <c r="M192" s="6" t="s">
        <v>1</v>
      </c>
      <c r="N192" s="7">
        <f t="shared" si="87"/>
        <v>14945</v>
      </c>
      <c r="O192" s="6" t="s">
        <v>14</v>
      </c>
      <c r="Q192" s="7">
        <f>S191</f>
        <v>14660</v>
      </c>
      <c r="R192" s="6" t="s">
        <v>1</v>
      </c>
      <c r="S192" s="7">
        <f t="shared" si="88"/>
        <v>14945</v>
      </c>
      <c r="T192" s="6" t="s">
        <v>39</v>
      </c>
      <c r="V192" s="2">
        <v>4</v>
      </c>
      <c r="W192" s="32" t="s">
        <v>76</v>
      </c>
      <c r="X192" s="35">
        <v>14100.15</v>
      </c>
      <c r="Y192" s="2" t="s">
        <v>49</v>
      </c>
      <c r="AA192" s="2">
        <v>4</v>
      </c>
      <c r="AB192" s="32" t="s">
        <v>76</v>
      </c>
      <c r="AC192" s="35">
        <v>14100.15</v>
      </c>
      <c r="AD192" s="2" t="s">
        <v>49</v>
      </c>
      <c r="AE192" s="2" t="s">
        <v>49</v>
      </c>
      <c r="AF192" s="2" t="s">
        <v>38</v>
      </c>
      <c r="AG192" s="2" t="s">
        <v>49</v>
      </c>
      <c r="AI192" s="2" t="s">
        <v>34</v>
      </c>
      <c r="AJ192" s="2">
        <v>0</v>
      </c>
      <c r="AK192" s="2">
        <v>12</v>
      </c>
      <c r="AL192" s="2">
        <v>129</v>
      </c>
      <c r="AM192" s="2">
        <v>8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>
        <f t="shared" si="89"/>
        <v>149</v>
      </c>
      <c r="AU192" s="2" t="s">
        <v>39</v>
      </c>
      <c r="AV192" s="12">
        <v>14781.048000000001</v>
      </c>
      <c r="AX192" s="2">
        <v>4</v>
      </c>
      <c r="AY192" s="32" t="s">
        <v>76</v>
      </c>
      <c r="AZ192" s="35">
        <v>14100.15</v>
      </c>
      <c r="BA192" s="2" t="s">
        <v>49</v>
      </c>
      <c r="BB192" s="13">
        <v>14232.5</v>
      </c>
      <c r="BD192" s="2">
        <v>4</v>
      </c>
      <c r="BE192" s="32" t="s">
        <v>76</v>
      </c>
      <c r="BF192" s="35">
        <v>14100.15</v>
      </c>
      <c r="BG192" s="13">
        <v>14232.5</v>
      </c>
      <c r="BH192" s="17">
        <v>0.93864249671103039</v>
      </c>
    </row>
    <row r="193" spans="2:60" x14ac:dyDescent="0.3">
      <c r="B193" s="2">
        <v>5</v>
      </c>
      <c r="C193" s="32" t="s">
        <v>77</v>
      </c>
      <c r="D193" s="35">
        <v>14097.16</v>
      </c>
      <c r="I193" s="3" t="s">
        <v>7</v>
      </c>
      <c r="J193" s="3">
        <v>285</v>
      </c>
      <c r="L193" s="7">
        <f t="shared" ref="L193:L198" si="90">N192</f>
        <v>14945</v>
      </c>
      <c r="M193" s="6" t="s">
        <v>1</v>
      </c>
      <c r="N193" s="7">
        <f t="shared" si="87"/>
        <v>15230</v>
      </c>
      <c r="O193" s="6" t="s">
        <v>15</v>
      </c>
      <c r="Q193" s="7">
        <f t="shared" ref="Q193:Q198" si="91">S192</f>
        <v>14945</v>
      </c>
      <c r="R193" s="6" t="s">
        <v>1</v>
      </c>
      <c r="S193" s="7">
        <f t="shared" si="88"/>
        <v>15230</v>
      </c>
      <c r="T193" s="6" t="s">
        <v>40</v>
      </c>
      <c r="V193" s="2">
        <v>5</v>
      </c>
      <c r="W193" s="32" t="s">
        <v>77</v>
      </c>
      <c r="X193" s="35">
        <v>14097.16</v>
      </c>
      <c r="Y193" s="2" t="s">
        <v>49</v>
      </c>
      <c r="AA193" s="2">
        <v>5</v>
      </c>
      <c r="AB193" s="32" t="s">
        <v>77</v>
      </c>
      <c r="AC193" s="35">
        <v>14097.16</v>
      </c>
      <c r="AD193" s="2" t="s">
        <v>49</v>
      </c>
      <c r="AE193" s="2" t="s">
        <v>49</v>
      </c>
      <c r="AF193" s="2" t="s">
        <v>38</v>
      </c>
      <c r="AG193" s="2" t="s">
        <v>49</v>
      </c>
      <c r="AI193" s="2" t="s">
        <v>39</v>
      </c>
      <c r="AJ193" s="2">
        <v>0</v>
      </c>
      <c r="AK193" s="2">
        <v>0</v>
      </c>
      <c r="AL193" s="2">
        <v>8</v>
      </c>
      <c r="AM193" s="2">
        <v>84</v>
      </c>
      <c r="AN193" s="2">
        <v>1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>
        <f t="shared" si="89"/>
        <v>93</v>
      </c>
      <c r="AU193" s="2" t="s">
        <v>40</v>
      </c>
      <c r="AV193" s="12">
        <v>15116</v>
      </c>
      <c r="AX193" s="2">
        <v>5</v>
      </c>
      <c r="AY193" s="32" t="s">
        <v>77</v>
      </c>
      <c r="AZ193" s="35">
        <v>14097.16</v>
      </c>
      <c r="BA193" s="2" t="s">
        <v>49</v>
      </c>
      <c r="BB193" s="13">
        <v>14232.5</v>
      </c>
      <c r="BD193" s="2">
        <v>5</v>
      </c>
      <c r="BE193" s="32" t="s">
        <v>77</v>
      </c>
      <c r="BF193" s="35">
        <v>14097.16</v>
      </c>
      <c r="BG193" s="13">
        <v>14232.5</v>
      </c>
      <c r="BH193" s="17">
        <v>0.96005152810920891</v>
      </c>
    </row>
    <row r="194" spans="2:60" x14ac:dyDescent="0.3">
      <c r="B194" s="2">
        <v>6</v>
      </c>
      <c r="C194" s="32" t="s">
        <v>78</v>
      </c>
      <c r="D194" s="35">
        <v>14195.67</v>
      </c>
      <c r="L194" s="7">
        <f t="shared" si="90"/>
        <v>15230</v>
      </c>
      <c r="M194" s="6" t="s">
        <v>1</v>
      </c>
      <c r="N194" s="7">
        <f t="shared" si="87"/>
        <v>15515</v>
      </c>
      <c r="O194" s="6" t="s">
        <v>16</v>
      </c>
      <c r="Q194" s="7">
        <f t="shared" si="91"/>
        <v>15230</v>
      </c>
      <c r="R194" s="6" t="s">
        <v>1</v>
      </c>
      <c r="S194" s="7">
        <f t="shared" si="88"/>
        <v>15515</v>
      </c>
      <c r="T194" s="6" t="s">
        <v>41</v>
      </c>
      <c r="V194" s="2">
        <v>6</v>
      </c>
      <c r="W194" s="32" t="s">
        <v>78</v>
      </c>
      <c r="X194" s="35">
        <v>14195.67</v>
      </c>
      <c r="Y194" s="2" t="s">
        <v>49</v>
      </c>
      <c r="AA194" s="2">
        <v>6</v>
      </c>
      <c r="AB194" s="32" t="s">
        <v>78</v>
      </c>
      <c r="AC194" s="35">
        <v>14195.67</v>
      </c>
      <c r="AD194" s="2" t="s">
        <v>49</v>
      </c>
      <c r="AE194" s="2" t="s">
        <v>49</v>
      </c>
      <c r="AF194" s="2" t="s">
        <v>38</v>
      </c>
      <c r="AG194" s="2" t="s">
        <v>49</v>
      </c>
      <c r="AI194" s="2" t="s">
        <v>40</v>
      </c>
      <c r="AJ194" s="2">
        <v>0</v>
      </c>
      <c r="AK194" s="2">
        <v>0</v>
      </c>
      <c r="AL194" s="2">
        <v>0</v>
      </c>
      <c r="AM194" s="2">
        <v>1</v>
      </c>
      <c r="AN194" s="2">
        <v>8</v>
      </c>
      <c r="AO194" s="2">
        <v>0</v>
      </c>
      <c r="AP194" s="2">
        <v>1</v>
      </c>
      <c r="AQ194" s="2">
        <v>0</v>
      </c>
      <c r="AR194" s="2">
        <v>0</v>
      </c>
      <c r="AS194" s="2">
        <v>0</v>
      </c>
      <c r="AT194">
        <f t="shared" si="89"/>
        <v>10</v>
      </c>
      <c r="AU194" s="2" t="s">
        <v>41</v>
      </c>
      <c r="AV194" s="12">
        <v>15398.409</v>
      </c>
      <c r="AX194" s="2">
        <v>6</v>
      </c>
      <c r="AY194" s="32" t="s">
        <v>78</v>
      </c>
      <c r="AZ194" s="35">
        <v>14195.67</v>
      </c>
      <c r="BA194" s="2" t="s">
        <v>49</v>
      </c>
      <c r="BB194" s="13">
        <v>14232.5</v>
      </c>
      <c r="BD194" s="2">
        <v>6</v>
      </c>
      <c r="BE194" s="32" t="s">
        <v>78</v>
      </c>
      <c r="BF194" s="35">
        <v>14195.67</v>
      </c>
      <c r="BG194" s="13">
        <v>14232.5</v>
      </c>
      <c r="BH194" s="17">
        <v>0.25944530973176982</v>
      </c>
    </row>
    <row r="195" spans="2:60" x14ac:dyDescent="0.3">
      <c r="B195" s="2">
        <v>7</v>
      </c>
      <c r="C195" s="33" t="s">
        <v>79</v>
      </c>
      <c r="D195" s="35">
        <v>14195.67</v>
      </c>
      <c r="L195" s="7">
        <f t="shared" si="90"/>
        <v>15515</v>
      </c>
      <c r="M195" s="6" t="s">
        <v>1</v>
      </c>
      <c r="N195" s="7">
        <f t="shared" si="87"/>
        <v>15800</v>
      </c>
      <c r="O195" s="6" t="s">
        <v>17</v>
      </c>
      <c r="Q195" s="7">
        <f t="shared" si="91"/>
        <v>15515</v>
      </c>
      <c r="R195" s="6" t="s">
        <v>1</v>
      </c>
      <c r="S195" s="7">
        <f t="shared" si="88"/>
        <v>15800</v>
      </c>
      <c r="T195" s="6" t="s">
        <v>42</v>
      </c>
      <c r="V195" s="2">
        <v>7</v>
      </c>
      <c r="W195" s="33" t="s">
        <v>79</v>
      </c>
      <c r="X195" s="35">
        <v>14195.67</v>
      </c>
      <c r="Y195" s="2" t="s">
        <v>49</v>
      </c>
      <c r="AA195" s="2">
        <v>7</v>
      </c>
      <c r="AB195" s="33" t="s">
        <v>79</v>
      </c>
      <c r="AC195" s="35">
        <v>14195.67</v>
      </c>
      <c r="AD195" s="2" t="s">
        <v>49</v>
      </c>
      <c r="AE195" s="2" t="s">
        <v>49</v>
      </c>
      <c r="AF195" s="2" t="s">
        <v>38</v>
      </c>
      <c r="AG195" s="2" t="s">
        <v>49</v>
      </c>
      <c r="AI195" s="2" t="s">
        <v>41</v>
      </c>
      <c r="AJ195" s="2">
        <v>0</v>
      </c>
      <c r="AK195" s="2">
        <v>0</v>
      </c>
      <c r="AL195" s="2">
        <v>0</v>
      </c>
      <c r="AM195" s="2">
        <v>0</v>
      </c>
      <c r="AN195" s="2">
        <v>1</v>
      </c>
      <c r="AO195" s="2">
        <v>8</v>
      </c>
      <c r="AP195" s="2">
        <v>2</v>
      </c>
      <c r="AQ195" s="2">
        <v>0</v>
      </c>
      <c r="AR195" s="2">
        <v>0</v>
      </c>
      <c r="AS195" s="2">
        <v>0</v>
      </c>
      <c r="AT195">
        <f t="shared" si="89"/>
        <v>11</v>
      </c>
      <c r="AU195" s="2" t="s">
        <v>42</v>
      </c>
      <c r="AV195" s="12">
        <v>15616.785</v>
      </c>
      <c r="AX195" s="2">
        <v>7</v>
      </c>
      <c r="AY195" s="33" t="s">
        <v>79</v>
      </c>
      <c r="AZ195" s="35">
        <v>14195.67</v>
      </c>
      <c r="BA195" s="2" t="s">
        <v>49</v>
      </c>
      <c r="BB195" s="13">
        <v>14232.5</v>
      </c>
      <c r="BD195" s="2">
        <v>7</v>
      </c>
      <c r="BE195" s="33" t="s">
        <v>79</v>
      </c>
      <c r="BF195" s="35">
        <v>14195.67</v>
      </c>
      <c r="BG195" s="13">
        <v>14232.5</v>
      </c>
      <c r="BH195" s="17">
        <v>0.25944530973176982</v>
      </c>
    </row>
    <row r="196" spans="2:60" x14ac:dyDescent="0.3">
      <c r="B196" s="2">
        <v>8</v>
      </c>
      <c r="C196" s="33" t="s">
        <v>80</v>
      </c>
      <c r="D196" s="35">
        <v>14195.67</v>
      </c>
      <c r="L196" s="7">
        <f t="shared" si="90"/>
        <v>15800</v>
      </c>
      <c r="M196" s="6" t="s">
        <v>1</v>
      </c>
      <c r="N196" s="7">
        <f t="shared" si="87"/>
        <v>16085</v>
      </c>
      <c r="O196" s="6" t="s">
        <v>18</v>
      </c>
      <c r="Q196" s="7">
        <f t="shared" si="91"/>
        <v>15800</v>
      </c>
      <c r="R196" s="6" t="s">
        <v>1</v>
      </c>
      <c r="S196" s="7">
        <f t="shared" si="88"/>
        <v>16085</v>
      </c>
      <c r="T196" s="6" t="s">
        <v>35</v>
      </c>
      <c r="V196" s="2">
        <v>8</v>
      </c>
      <c r="W196" s="33" t="s">
        <v>80</v>
      </c>
      <c r="X196" s="35">
        <v>14195.67</v>
      </c>
      <c r="Y196" s="2" t="s">
        <v>49</v>
      </c>
      <c r="AA196" s="2">
        <v>8</v>
      </c>
      <c r="AB196" s="33" t="s">
        <v>80</v>
      </c>
      <c r="AC196" s="35">
        <v>14195.67</v>
      </c>
      <c r="AD196" s="2" t="s">
        <v>49</v>
      </c>
      <c r="AE196" s="2" t="s">
        <v>49</v>
      </c>
      <c r="AF196" s="2" t="s">
        <v>38</v>
      </c>
      <c r="AG196" s="2" t="s">
        <v>49</v>
      </c>
      <c r="AI196" s="2" t="s">
        <v>42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3</v>
      </c>
      <c r="AP196" s="2">
        <v>3</v>
      </c>
      <c r="AQ196" s="2">
        <v>0</v>
      </c>
      <c r="AR196" s="2">
        <v>1</v>
      </c>
      <c r="AS196" s="2">
        <v>0</v>
      </c>
      <c r="AT196">
        <f t="shared" si="89"/>
        <v>7</v>
      </c>
      <c r="AU196" s="2" t="s">
        <v>35</v>
      </c>
      <c r="AV196" s="12">
        <v>0</v>
      </c>
      <c r="AX196" s="2">
        <v>8</v>
      </c>
      <c r="AY196" s="33" t="s">
        <v>80</v>
      </c>
      <c r="AZ196" s="35">
        <v>14195.67</v>
      </c>
      <c r="BA196" s="2" t="s">
        <v>49</v>
      </c>
      <c r="BB196" s="13">
        <v>14232.5</v>
      </c>
      <c r="BD196" s="2">
        <v>8</v>
      </c>
      <c r="BE196" s="33" t="s">
        <v>80</v>
      </c>
      <c r="BF196" s="35">
        <v>14195.67</v>
      </c>
      <c r="BG196" s="13">
        <v>14232.5</v>
      </c>
      <c r="BH196" s="17">
        <v>0.25944530973176982</v>
      </c>
    </row>
    <row r="197" spans="2:60" x14ac:dyDescent="0.3">
      <c r="B197" s="2">
        <v>9</v>
      </c>
      <c r="C197" s="32" t="s">
        <v>81</v>
      </c>
      <c r="D197" s="35">
        <v>14270.29</v>
      </c>
      <c r="L197" s="7">
        <f t="shared" si="90"/>
        <v>16085</v>
      </c>
      <c r="M197" s="6" t="s">
        <v>1</v>
      </c>
      <c r="N197" s="7">
        <f t="shared" si="87"/>
        <v>16370</v>
      </c>
      <c r="O197" s="6" t="s">
        <v>19</v>
      </c>
      <c r="Q197" s="7">
        <f t="shared" si="91"/>
        <v>16085</v>
      </c>
      <c r="R197" s="6" t="s">
        <v>1</v>
      </c>
      <c r="S197" s="7">
        <f t="shared" si="88"/>
        <v>16370</v>
      </c>
      <c r="T197" s="6" t="s">
        <v>43</v>
      </c>
      <c r="V197" s="2">
        <v>9</v>
      </c>
      <c r="W197" s="32" t="s">
        <v>81</v>
      </c>
      <c r="X197" s="35">
        <v>14270.29</v>
      </c>
      <c r="Y197" s="2" t="s">
        <v>49</v>
      </c>
      <c r="AA197" s="2">
        <v>9</v>
      </c>
      <c r="AB197" s="32" t="s">
        <v>81</v>
      </c>
      <c r="AC197" s="35">
        <v>14270.29</v>
      </c>
      <c r="AD197" s="2" t="s">
        <v>49</v>
      </c>
      <c r="AE197" s="2" t="s">
        <v>49</v>
      </c>
      <c r="AF197" s="2" t="s">
        <v>38</v>
      </c>
      <c r="AG197" s="2" t="s">
        <v>49</v>
      </c>
      <c r="AI197" s="2" t="s">
        <v>35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>
        <f t="shared" si="89"/>
        <v>0</v>
      </c>
      <c r="AU197" s="2" t="s">
        <v>43</v>
      </c>
      <c r="AV197" s="12">
        <v>16227.5</v>
      </c>
      <c r="AX197" s="2">
        <v>9</v>
      </c>
      <c r="AY197" s="32" t="s">
        <v>81</v>
      </c>
      <c r="AZ197" s="35">
        <v>14270.29</v>
      </c>
      <c r="BA197" s="2" t="s">
        <v>49</v>
      </c>
      <c r="BB197" s="13">
        <v>14232.5</v>
      </c>
      <c r="BD197" s="2">
        <v>9</v>
      </c>
      <c r="BE197" s="32" t="s">
        <v>81</v>
      </c>
      <c r="BF197" s="35">
        <v>14270.29</v>
      </c>
      <c r="BG197" s="13">
        <v>14232.5</v>
      </c>
      <c r="BH197" s="17">
        <v>0.26481592175072027</v>
      </c>
    </row>
    <row r="198" spans="2:60" x14ac:dyDescent="0.3">
      <c r="B198" s="2">
        <v>10</v>
      </c>
      <c r="C198" s="32" t="s">
        <v>82</v>
      </c>
      <c r="D198" s="35">
        <v>14338.95</v>
      </c>
      <c r="L198" s="7">
        <f t="shared" si="90"/>
        <v>16370</v>
      </c>
      <c r="M198" s="6" t="s">
        <v>1</v>
      </c>
      <c r="N198" s="7">
        <f t="shared" si="87"/>
        <v>16655</v>
      </c>
      <c r="O198" s="6" t="s">
        <v>20</v>
      </c>
      <c r="Q198" s="7">
        <f t="shared" si="91"/>
        <v>16370</v>
      </c>
      <c r="R198" s="6" t="s">
        <v>1</v>
      </c>
      <c r="S198" s="7">
        <f t="shared" si="88"/>
        <v>16655</v>
      </c>
      <c r="T198" s="6" t="s">
        <v>44</v>
      </c>
      <c r="V198" s="2">
        <v>10</v>
      </c>
      <c r="W198" s="32" t="s">
        <v>82</v>
      </c>
      <c r="X198" s="35">
        <v>14338.95</v>
      </c>
      <c r="Y198" s="2" t="s">
        <v>49</v>
      </c>
      <c r="AA198" s="2">
        <v>10</v>
      </c>
      <c r="AB198" s="32" t="s">
        <v>82</v>
      </c>
      <c r="AC198" s="35">
        <v>14338.95</v>
      </c>
      <c r="AD198" s="2" t="s">
        <v>49</v>
      </c>
      <c r="AE198" s="2" t="s">
        <v>49</v>
      </c>
      <c r="AF198" s="2" t="s">
        <v>38</v>
      </c>
      <c r="AG198" s="2" t="s">
        <v>49</v>
      </c>
      <c r="AI198" s="2" t="s">
        <v>43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1</v>
      </c>
      <c r="AQ198" s="2">
        <v>0</v>
      </c>
      <c r="AR198" s="2">
        <v>13</v>
      </c>
      <c r="AS198" s="2">
        <v>2</v>
      </c>
      <c r="AT198">
        <f t="shared" si="89"/>
        <v>16</v>
      </c>
      <c r="AU198" s="2" t="s">
        <v>44</v>
      </c>
      <c r="AV198" s="12">
        <v>16431.071</v>
      </c>
      <c r="AX198" s="2">
        <v>10</v>
      </c>
      <c r="AY198" s="32" t="s">
        <v>82</v>
      </c>
      <c r="AZ198" s="35">
        <v>14338.95</v>
      </c>
      <c r="BA198" s="2" t="s">
        <v>49</v>
      </c>
      <c r="BB198" s="13">
        <v>14232.5</v>
      </c>
      <c r="BD198" s="2">
        <v>10</v>
      </c>
      <c r="BE198" s="32" t="s">
        <v>82</v>
      </c>
      <c r="BF198" s="35">
        <v>14338.95</v>
      </c>
      <c r="BG198" s="13">
        <v>14232.5</v>
      </c>
      <c r="BH198" s="17">
        <v>0.74238350785797236</v>
      </c>
    </row>
    <row r="199" spans="2:60" x14ac:dyDescent="0.3">
      <c r="B199" s="2" t="s">
        <v>24</v>
      </c>
      <c r="C199" s="2" t="s">
        <v>24</v>
      </c>
      <c r="D199" s="2" t="s">
        <v>24</v>
      </c>
      <c r="N199" s="7"/>
      <c r="V199" s="2" t="s">
        <v>24</v>
      </c>
      <c r="W199" s="2" t="s">
        <v>24</v>
      </c>
      <c r="X199" s="2" t="s">
        <v>24</v>
      </c>
      <c r="Y199" s="2" t="s">
        <v>24</v>
      </c>
      <c r="AA199" s="2" t="s">
        <v>24</v>
      </c>
      <c r="AB199" s="2" t="s">
        <v>24</v>
      </c>
      <c r="AC199" s="2" t="s">
        <v>24</v>
      </c>
      <c r="AD199" s="2" t="s">
        <v>24</v>
      </c>
      <c r="AE199" s="2" t="s">
        <v>24</v>
      </c>
      <c r="AF199" s="2" t="s">
        <v>24</v>
      </c>
      <c r="AG199" s="2" t="s">
        <v>24</v>
      </c>
      <c r="AI199" s="2" t="s">
        <v>44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2</v>
      </c>
      <c r="AS199" s="2">
        <v>5</v>
      </c>
      <c r="AT199">
        <f t="shared" si="89"/>
        <v>7</v>
      </c>
      <c r="AX199" s="2" t="s">
        <v>24</v>
      </c>
      <c r="AY199" s="2" t="s">
        <v>24</v>
      </c>
      <c r="AZ199" s="2" t="s">
        <v>24</v>
      </c>
      <c r="BA199" s="2" t="s">
        <v>24</v>
      </c>
      <c r="BB199" s="2" t="s">
        <v>24</v>
      </c>
      <c r="BD199" s="2" t="s">
        <v>24</v>
      </c>
      <c r="BE199" s="2" t="s">
        <v>24</v>
      </c>
      <c r="BF199" s="2" t="s">
        <v>24</v>
      </c>
      <c r="BG199" s="2" t="s">
        <v>24</v>
      </c>
      <c r="BH199" s="2" t="s">
        <v>24</v>
      </c>
    </row>
    <row r="200" spans="2:60" x14ac:dyDescent="0.3">
      <c r="B200" s="2" t="s">
        <v>24</v>
      </c>
      <c r="C200" s="2" t="s">
        <v>24</v>
      </c>
      <c r="D200" s="2" t="s">
        <v>24</v>
      </c>
      <c r="V200" s="2" t="s">
        <v>24</v>
      </c>
      <c r="W200" s="2" t="s">
        <v>24</v>
      </c>
      <c r="X200" s="2" t="s">
        <v>24</v>
      </c>
      <c r="Y200" s="2" t="s">
        <v>24</v>
      </c>
      <c r="AA200" s="2" t="s">
        <v>24</v>
      </c>
      <c r="AB200" s="2" t="s">
        <v>24</v>
      </c>
      <c r="AC200" s="2" t="s">
        <v>24</v>
      </c>
      <c r="AD200" s="2" t="s">
        <v>24</v>
      </c>
      <c r="AE200" s="2" t="s">
        <v>24</v>
      </c>
      <c r="AF200" s="2" t="s">
        <v>24</v>
      </c>
      <c r="AG200" s="2" t="s">
        <v>24</v>
      </c>
      <c r="AT200">
        <f>SUM(AT190:AT199)</f>
        <v>728</v>
      </c>
      <c r="AX200" s="2" t="s">
        <v>24</v>
      </c>
      <c r="AY200" s="2" t="s">
        <v>24</v>
      </c>
      <c r="AZ200" s="2" t="s">
        <v>24</v>
      </c>
      <c r="BA200" s="2" t="s">
        <v>24</v>
      </c>
      <c r="BB200" s="2" t="s">
        <v>24</v>
      </c>
      <c r="BD200" s="2" t="s">
        <v>24</v>
      </c>
      <c r="BE200" s="2" t="s">
        <v>24</v>
      </c>
      <c r="BF200" s="2" t="s">
        <v>24</v>
      </c>
      <c r="BG200" s="2" t="s">
        <v>24</v>
      </c>
      <c r="BH200" s="2" t="s">
        <v>24</v>
      </c>
    </row>
    <row r="201" spans="2:60" x14ac:dyDescent="0.3">
      <c r="B201" s="2" t="s">
        <v>24</v>
      </c>
      <c r="C201" s="2" t="s">
        <v>24</v>
      </c>
      <c r="D201" s="2" t="s">
        <v>24</v>
      </c>
      <c r="V201" s="2" t="s">
        <v>24</v>
      </c>
      <c r="W201" s="2" t="s">
        <v>24</v>
      </c>
      <c r="X201" s="2" t="s">
        <v>24</v>
      </c>
      <c r="Y201" s="2" t="s">
        <v>24</v>
      </c>
      <c r="AA201" s="2" t="s">
        <v>24</v>
      </c>
      <c r="AB201" s="2" t="s">
        <v>24</v>
      </c>
      <c r="AC201" s="2" t="s">
        <v>24</v>
      </c>
      <c r="AD201" s="2" t="s">
        <v>24</v>
      </c>
      <c r="AE201" s="2" t="s">
        <v>24</v>
      </c>
      <c r="AF201" s="2" t="s">
        <v>24</v>
      </c>
      <c r="AG201" s="2" t="s">
        <v>24</v>
      </c>
      <c r="AX201" s="2" t="s">
        <v>24</v>
      </c>
      <c r="AY201" s="2" t="s">
        <v>24</v>
      </c>
      <c r="AZ201" s="2" t="s">
        <v>24</v>
      </c>
      <c r="BA201" s="2" t="s">
        <v>24</v>
      </c>
      <c r="BB201" s="2" t="s">
        <v>24</v>
      </c>
      <c r="BD201" s="2" t="s">
        <v>24</v>
      </c>
      <c r="BE201" s="2" t="s">
        <v>24</v>
      </c>
      <c r="BF201" s="2" t="s">
        <v>24</v>
      </c>
      <c r="BG201" s="2" t="s">
        <v>24</v>
      </c>
      <c r="BH201" s="2" t="s">
        <v>24</v>
      </c>
    </row>
    <row r="202" spans="2:60" x14ac:dyDescent="0.3">
      <c r="B202" s="2" t="s">
        <v>24</v>
      </c>
      <c r="C202" s="2" t="s">
        <v>24</v>
      </c>
      <c r="D202" s="2" t="s">
        <v>24</v>
      </c>
      <c r="V202" s="2" t="s">
        <v>24</v>
      </c>
      <c r="W202" s="2" t="s">
        <v>24</v>
      </c>
      <c r="X202" s="2" t="s">
        <v>24</v>
      </c>
      <c r="Y202" s="2" t="s">
        <v>24</v>
      </c>
      <c r="AA202" s="2" t="s">
        <v>24</v>
      </c>
      <c r="AB202" s="2" t="s">
        <v>24</v>
      </c>
      <c r="AC202" s="2" t="s">
        <v>24</v>
      </c>
      <c r="AD202" s="2" t="s">
        <v>24</v>
      </c>
      <c r="AE202" s="2" t="s">
        <v>24</v>
      </c>
      <c r="AF202" s="2" t="s">
        <v>24</v>
      </c>
      <c r="AG202" s="2" t="s">
        <v>24</v>
      </c>
      <c r="AX202" s="2" t="s">
        <v>24</v>
      </c>
      <c r="AY202" s="2" t="s">
        <v>24</v>
      </c>
      <c r="AZ202" s="2" t="s">
        <v>24</v>
      </c>
      <c r="BA202" s="2" t="s">
        <v>24</v>
      </c>
      <c r="BB202" s="2" t="s">
        <v>24</v>
      </c>
      <c r="BD202" s="2" t="s">
        <v>24</v>
      </c>
      <c r="BE202" s="2" t="s">
        <v>24</v>
      </c>
      <c r="BF202" s="2" t="s">
        <v>24</v>
      </c>
      <c r="BG202" s="2" t="s">
        <v>24</v>
      </c>
      <c r="BH202" s="2" t="s">
        <v>24</v>
      </c>
    </row>
    <row r="203" spans="2:60" x14ac:dyDescent="0.3">
      <c r="B203" s="2" t="s">
        <v>24</v>
      </c>
      <c r="C203" s="2" t="s">
        <v>24</v>
      </c>
      <c r="D203" s="2" t="s">
        <v>24</v>
      </c>
      <c r="V203" s="2" t="s">
        <v>24</v>
      </c>
      <c r="W203" s="2" t="s">
        <v>24</v>
      </c>
      <c r="X203" s="2" t="s">
        <v>24</v>
      </c>
      <c r="Y203" s="2" t="s">
        <v>24</v>
      </c>
      <c r="AA203" s="2" t="s">
        <v>24</v>
      </c>
      <c r="AB203" s="2" t="s">
        <v>24</v>
      </c>
      <c r="AC203" s="2" t="s">
        <v>24</v>
      </c>
      <c r="AD203" s="2" t="s">
        <v>24</v>
      </c>
      <c r="AE203" s="2" t="s">
        <v>24</v>
      </c>
      <c r="AF203" s="2" t="s">
        <v>24</v>
      </c>
      <c r="AG203" s="2" t="s">
        <v>24</v>
      </c>
      <c r="AI203" s="67" t="s">
        <v>51</v>
      </c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X203" s="2" t="s">
        <v>24</v>
      </c>
      <c r="AY203" s="2" t="s">
        <v>24</v>
      </c>
      <c r="AZ203" s="2" t="s">
        <v>24</v>
      </c>
      <c r="BA203" s="2" t="s">
        <v>24</v>
      </c>
      <c r="BB203" s="2" t="s">
        <v>24</v>
      </c>
      <c r="BD203" s="2" t="s">
        <v>24</v>
      </c>
      <c r="BE203" s="2" t="s">
        <v>24</v>
      </c>
      <c r="BF203" s="2" t="s">
        <v>24</v>
      </c>
      <c r="BG203" s="2" t="s">
        <v>24</v>
      </c>
      <c r="BH203" s="2" t="s">
        <v>24</v>
      </c>
    </row>
    <row r="204" spans="2:60" x14ac:dyDescent="0.3">
      <c r="B204" s="2">
        <v>730</v>
      </c>
      <c r="C204" s="30" t="s">
        <v>83</v>
      </c>
      <c r="D204" s="30">
        <v>14299.15</v>
      </c>
      <c r="V204" s="2">
        <v>671</v>
      </c>
      <c r="W204" s="2" t="s">
        <v>148</v>
      </c>
      <c r="X204" s="2">
        <v>14197.66</v>
      </c>
      <c r="Y204" s="2" t="s">
        <v>49</v>
      </c>
      <c r="AA204" s="2">
        <v>670</v>
      </c>
      <c r="AB204" s="2" t="s">
        <v>147</v>
      </c>
      <c r="AC204" s="2">
        <v>14193.68</v>
      </c>
      <c r="AD204" s="2" t="s">
        <v>49</v>
      </c>
      <c r="AE204" s="2" t="s">
        <v>49</v>
      </c>
      <c r="AF204" s="2" t="s">
        <v>38</v>
      </c>
      <c r="AG204" s="2" t="s">
        <v>49</v>
      </c>
      <c r="AI204" s="2" t="s">
        <v>33</v>
      </c>
      <c r="AJ204" s="2" t="s">
        <v>50</v>
      </c>
      <c r="AK204" s="2" t="s">
        <v>49</v>
      </c>
      <c r="AL204" s="2" t="s">
        <v>34</v>
      </c>
      <c r="AM204" s="2" t="s">
        <v>39</v>
      </c>
      <c r="AN204" s="2" t="s">
        <v>40</v>
      </c>
      <c r="AO204" s="2" t="s">
        <v>41</v>
      </c>
      <c r="AP204" s="2" t="s">
        <v>42</v>
      </c>
      <c r="AQ204" s="2" t="s">
        <v>35</v>
      </c>
      <c r="AR204" s="2" t="s">
        <v>43</v>
      </c>
      <c r="AS204" s="2" t="s">
        <v>44</v>
      </c>
      <c r="AX204" s="2">
        <v>670</v>
      </c>
      <c r="AY204" s="2" t="s">
        <v>147</v>
      </c>
      <c r="AZ204" s="2">
        <v>14193.68</v>
      </c>
      <c r="BA204" s="2" t="s">
        <v>49</v>
      </c>
      <c r="BB204" s="13">
        <v>14232.5</v>
      </c>
      <c r="BD204" s="2">
        <v>670</v>
      </c>
      <c r="BE204" s="2" t="s">
        <v>147</v>
      </c>
      <c r="BF204" s="2">
        <v>14193.68</v>
      </c>
      <c r="BG204" s="13">
        <v>14232.5</v>
      </c>
      <c r="BH204" s="17">
        <v>0.24539255060341031</v>
      </c>
    </row>
    <row r="205" spans="2:60" x14ac:dyDescent="0.3">
      <c r="AA205" s="2">
        <v>671</v>
      </c>
      <c r="AB205" s="2" t="s">
        <v>148</v>
      </c>
      <c r="AC205" s="2">
        <v>14197.66</v>
      </c>
      <c r="AD205" s="2" t="s">
        <v>49</v>
      </c>
      <c r="AE205" s="2" t="s">
        <v>49</v>
      </c>
      <c r="AF205" s="2" t="s">
        <v>38</v>
      </c>
      <c r="AG205" s="2"/>
      <c r="AI205" s="2" t="s">
        <v>50</v>
      </c>
      <c r="AJ205" s="2">
        <f>AJ190/$AT$190</f>
        <v>0.87628865979381443</v>
      </c>
      <c r="AK205" s="2">
        <f t="shared" ref="AK205:AS205" si="92">AK190/$AT$190</f>
        <v>0.12371134020618557</v>
      </c>
      <c r="AL205" s="2">
        <f t="shared" si="92"/>
        <v>0</v>
      </c>
      <c r="AM205" s="2">
        <f t="shared" si="92"/>
        <v>0</v>
      </c>
      <c r="AN205" s="2">
        <f t="shared" si="92"/>
        <v>0</v>
      </c>
      <c r="AO205" s="2">
        <f t="shared" si="92"/>
        <v>0</v>
      </c>
      <c r="AP205" s="2">
        <f t="shared" si="92"/>
        <v>0</v>
      </c>
      <c r="AQ205" s="2">
        <f t="shared" si="92"/>
        <v>0</v>
      </c>
      <c r="AR205" s="2">
        <f t="shared" si="92"/>
        <v>0</v>
      </c>
      <c r="AS205" s="2">
        <f t="shared" si="92"/>
        <v>0</v>
      </c>
      <c r="AX205" s="2">
        <v>671</v>
      </c>
      <c r="AY205" s="2" t="s">
        <v>148</v>
      </c>
      <c r="AZ205" s="2">
        <v>14197.66</v>
      </c>
      <c r="BA205" s="2" t="s">
        <v>49</v>
      </c>
      <c r="BB205" s="13">
        <v>14232.5</v>
      </c>
      <c r="BD205" s="2">
        <v>671</v>
      </c>
      <c r="BE205" s="2" t="s">
        <v>148</v>
      </c>
      <c r="BF205" s="2">
        <v>14197.66</v>
      </c>
      <c r="BG205" s="13">
        <v>14232.5</v>
      </c>
      <c r="BH205" s="17">
        <v>0.24539255060341031</v>
      </c>
    </row>
    <row r="206" spans="2:60" x14ac:dyDescent="0.3">
      <c r="AI206" s="2" t="s">
        <v>49</v>
      </c>
      <c r="AJ206" s="2">
        <f>AJ191/$AT$191</f>
        <v>3.5502958579881658E-2</v>
      </c>
      <c r="AK206" s="2">
        <f t="shared" ref="AK206:AS206" si="93">AK191/$AT$191</f>
        <v>0.92899408284023666</v>
      </c>
      <c r="AL206" s="2">
        <f t="shared" si="93"/>
        <v>3.5502958579881658E-2</v>
      </c>
      <c r="AM206" s="2">
        <f t="shared" si="93"/>
        <v>0</v>
      </c>
      <c r="AN206" s="2">
        <f t="shared" si="93"/>
        <v>0</v>
      </c>
      <c r="AO206" s="2">
        <f t="shared" si="93"/>
        <v>0</v>
      </c>
      <c r="AP206" s="2">
        <f t="shared" si="93"/>
        <v>0</v>
      </c>
      <c r="AQ206" s="2">
        <f t="shared" si="93"/>
        <v>0</v>
      </c>
      <c r="AR206" s="2">
        <f t="shared" si="93"/>
        <v>0</v>
      </c>
      <c r="AS206" s="2">
        <f t="shared" si="93"/>
        <v>0</v>
      </c>
    </row>
    <row r="207" spans="2:60" x14ac:dyDescent="0.3">
      <c r="AI207" s="2" t="s">
        <v>34</v>
      </c>
      <c r="AJ207" s="2">
        <f>AJ192/$AT$192</f>
        <v>0</v>
      </c>
      <c r="AK207" s="2">
        <f t="shared" ref="AK207:AS207" si="94">AK192/$AT$192</f>
        <v>8.0536912751677847E-2</v>
      </c>
      <c r="AL207" s="2">
        <f t="shared" si="94"/>
        <v>0.86577181208053688</v>
      </c>
      <c r="AM207" s="2">
        <f t="shared" si="94"/>
        <v>5.3691275167785234E-2</v>
      </c>
      <c r="AN207" s="2">
        <f t="shared" si="94"/>
        <v>0</v>
      </c>
      <c r="AO207" s="2">
        <f t="shared" si="94"/>
        <v>0</v>
      </c>
      <c r="AP207" s="2">
        <f t="shared" si="94"/>
        <v>0</v>
      </c>
      <c r="AQ207" s="2">
        <f t="shared" si="94"/>
        <v>0</v>
      </c>
      <c r="AR207" s="2">
        <f t="shared" si="94"/>
        <v>0</v>
      </c>
      <c r="AS207" s="2">
        <f t="shared" si="94"/>
        <v>0</v>
      </c>
    </row>
    <row r="208" spans="2:60" x14ac:dyDescent="0.3">
      <c r="AI208" s="2" t="s">
        <v>39</v>
      </c>
      <c r="AJ208" s="2">
        <f>AJ193/$AT$193</f>
        <v>0</v>
      </c>
      <c r="AK208" s="2">
        <f t="shared" ref="AK208:AS208" si="95">AK193/$AT$193</f>
        <v>0</v>
      </c>
      <c r="AL208" s="2">
        <f t="shared" si="95"/>
        <v>8.6021505376344093E-2</v>
      </c>
      <c r="AM208" s="2">
        <f t="shared" si="95"/>
        <v>0.90322580645161288</v>
      </c>
      <c r="AN208" s="2">
        <f t="shared" si="95"/>
        <v>1.0752688172043012E-2</v>
      </c>
      <c r="AO208" s="2">
        <f t="shared" si="95"/>
        <v>0</v>
      </c>
      <c r="AP208" s="2">
        <f t="shared" si="95"/>
        <v>0</v>
      </c>
      <c r="AQ208" s="2">
        <f t="shared" si="95"/>
        <v>0</v>
      </c>
      <c r="AR208" s="2">
        <f t="shared" si="95"/>
        <v>0</v>
      </c>
      <c r="AS208" s="2">
        <f t="shared" si="95"/>
        <v>0</v>
      </c>
    </row>
    <row r="209" spans="1:60" x14ac:dyDescent="0.3">
      <c r="AI209" s="2" t="s">
        <v>40</v>
      </c>
      <c r="AJ209" s="2">
        <f>AJ194/$AT$194</f>
        <v>0</v>
      </c>
      <c r="AK209" s="2">
        <f t="shared" ref="AK209:AS209" si="96">AK194/$AT$194</f>
        <v>0</v>
      </c>
      <c r="AL209" s="2">
        <f t="shared" si="96"/>
        <v>0</v>
      </c>
      <c r="AM209" s="2">
        <f t="shared" si="96"/>
        <v>0.1</v>
      </c>
      <c r="AN209" s="2">
        <f t="shared" si="96"/>
        <v>0.8</v>
      </c>
      <c r="AO209" s="2">
        <f t="shared" si="96"/>
        <v>0</v>
      </c>
      <c r="AP209" s="2">
        <f t="shared" si="96"/>
        <v>0.1</v>
      </c>
      <c r="AQ209" s="2">
        <f t="shared" si="96"/>
        <v>0</v>
      </c>
      <c r="AR209" s="2">
        <f t="shared" si="96"/>
        <v>0</v>
      </c>
      <c r="AS209" s="2">
        <f t="shared" si="96"/>
        <v>0</v>
      </c>
    </row>
    <row r="210" spans="1:60" x14ac:dyDescent="0.3">
      <c r="AI210" s="2" t="s">
        <v>41</v>
      </c>
      <c r="AJ210" s="2">
        <f>AJ195/$AT$195</f>
        <v>0</v>
      </c>
      <c r="AK210" s="2">
        <f t="shared" ref="AK210:AS210" si="97">AK195/$AT$195</f>
        <v>0</v>
      </c>
      <c r="AL210" s="2">
        <f t="shared" si="97"/>
        <v>0</v>
      </c>
      <c r="AM210" s="2">
        <f t="shared" si="97"/>
        <v>0</v>
      </c>
      <c r="AN210" s="2">
        <f t="shared" si="97"/>
        <v>9.0909090909090912E-2</v>
      </c>
      <c r="AO210" s="2">
        <f t="shared" si="97"/>
        <v>0.72727272727272729</v>
      </c>
      <c r="AP210" s="2">
        <f t="shared" si="97"/>
        <v>0.18181818181818182</v>
      </c>
      <c r="AQ210" s="2">
        <f t="shared" si="97"/>
        <v>0</v>
      </c>
      <c r="AR210" s="2">
        <f t="shared" si="97"/>
        <v>0</v>
      </c>
      <c r="AS210" s="2">
        <f t="shared" si="97"/>
        <v>0</v>
      </c>
    </row>
    <row r="211" spans="1:60" x14ac:dyDescent="0.3">
      <c r="AI211" s="2" t="s">
        <v>42</v>
      </c>
      <c r="AJ211" s="2">
        <f>AJ196/$AT$196</f>
        <v>0</v>
      </c>
      <c r="AK211" s="2">
        <f t="shared" ref="AK211:AS211" si="98">AK196/$AT$196</f>
        <v>0</v>
      </c>
      <c r="AL211" s="2">
        <f t="shared" si="98"/>
        <v>0</v>
      </c>
      <c r="AM211" s="2">
        <f t="shared" si="98"/>
        <v>0</v>
      </c>
      <c r="AN211" s="2">
        <f t="shared" si="98"/>
        <v>0</v>
      </c>
      <c r="AO211" s="2">
        <f t="shared" si="98"/>
        <v>0.42857142857142855</v>
      </c>
      <c r="AP211" s="2">
        <f t="shared" si="98"/>
        <v>0.42857142857142855</v>
      </c>
      <c r="AQ211" s="2">
        <f t="shared" si="98"/>
        <v>0</v>
      </c>
      <c r="AR211" s="2">
        <f t="shared" si="98"/>
        <v>0.14285714285714285</v>
      </c>
      <c r="AS211" s="2">
        <f t="shared" si="98"/>
        <v>0</v>
      </c>
    </row>
    <row r="212" spans="1:60" x14ac:dyDescent="0.3">
      <c r="AI212" s="2" t="s">
        <v>35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60" x14ac:dyDescent="0.3">
      <c r="AI213" s="2" t="s">
        <v>43</v>
      </c>
      <c r="AJ213" s="2">
        <f>AJ198/$AT$198</f>
        <v>0</v>
      </c>
      <c r="AK213" s="2">
        <f t="shared" ref="AK213:AS213" si="99">AK198/$AT$198</f>
        <v>0</v>
      </c>
      <c r="AL213" s="2">
        <f t="shared" si="99"/>
        <v>0</v>
      </c>
      <c r="AM213" s="2">
        <f t="shared" si="99"/>
        <v>0</v>
      </c>
      <c r="AN213" s="2">
        <f t="shared" si="99"/>
        <v>0</v>
      </c>
      <c r="AO213" s="2">
        <f t="shared" si="99"/>
        <v>0</v>
      </c>
      <c r="AP213" s="2">
        <f t="shared" si="99"/>
        <v>6.25E-2</v>
      </c>
      <c r="AQ213" s="2">
        <f t="shared" si="99"/>
        <v>0</v>
      </c>
      <c r="AR213" s="2">
        <f t="shared" si="99"/>
        <v>0.8125</v>
      </c>
      <c r="AS213" s="2">
        <f t="shared" si="99"/>
        <v>0.125</v>
      </c>
    </row>
    <row r="214" spans="1:60" x14ac:dyDescent="0.3">
      <c r="AI214" s="2" t="s">
        <v>44</v>
      </c>
      <c r="AJ214" s="2">
        <f>AJ199/$AT$199</f>
        <v>0</v>
      </c>
      <c r="AK214" s="2">
        <f t="shared" ref="AK214:AS214" si="100">AK199/$AT$199</f>
        <v>0</v>
      </c>
      <c r="AL214" s="2">
        <f t="shared" si="100"/>
        <v>0</v>
      </c>
      <c r="AM214" s="2">
        <f t="shared" si="100"/>
        <v>0</v>
      </c>
      <c r="AN214" s="2">
        <f t="shared" si="100"/>
        <v>0</v>
      </c>
      <c r="AO214" s="2">
        <f t="shared" si="100"/>
        <v>0</v>
      </c>
      <c r="AP214" s="2">
        <f t="shared" si="100"/>
        <v>0</v>
      </c>
      <c r="AQ214" s="2">
        <f t="shared" si="100"/>
        <v>0</v>
      </c>
      <c r="AR214" s="2">
        <f t="shared" si="100"/>
        <v>0.2857142857142857</v>
      </c>
      <c r="AS214" s="2">
        <f t="shared" si="100"/>
        <v>0.7142857142857143</v>
      </c>
    </row>
    <row r="217" spans="1:60" x14ac:dyDescent="0.3">
      <c r="A217" t="s">
        <v>196</v>
      </c>
    </row>
    <row r="219" spans="1:60" x14ac:dyDescent="0.3">
      <c r="B219" s="14" t="s">
        <v>46</v>
      </c>
      <c r="C219" s="14" t="s">
        <v>47</v>
      </c>
      <c r="D219" s="14" t="s">
        <v>48</v>
      </c>
      <c r="F219" s="67" t="s">
        <v>2</v>
      </c>
      <c r="G219" s="67"/>
      <c r="I219" s="70" t="s">
        <v>7</v>
      </c>
      <c r="J219" s="71"/>
      <c r="L219" s="68" t="s">
        <v>0</v>
      </c>
      <c r="M219" s="68"/>
      <c r="N219" s="68"/>
      <c r="O219" s="6" t="s">
        <v>10</v>
      </c>
      <c r="Q219" s="68" t="s">
        <v>0</v>
      </c>
      <c r="R219" s="68"/>
      <c r="S219" s="68"/>
      <c r="T219" s="6" t="s">
        <v>33</v>
      </c>
      <c r="V219" s="67" t="s">
        <v>90</v>
      </c>
      <c r="W219" s="67"/>
      <c r="X219" s="67"/>
      <c r="Y219" s="2" t="s">
        <v>33</v>
      </c>
      <c r="AA219" s="67" t="s">
        <v>90</v>
      </c>
      <c r="AB219" s="67"/>
      <c r="AC219" s="67"/>
      <c r="AD219" s="2" t="s">
        <v>33</v>
      </c>
      <c r="AE219" s="67" t="s">
        <v>36</v>
      </c>
      <c r="AF219" s="67"/>
      <c r="AG219" s="67"/>
      <c r="AI219" s="67" t="s">
        <v>51</v>
      </c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U219" s="67" t="s">
        <v>54</v>
      </c>
      <c r="AV219" s="67"/>
      <c r="AX219" s="67" t="s">
        <v>90</v>
      </c>
      <c r="AY219" s="67"/>
      <c r="AZ219" s="67"/>
      <c r="BA219" s="2" t="s">
        <v>33</v>
      </c>
      <c r="BB219" s="2" t="s">
        <v>55</v>
      </c>
      <c r="BD219" s="67" t="s">
        <v>90</v>
      </c>
      <c r="BE219" s="67"/>
      <c r="BF219" s="67"/>
      <c r="BG219" s="2" t="s">
        <v>55</v>
      </c>
      <c r="BH219" s="2" t="s">
        <v>157</v>
      </c>
    </row>
    <row r="220" spans="1:60" x14ac:dyDescent="0.3">
      <c r="B220" s="2">
        <v>1</v>
      </c>
      <c r="C220" s="33" t="s">
        <v>89</v>
      </c>
      <c r="D220" s="35">
        <v>14162.83</v>
      </c>
      <c r="F220" s="3" t="s">
        <v>3</v>
      </c>
      <c r="G220" s="4">
        <v>13247</v>
      </c>
      <c r="I220" s="3" t="s">
        <v>3</v>
      </c>
      <c r="J220" s="4">
        <v>13247</v>
      </c>
      <c r="L220" s="7">
        <v>13247</v>
      </c>
      <c r="M220" s="6" t="s">
        <v>1</v>
      </c>
      <c r="N220" s="7">
        <f>L220+$J$224</f>
        <v>13643</v>
      </c>
      <c r="O220" s="6" t="s">
        <v>11</v>
      </c>
      <c r="Q220" s="7">
        <v>13247</v>
      </c>
      <c r="R220" s="6" t="s">
        <v>1</v>
      </c>
      <c r="S220" s="7">
        <f>Q220+$J$224</f>
        <v>13643</v>
      </c>
      <c r="T220" s="6" t="s">
        <v>50</v>
      </c>
      <c r="V220" s="2">
        <v>1</v>
      </c>
      <c r="W220" s="33" t="s">
        <v>89</v>
      </c>
      <c r="X220" s="35">
        <v>14162.83</v>
      </c>
      <c r="Y220" s="2" t="s">
        <v>34</v>
      </c>
      <c r="AA220" s="2">
        <v>1</v>
      </c>
      <c r="AB220" s="33" t="s">
        <v>89</v>
      </c>
      <c r="AC220" s="35">
        <v>14162.83</v>
      </c>
      <c r="AD220" s="2" t="s">
        <v>34</v>
      </c>
      <c r="AE220" s="2" t="s">
        <v>34</v>
      </c>
      <c r="AF220" s="2" t="s">
        <v>38</v>
      </c>
      <c r="AG220" s="2" t="s">
        <v>34</v>
      </c>
      <c r="AI220" s="2" t="s">
        <v>33</v>
      </c>
      <c r="AJ220" s="2" t="s">
        <v>50</v>
      </c>
      <c r="AK220" s="2" t="s">
        <v>49</v>
      </c>
      <c r="AL220" s="2" t="s">
        <v>34</v>
      </c>
      <c r="AM220" s="2" t="s">
        <v>39</v>
      </c>
      <c r="AN220" s="2" t="s">
        <v>40</v>
      </c>
      <c r="AO220" s="2" t="s">
        <v>41</v>
      </c>
      <c r="AP220" s="2" t="s">
        <v>42</v>
      </c>
      <c r="AQ220" s="2" t="s">
        <v>35</v>
      </c>
      <c r="AR220" s="2" t="s">
        <v>43</v>
      </c>
      <c r="AS220" s="2" t="s">
        <v>44</v>
      </c>
      <c r="AU220" s="2" t="s">
        <v>50</v>
      </c>
      <c r="AV220" s="12">
        <v>0</v>
      </c>
      <c r="AX220" s="2">
        <v>1</v>
      </c>
      <c r="AY220" s="33" t="s">
        <v>89</v>
      </c>
      <c r="AZ220" s="35">
        <v>14162.83</v>
      </c>
      <c r="BA220" s="2" t="s">
        <v>34</v>
      </c>
      <c r="BB220" s="13"/>
      <c r="BD220" s="2">
        <v>1</v>
      </c>
      <c r="BE220" s="33" t="s">
        <v>89</v>
      </c>
      <c r="BF220" s="35">
        <v>14162.83</v>
      </c>
      <c r="BG220" s="13" t="s">
        <v>1</v>
      </c>
      <c r="BH220" s="2" t="s">
        <v>1</v>
      </c>
    </row>
    <row r="221" spans="1:60" x14ac:dyDescent="0.3">
      <c r="B221" s="2">
        <v>2</v>
      </c>
      <c r="C221" s="32" t="s">
        <v>74</v>
      </c>
      <c r="D221" s="35">
        <v>14340.94</v>
      </c>
      <c r="F221" s="3" t="s">
        <v>4</v>
      </c>
      <c r="G221" s="4">
        <v>17215</v>
      </c>
      <c r="I221" s="5" t="s">
        <v>4</v>
      </c>
      <c r="J221" s="4">
        <v>17215</v>
      </c>
      <c r="L221" s="7">
        <f>N220</f>
        <v>13643</v>
      </c>
      <c r="M221" s="6" t="s">
        <v>1</v>
      </c>
      <c r="N221" s="7">
        <f t="shared" ref="N221:N229" si="101">L221+$J$224</f>
        <v>14039</v>
      </c>
      <c r="O221" s="6" t="s">
        <v>12</v>
      </c>
      <c r="Q221" s="7">
        <f>S220</f>
        <v>13643</v>
      </c>
      <c r="R221" s="6" t="s">
        <v>1</v>
      </c>
      <c r="S221" s="7">
        <f t="shared" ref="S221:S229" si="102">Q221+$J$224</f>
        <v>14039</v>
      </c>
      <c r="T221" s="6" t="s">
        <v>49</v>
      </c>
      <c r="V221" s="2">
        <v>2</v>
      </c>
      <c r="W221" s="32" t="s">
        <v>74</v>
      </c>
      <c r="X221" s="35">
        <v>14340.94</v>
      </c>
      <c r="Y221" s="2" t="s">
        <v>34</v>
      </c>
      <c r="AA221" s="2">
        <v>2</v>
      </c>
      <c r="AB221" s="32" t="s">
        <v>74</v>
      </c>
      <c r="AC221" s="35">
        <v>14340.94</v>
      </c>
      <c r="AD221" s="2" t="s">
        <v>34</v>
      </c>
      <c r="AE221" s="2" t="s">
        <v>34</v>
      </c>
      <c r="AF221" s="2" t="s">
        <v>38</v>
      </c>
      <c r="AG221" s="2" t="s">
        <v>34</v>
      </c>
      <c r="AI221" s="2" t="s">
        <v>50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>
        <f>SUM(AJ221:AS221)</f>
        <v>0</v>
      </c>
      <c r="AU221" s="2" t="s">
        <v>49</v>
      </c>
      <c r="AV221" s="12">
        <v>13897.571</v>
      </c>
      <c r="AX221" s="2">
        <v>2</v>
      </c>
      <c r="AY221" s="32" t="s">
        <v>74</v>
      </c>
      <c r="AZ221" s="35">
        <v>14340.94</v>
      </c>
      <c r="BA221" s="2" t="s">
        <v>34</v>
      </c>
      <c r="BB221" s="12">
        <v>14235.091</v>
      </c>
      <c r="BD221" s="2">
        <v>2</v>
      </c>
      <c r="BE221" s="32" t="s">
        <v>74</v>
      </c>
      <c r="BF221" s="35">
        <v>14340.94</v>
      </c>
      <c r="BG221" s="12">
        <v>14235.091</v>
      </c>
      <c r="BH221" s="17">
        <v>0.73808574427436446</v>
      </c>
    </row>
    <row r="222" spans="1:60" x14ac:dyDescent="0.3">
      <c r="B222" s="2">
        <v>3</v>
      </c>
      <c r="C222" s="32" t="s">
        <v>75</v>
      </c>
      <c r="D222" s="35">
        <v>14150.89</v>
      </c>
      <c r="F222" s="3" t="s">
        <v>5</v>
      </c>
      <c r="G222" s="3" t="s">
        <v>210</v>
      </c>
      <c r="I222" s="5" t="s">
        <v>8</v>
      </c>
      <c r="J222" s="3">
        <v>10</v>
      </c>
      <c r="L222" s="7">
        <f>N221</f>
        <v>14039</v>
      </c>
      <c r="M222" s="6" t="s">
        <v>1</v>
      </c>
      <c r="N222" s="7">
        <f t="shared" si="101"/>
        <v>14435</v>
      </c>
      <c r="O222" s="6" t="s">
        <v>13</v>
      </c>
      <c r="Q222" s="7">
        <f>S221</f>
        <v>14039</v>
      </c>
      <c r="R222" s="6" t="s">
        <v>1</v>
      </c>
      <c r="S222" s="7">
        <f t="shared" si="102"/>
        <v>14435</v>
      </c>
      <c r="T222" s="6" t="s">
        <v>34</v>
      </c>
      <c r="V222" s="2">
        <v>3</v>
      </c>
      <c r="W222" s="32" t="s">
        <v>75</v>
      </c>
      <c r="X222" s="35">
        <v>14150.89</v>
      </c>
      <c r="Y222" s="2" t="s">
        <v>34</v>
      </c>
      <c r="AA222" s="2">
        <v>3</v>
      </c>
      <c r="AB222" s="32" t="s">
        <v>75</v>
      </c>
      <c r="AC222" s="35">
        <v>14150.89</v>
      </c>
      <c r="AD222" s="2" t="s">
        <v>34</v>
      </c>
      <c r="AE222" s="2" t="s">
        <v>34</v>
      </c>
      <c r="AF222" s="2" t="s">
        <v>38</v>
      </c>
      <c r="AG222" s="2" t="s">
        <v>34</v>
      </c>
      <c r="AI222" s="2" t="s">
        <v>49</v>
      </c>
      <c r="AJ222" s="2">
        <v>0</v>
      </c>
      <c r="AK222" s="2">
        <v>60</v>
      </c>
      <c r="AL222" s="2">
        <v>10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>
        <f t="shared" ref="AT222:AT230" si="103">SUM(AJ222:AS222)</f>
        <v>70</v>
      </c>
      <c r="AU222" s="2" t="s">
        <v>34</v>
      </c>
      <c r="AV222" s="12">
        <v>14235.091</v>
      </c>
      <c r="AX222" s="2">
        <v>3</v>
      </c>
      <c r="AY222" s="32" t="s">
        <v>75</v>
      </c>
      <c r="AZ222" s="35">
        <v>14150.89</v>
      </c>
      <c r="BA222" s="2" t="s">
        <v>34</v>
      </c>
      <c r="BB222" s="12">
        <v>14235.091</v>
      </c>
      <c r="BD222" s="2">
        <v>3</v>
      </c>
      <c r="BE222" s="32" t="s">
        <v>75</v>
      </c>
      <c r="BF222" s="35">
        <v>14150.89</v>
      </c>
      <c r="BG222" s="12">
        <v>14235.091</v>
      </c>
      <c r="BH222" s="17">
        <v>0.59502664684031215</v>
      </c>
    </row>
    <row r="223" spans="1:60" x14ac:dyDescent="0.3">
      <c r="B223" s="2">
        <v>4</v>
      </c>
      <c r="C223" s="32" t="s">
        <v>76</v>
      </c>
      <c r="D223" s="35">
        <v>14100.15</v>
      </c>
      <c r="I223" s="3" t="s">
        <v>9</v>
      </c>
      <c r="J223" s="4">
        <v>3968</v>
      </c>
      <c r="L223" s="7">
        <f>N222</f>
        <v>14435</v>
      </c>
      <c r="M223" s="6" t="s">
        <v>1</v>
      </c>
      <c r="N223" s="7">
        <f t="shared" si="101"/>
        <v>14831</v>
      </c>
      <c r="O223" s="6" t="s">
        <v>14</v>
      </c>
      <c r="Q223" s="7">
        <f>S222</f>
        <v>14435</v>
      </c>
      <c r="R223" s="6" t="s">
        <v>1</v>
      </c>
      <c r="S223" s="7">
        <f t="shared" si="102"/>
        <v>14831</v>
      </c>
      <c r="T223" s="6" t="s">
        <v>39</v>
      </c>
      <c r="V223" s="2">
        <v>4</v>
      </c>
      <c r="W223" s="32" t="s">
        <v>76</v>
      </c>
      <c r="X223" s="35">
        <v>14100.15</v>
      </c>
      <c r="Y223" s="2" t="s">
        <v>34</v>
      </c>
      <c r="AA223" s="2">
        <v>4</v>
      </c>
      <c r="AB223" s="32" t="s">
        <v>76</v>
      </c>
      <c r="AC223" s="35">
        <v>14100.15</v>
      </c>
      <c r="AD223" s="2" t="s">
        <v>34</v>
      </c>
      <c r="AE223" s="2" t="s">
        <v>34</v>
      </c>
      <c r="AF223" s="2" t="s">
        <v>38</v>
      </c>
      <c r="AG223" s="2" t="s">
        <v>34</v>
      </c>
      <c r="AI223" s="2" t="s">
        <v>34</v>
      </c>
      <c r="AJ223" s="2">
        <v>0</v>
      </c>
      <c r="AK223" s="2">
        <v>10</v>
      </c>
      <c r="AL223" s="2">
        <v>397</v>
      </c>
      <c r="AM223" s="2">
        <v>8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>
        <f t="shared" si="103"/>
        <v>415</v>
      </c>
      <c r="AU223" s="2" t="s">
        <v>39</v>
      </c>
      <c r="AV223" s="12">
        <v>14625.886</v>
      </c>
      <c r="AX223" s="2">
        <v>4</v>
      </c>
      <c r="AY223" s="32" t="s">
        <v>76</v>
      </c>
      <c r="AZ223" s="35">
        <v>14100.15</v>
      </c>
      <c r="BA223" s="2" t="s">
        <v>34</v>
      </c>
      <c r="BB223" s="12">
        <v>14235.091</v>
      </c>
      <c r="BD223" s="2">
        <v>4</v>
      </c>
      <c r="BE223" s="32" t="s">
        <v>76</v>
      </c>
      <c r="BF223" s="35">
        <v>14100.15</v>
      </c>
      <c r="BG223" s="12">
        <v>14235.091</v>
      </c>
      <c r="BH223" s="17">
        <v>0.95702220377131331</v>
      </c>
    </row>
    <row r="224" spans="1:60" x14ac:dyDescent="0.3">
      <c r="B224" s="2">
        <v>5</v>
      </c>
      <c r="C224" s="32" t="s">
        <v>77</v>
      </c>
      <c r="D224" s="35">
        <v>14097.16</v>
      </c>
      <c r="I224" s="3" t="s">
        <v>7</v>
      </c>
      <c r="J224" s="3">
        <v>396</v>
      </c>
      <c r="L224" s="7">
        <f t="shared" ref="L224:L229" si="104">N223</f>
        <v>14831</v>
      </c>
      <c r="M224" s="6" t="s">
        <v>1</v>
      </c>
      <c r="N224" s="7">
        <f t="shared" si="101"/>
        <v>15227</v>
      </c>
      <c r="O224" s="6" t="s">
        <v>15</v>
      </c>
      <c r="Q224" s="7">
        <f t="shared" ref="Q224:Q229" si="105">S223</f>
        <v>14831</v>
      </c>
      <c r="R224" s="6" t="s">
        <v>1</v>
      </c>
      <c r="S224" s="7">
        <f t="shared" si="102"/>
        <v>15227</v>
      </c>
      <c r="T224" s="6" t="s">
        <v>40</v>
      </c>
      <c r="V224" s="2">
        <v>5</v>
      </c>
      <c r="W224" s="32" t="s">
        <v>77</v>
      </c>
      <c r="X224" s="35">
        <v>14097.16</v>
      </c>
      <c r="Y224" s="2" t="s">
        <v>34</v>
      </c>
      <c r="AA224" s="2">
        <v>5</v>
      </c>
      <c r="AB224" s="32" t="s">
        <v>77</v>
      </c>
      <c r="AC224" s="35">
        <v>14097.16</v>
      </c>
      <c r="AD224" s="2" t="s">
        <v>34</v>
      </c>
      <c r="AE224" s="2" t="s">
        <v>34</v>
      </c>
      <c r="AF224" s="2" t="s">
        <v>38</v>
      </c>
      <c r="AG224" s="2" t="s">
        <v>34</v>
      </c>
      <c r="AI224" s="2" t="s">
        <v>39</v>
      </c>
      <c r="AJ224" s="2">
        <v>0</v>
      </c>
      <c r="AK224" s="2">
        <v>0</v>
      </c>
      <c r="AL224" s="2">
        <v>8</v>
      </c>
      <c r="AM224" s="2">
        <v>154</v>
      </c>
      <c r="AN224" s="2">
        <v>5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>
        <f t="shared" si="103"/>
        <v>167</v>
      </c>
      <c r="AU224" s="2" t="s">
        <v>40</v>
      </c>
      <c r="AV224" s="12">
        <v>14995.057000000001</v>
      </c>
      <c r="AX224" s="2">
        <v>5</v>
      </c>
      <c r="AY224" s="32" t="s">
        <v>77</v>
      </c>
      <c r="AZ224" s="35">
        <v>14097.16</v>
      </c>
      <c r="BA224" s="2" t="s">
        <v>34</v>
      </c>
      <c r="BB224" s="12">
        <v>14235.091</v>
      </c>
      <c r="BD224" s="2">
        <v>5</v>
      </c>
      <c r="BE224" s="32" t="s">
        <v>77</v>
      </c>
      <c r="BF224" s="35">
        <v>14097.16</v>
      </c>
      <c r="BG224" s="12">
        <v>14235.091</v>
      </c>
      <c r="BH224" s="17">
        <v>0.97843513349540334</v>
      </c>
    </row>
    <row r="225" spans="2:60" x14ac:dyDescent="0.3">
      <c r="B225" s="2">
        <v>6</v>
      </c>
      <c r="C225" s="32" t="s">
        <v>78</v>
      </c>
      <c r="D225" s="35">
        <v>14195.67</v>
      </c>
      <c r="L225" s="7">
        <f t="shared" si="104"/>
        <v>15227</v>
      </c>
      <c r="M225" s="6" t="s">
        <v>1</v>
      </c>
      <c r="N225" s="7">
        <f t="shared" si="101"/>
        <v>15623</v>
      </c>
      <c r="O225" s="6" t="s">
        <v>16</v>
      </c>
      <c r="Q225" s="7">
        <f t="shared" si="105"/>
        <v>15227</v>
      </c>
      <c r="R225" s="6" t="s">
        <v>1</v>
      </c>
      <c r="S225" s="7">
        <f t="shared" si="102"/>
        <v>15623</v>
      </c>
      <c r="T225" s="6" t="s">
        <v>41</v>
      </c>
      <c r="V225" s="2">
        <v>6</v>
      </c>
      <c r="W225" s="32" t="s">
        <v>78</v>
      </c>
      <c r="X225" s="35">
        <v>14195.67</v>
      </c>
      <c r="Y225" s="2" t="s">
        <v>34</v>
      </c>
      <c r="AA225" s="2">
        <v>6</v>
      </c>
      <c r="AB225" s="32" t="s">
        <v>78</v>
      </c>
      <c r="AC225" s="35">
        <v>14195.67</v>
      </c>
      <c r="AD225" s="2" t="s">
        <v>34</v>
      </c>
      <c r="AE225" s="2" t="s">
        <v>34</v>
      </c>
      <c r="AF225" s="2" t="s">
        <v>38</v>
      </c>
      <c r="AG225" s="2" t="s">
        <v>34</v>
      </c>
      <c r="AI225" s="2" t="s">
        <v>40</v>
      </c>
      <c r="AJ225" s="2">
        <v>0</v>
      </c>
      <c r="AK225" s="2">
        <v>0</v>
      </c>
      <c r="AL225" s="2">
        <v>0</v>
      </c>
      <c r="AM225" s="2">
        <v>5</v>
      </c>
      <c r="AN225" s="2">
        <v>29</v>
      </c>
      <c r="AO225" s="2">
        <v>0</v>
      </c>
      <c r="AP225" s="2">
        <v>1</v>
      </c>
      <c r="AQ225" s="2">
        <v>0</v>
      </c>
      <c r="AR225" s="2">
        <v>0</v>
      </c>
      <c r="AS225" s="2">
        <v>0</v>
      </c>
      <c r="AT225">
        <f t="shared" si="103"/>
        <v>35</v>
      </c>
      <c r="AU225" s="2" t="s">
        <v>41</v>
      </c>
      <c r="AV225" s="12">
        <v>15394.538</v>
      </c>
      <c r="AX225" s="2">
        <v>6</v>
      </c>
      <c r="AY225" s="32" t="s">
        <v>78</v>
      </c>
      <c r="AZ225" s="35">
        <v>14195.67</v>
      </c>
      <c r="BA225" s="2" t="s">
        <v>34</v>
      </c>
      <c r="BB225" s="12">
        <v>14235.091</v>
      </c>
      <c r="BD225" s="2">
        <v>6</v>
      </c>
      <c r="BE225" s="32" t="s">
        <v>78</v>
      </c>
      <c r="BF225" s="35">
        <v>14195.67</v>
      </c>
      <c r="BG225" s="12">
        <v>14235.091</v>
      </c>
      <c r="BH225" s="17">
        <v>0.27770134319169432</v>
      </c>
    </row>
    <row r="226" spans="2:60" x14ac:dyDescent="0.3">
      <c r="B226" s="2">
        <v>7</v>
      </c>
      <c r="C226" s="33" t="s">
        <v>79</v>
      </c>
      <c r="D226" s="35">
        <v>14195.67</v>
      </c>
      <c r="L226" s="7">
        <f t="shared" si="104"/>
        <v>15623</v>
      </c>
      <c r="M226" s="6" t="s">
        <v>1</v>
      </c>
      <c r="N226" s="7">
        <f t="shared" si="101"/>
        <v>16019</v>
      </c>
      <c r="O226" s="6" t="s">
        <v>17</v>
      </c>
      <c r="Q226" s="7">
        <f t="shared" si="105"/>
        <v>15623</v>
      </c>
      <c r="R226" s="6" t="s">
        <v>1</v>
      </c>
      <c r="S226" s="7">
        <f t="shared" si="102"/>
        <v>16019</v>
      </c>
      <c r="T226" s="6" t="s">
        <v>42</v>
      </c>
      <c r="V226" s="2">
        <v>7</v>
      </c>
      <c r="W226" s="33" t="s">
        <v>79</v>
      </c>
      <c r="X226" s="35">
        <v>14195.67</v>
      </c>
      <c r="Y226" s="2" t="s">
        <v>34</v>
      </c>
      <c r="AA226" s="2">
        <v>7</v>
      </c>
      <c r="AB226" s="33" t="s">
        <v>79</v>
      </c>
      <c r="AC226" s="35">
        <v>14195.67</v>
      </c>
      <c r="AD226" s="2" t="s">
        <v>34</v>
      </c>
      <c r="AE226" s="2" t="s">
        <v>34</v>
      </c>
      <c r="AF226" s="2" t="s">
        <v>38</v>
      </c>
      <c r="AG226" s="2" t="s">
        <v>34</v>
      </c>
      <c r="AI226" s="2" t="s">
        <v>41</v>
      </c>
      <c r="AJ226" s="2">
        <v>0</v>
      </c>
      <c r="AK226" s="2">
        <v>0</v>
      </c>
      <c r="AL226" s="2">
        <v>0</v>
      </c>
      <c r="AM226" s="2">
        <v>0</v>
      </c>
      <c r="AN226" s="2">
        <v>1</v>
      </c>
      <c r="AO226" s="2">
        <v>12</v>
      </c>
      <c r="AP226" s="2">
        <v>0</v>
      </c>
      <c r="AQ226" s="2">
        <v>0</v>
      </c>
      <c r="AR226" s="2">
        <v>0</v>
      </c>
      <c r="AS226" s="2">
        <v>0</v>
      </c>
      <c r="AT226">
        <f t="shared" si="103"/>
        <v>13</v>
      </c>
      <c r="AU226" s="2" t="s">
        <v>42</v>
      </c>
      <c r="AV226" s="12">
        <v>15821</v>
      </c>
      <c r="AX226" s="2">
        <v>7</v>
      </c>
      <c r="AY226" s="33" t="s">
        <v>79</v>
      </c>
      <c r="AZ226" s="35">
        <v>14195.67</v>
      </c>
      <c r="BA226" s="2" t="s">
        <v>34</v>
      </c>
      <c r="BB226" s="12">
        <v>14235.091</v>
      </c>
      <c r="BD226" s="2">
        <v>7</v>
      </c>
      <c r="BE226" s="33" t="s">
        <v>79</v>
      </c>
      <c r="BF226" s="35">
        <v>14195.67</v>
      </c>
      <c r="BG226" s="12">
        <v>14235.091</v>
      </c>
      <c r="BH226" s="17">
        <v>0.27770134319169432</v>
      </c>
    </row>
    <row r="227" spans="2:60" x14ac:dyDescent="0.3">
      <c r="B227" s="2">
        <v>8</v>
      </c>
      <c r="C227" s="33" t="s">
        <v>80</v>
      </c>
      <c r="D227" s="35">
        <v>14195.67</v>
      </c>
      <c r="L227" s="7">
        <f t="shared" si="104"/>
        <v>16019</v>
      </c>
      <c r="M227" s="6" t="s">
        <v>1</v>
      </c>
      <c r="N227" s="7">
        <f t="shared" si="101"/>
        <v>16415</v>
      </c>
      <c r="O227" s="6" t="s">
        <v>18</v>
      </c>
      <c r="Q227" s="7">
        <f t="shared" si="105"/>
        <v>16019</v>
      </c>
      <c r="R227" s="6" t="s">
        <v>1</v>
      </c>
      <c r="S227" s="7">
        <f t="shared" si="102"/>
        <v>16415</v>
      </c>
      <c r="T227" s="6" t="s">
        <v>35</v>
      </c>
      <c r="V227" s="2">
        <v>8</v>
      </c>
      <c r="W227" s="33" t="s">
        <v>80</v>
      </c>
      <c r="X227" s="35">
        <v>14195.67</v>
      </c>
      <c r="Y227" s="2" t="s">
        <v>34</v>
      </c>
      <c r="AA227" s="2">
        <v>8</v>
      </c>
      <c r="AB227" s="33" t="s">
        <v>80</v>
      </c>
      <c r="AC227" s="35">
        <v>14195.67</v>
      </c>
      <c r="AD227" s="2" t="s">
        <v>34</v>
      </c>
      <c r="AE227" s="2" t="s">
        <v>34</v>
      </c>
      <c r="AF227" s="2" t="s">
        <v>38</v>
      </c>
      <c r="AG227" s="2" t="s">
        <v>34</v>
      </c>
      <c r="AI227" s="2" t="s">
        <v>42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1</v>
      </c>
      <c r="AP227" s="2">
        <v>3</v>
      </c>
      <c r="AQ227" s="2">
        <v>1</v>
      </c>
      <c r="AR227" s="2">
        <v>0</v>
      </c>
      <c r="AS227" s="2">
        <v>0</v>
      </c>
      <c r="AT227">
        <f t="shared" si="103"/>
        <v>5</v>
      </c>
      <c r="AU227" s="2" t="s">
        <v>35</v>
      </c>
      <c r="AV227" s="12">
        <v>16254.714</v>
      </c>
      <c r="AX227" s="2">
        <v>8</v>
      </c>
      <c r="AY227" s="33" t="s">
        <v>80</v>
      </c>
      <c r="AZ227" s="35">
        <v>14195.67</v>
      </c>
      <c r="BA227" s="2" t="s">
        <v>34</v>
      </c>
      <c r="BB227" s="12">
        <v>14235.091</v>
      </c>
      <c r="BD227" s="2">
        <v>8</v>
      </c>
      <c r="BE227" s="33" t="s">
        <v>80</v>
      </c>
      <c r="BF227" s="35">
        <v>14195.67</v>
      </c>
      <c r="BG227" s="12">
        <v>14235.091</v>
      </c>
      <c r="BH227" s="17">
        <v>0.27770134319169432</v>
      </c>
    </row>
    <row r="228" spans="2:60" x14ac:dyDescent="0.3">
      <c r="B228" s="2">
        <v>9</v>
      </c>
      <c r="C228" s="32" t="s">
        <v>81</v>
      </c>
      <c r="D228" s="35">
        <v>14270.29</v>
      </c>
      <c r="L228" s="7">
        <f t="shared" si="104"/>
        <v>16415</v>
      </c>
      <c r="M228" s="6" t="s">
        <v>1</v>
      </c>
      <c r="N228" s="7">
        <f t="shared" si="101"/>
        <v>16811</v>
      </c>
      <c r="O228" s="6" t="s">
        <v>19</v>
      </c>
      <c r="Q228" s="7">
        <f t="shared" si="105"/>
        <v>16415</v>
      </c>
      <c r="R228" s="6" t="s">
        <v>1</v>
      </c>
      <c r="S228" s="7">
        <f t="shared" si="102"/>
        <v>16811</v>
      </c>
      <c r="T228" s="6" t="s">
        <v>43</v>
      </c>
      <c r="V228" s="2">
        <v>9</v>
      </c>
      <c r="W228" s="32" t="s">
        <v>81</v>
      </c>
      <c r="X228" s="35">
        <v>14270.29</v>
      </c>
      <c r="Y228" s="2" t="s">
        <v>34</v>
      </c>
      <c r="AA228" s="2">
        <v>9</v>
      </c>
      <c r="AB228" s="32" t="s">
        <v>81</v>
      </c>
      <c r="AC228" s="35">
        <v>14270.29</v>
      </c>
      <c r="AD228" s="2" t="s">
        <v>34</v>
      </c>
      <c r="AE228" s="2" t="s">
        <v>34</v>
      </c>
      <c r="AF228" s="2" t="s">
        <v>38</v>
      </c>
      <c r="AG228" s="2" t="s">
        <v>34</v>
      </c>
      <c r="AI228" s="2" t="s">
        <v>35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1</v>
      </c>
      <c r="AQ228" s="2">
        <v>17</v>
      </c>
      <c r="AR228" s="2">
        <v>3</v>
      </c>
      <c r="AS228" s="2">
        <v>0</v>
      </c>
      <c r="AT228">
        <f t="shared" si="103"/>
        <v>21</v>
      </c>
      <c r="AU228" s="2" t="s">
        <v>43</v>
      </c>
      <c r="AV228" s="12">
        <v>16217</v>
      </c>
      <c r="AX228" s="2">
        <v>9</v>
      </c>
      <c r="AY228" s="32" t="s">
        <v>81</v>
      </c>
      <c r="AZ228" s="35">
        <v>14270.29</v>
      </c>
      <c r="BA228" s="2" t="s">
        <v>34</v>
      </c>
      <c r="BB228" s="12">
        <v>14235.091</v>
      </c>
      <c r="BD228" s="2">
        <v>9</v>
      </c>
      <c r="BE228" s="32" t="s">
        <v>81</v>
      </c>
      <c r="BF228" s="35">
        <v>14270.29</v>
      </c>
      <c r="BG228" s="12">
        <v>14235.091</v>
      </c>
      <c r="BH228" s="17">
        <v>0.24665534992589791</v>
      </c>
    </row>
    <row r="229" spans="2:60" x14ac:dyDescent="0.3">
      <c r="B229" s="2">
        <v>10</v>
      </c>
      <c r="C229" s="32" t="s">
        <v>82</v>
      </c>
      <c r="D229" s="35">
        <v>14338.95</v>
      </c>
      <c r="L229" s="7">
        <f t="shared" si="104"/>
        <v>16811</v>
      </c>
      <c r="M229" s="6" t="s">
        <v>1</v>
      </c>
      <c r="N229" s="7">
        <f t="shared" si="101"/>
        <v>17207</v>
      </c>
      <c r="O229" s="6" t="s">
        <v>20</v>
      </c>
      <c r="Q229" s="7">
        <f t="shared" si="105"/>
        <v>16811</v>
      </c>
      <c r="R229" s="6" t="s">
        <v>1</v>
      </c>
      <c r="S229" s="7">
        <f t="shared" si="102"/>
        <v>17207</v>
      </c>
      <c r="T229" s="6" t="s">
        <v>44</v>
      </c>
      <c r="V229" s="2">
        <v>10</v>
      </c>
      <c r="W229" s="32" t="s">
        <v>82</v>
      </c>
      <c r="X229" s="35">
        <v>14338.95</v>
      </c>
      <c r="Y229" s="2" t="s">
        <v>34</v>
      </c>
      <c r="AA229" s="2">
        <v>10</v>
      </c>
      <c r="AB229" s="32" t="s">
        <v>82</v>
      </c>
      <c r="AC229" s="35">
        <v>14338.95</v>
      </c>
      <c r="AD229" s="2" t="s">
        <v>34</v>
      </c>
      <c r="AE229" s="2" t="s">
        <v>34</v>
      </c>
      <c r="AF229" s="2" t="s">
        <v>38</v>
      </c>
      <c r="AG229" s="2" t="s">
        <v>34</v>
      </c>
      <c r="AI229" s="2" t="s">
        <v>43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3</v>
      </c>
      <c r="AR229" s="2">
        <v>0</v>
      </c>
      <c r="AS229" s="2">
        <v>0</v>
      </c>
      <c r="AT229">
        <f t="shared" si="103"/>
        <v>3</v>
      </c>
      <c r="AU229" s="2" t="s">
        <v>44</v>
      </c>
      <c r="AV229" s="12">
        <v>0</v>
      </c>
      <c r="AX229" s="2">
        <v>10</v>
      </c>
      <c r="AY229" s="32" t="s">
        <v>82</v>
      </c>
      <c r="AZ229" s="35">
        <v>14338.95</v>
      </c>
      <c r="BA229" s="2" t="s">
        <v>34</v>
      </c>
      <c r="BB229" s="12">
        <v>14235.091</v>
      </c>
      <c r="BD229" s="2">
        <v>10</v>
      </c>
      <c r="BE229" s="32" t="s">
        <v>82</v>
      </c>
      <c r="BF229" s="35">
        <v>14338.95</v>
      </c>
      <c r="BG229" s="12">
        <v>14235.091</v>
      </c>
      <c r="BH229" s="17">
        <v>0.72430989531967305</v>
      </c>
    </row>
    <row r="230" spans="2:60" x14ac:dyDescent="0.3">
      <c r="B230" s="2" t="s">
        <v>24</v>
      </c>
      <c r="C230" s="2" t="s">
        <v>24</v>
      </c>
      <c r="D230" s="2" t="s">
        <v>24</v>
      </c>
      <c r="N230" s="7"/>
      <c r="V230" s="2" t="s">
        <v>24</v>
      </c>
      <c r="W230" s="2" t="s">
        <v>24</v>
      </c>
      <c r="X230" s="2" t="s">
        <v>24</v>
      </c>
      <c r="Y230" s="2" t="s">
        <v>24</v>
      </c>
      <c r="AA230" s="2" t="s">
        <v>24</v>
      </c>
      <c r="AB230" s="2" t="s">
        <v>24</v>
      </c>
      <c r="AC230" s="2" t="s">
        <v>24</v>
      </c>
      <c r="AD230" s="2" t="s">
        <v>24</v>
      </c>
      <c r="AE230" s="2" t="s">
        <v>24</v>
      </c>
      <c r="AF230" s="2" t="s">
        <v>24</v>
      </c>
      <c r="AG230" s="2" t="s">
        <v>24</v>
      </c>
      <c r="AI230" s="2" t="s">
        <v>44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>
        <f t="shared" si="103"/>
        <v>0</v>
      </c>
      <c r="AX230" s="2" t="s">
        <v>24</v>
      </c>
      <c r="AY230" s="2" t="s">
        <v>24</v>
      </c>
      <c r="AZ230" s="2" t="s">
        <v>24</v>
      </c>
      <c r="BA230" s="2" t="s">
        <v>24</v>
      </c>
      <c r="BB230" s="2" t="s">
        <v>24</v>
      </c>
      <c r="BD230" s="2" t="s">
        <v>24</v>
      </c>
      <c r="BE230" s="2" t="s">
        <v>24</v>
      </c>
      <c r="BF230" s="2" t="s">
        <v>24</v>
      </c>
      <c r="BG230" s="2" t="s">
        <v>24</v>
      </c>
      <c r="BH230" s="2" t="s">
        <v>24</v>
      </c>
    </row>
    <row r="231" spans="2:60" x14ac:dyDescent="0.3">
      <c r="B231" s="2" t="s">
        <v>24</v>
      </c>
      <c r="C231" s="2" t="s">
        <v>24</v>
      </c>
      <c r="D231" s="2" t="s">
        <v>24</v>
      </c>
      <c r="V231" s="2" t="s">
        <v>24</v>
      </c>
      <c r="W231" s="2" t="s">
        <v>24</v>
      </c>
      <c r="X231" s="2" t="s">
        <v>24</v>
      </c>
      <c r="Y231" s="2" t="s">
        <v>24</v>
      </c>
      <c r="AA231" s="2" t="s">
        <v>24</v>
      </c>
      <c r="AB231" s="2" t="s">
        <v>24</v>
      </c>
      <c r="AC231" s="2" t="s">
        <v>24</v>
      </c>
      <c r="AD231" s="2" t="s">
        <v>24</v>
      </c>
      <c r="AE231" s="2" t="s">
        <v>24</v>
      </c>
      <c r="AF231" s="2" t="s">
        <v>24</v>
      </c>
      <c r="AG231" s="2" t="s">
        <v>24</v>
      </c>
      <c r="AT231">
        <f>SUM(AT221:AT230)</f>
        <v>729</v>
      </c>
      <c r="AX231" s="2" t="s">
        <v>24</v>
      </c>
      <c r="AY231" s="2" t="s">
        <v>24</v>
      </c>
      <c r="AZ231" s="2" t="s">
        <v>24</v>
      </c>
      <c r="BA231" s="2" t="s">
        <v>24</v>
      </c>
      <c r="BB231" s="2" t="s">
        <v>24</v>
      </c>
      <c r="BD231" s="2" t="s">
        <v>24</v>
      </c>
      <c r="BE231" s="2" t="s">
        <v>24</v>
      </c>
      <c r="BF231" s="2" t="s">
        <v>24</v>
      </c>
      <c r="BG231" s="2" t="s">
        <v>24</v>
      </c>
      <c r="BH231" s="2" t="s">
        <v>24</v>
      </c>
    </row>
    <row r="232" spans="2:60" x14ac:dyDescent="0.3">
      <c r="B232" s="2" t="s">
        <v>24</v>
      </c>
      <c r="C232" s="2" t="s">
        <v>24</v>
      </c>
      <c r="D232" s="2" t="s">
        <v>24</v>
      </c>
      <c r="V232" s="2" t="s">
        <v>24</v>
      </c>
      <c r="W232" s="2" t="s">
        <v>24</v>
      </c>
      <c r="X232" s="2" t="s">
        <v>24</v>
      </c>
      <c r="Y232" s="2" t="s">
        <v>24</v>
      </c>
      <c r="AA232" s="2" t="s">
        <v>24</v>
      </c>
      <c r="AB232" s="2" t="s">
        <v>24</v>
      </c>
      <c r="AC232" s="2" t="s">
        <v>24</v>
      </c>
      <c r="AD232" s="2" t="s">
        <v>24</v>
      </c>
      <c r="AE232" s="2" t="s">
        <v>24</v>
      </c>
      <c r="AF232" s="2" t="s">
        <v>24</v>
      </c>
      <c r="AG232" s="2" t="s">
        <v>24</v>
      </c>
      <c r="AX232" s="2" t="s">
        <v>24</v>
      </c>
      <c r="AY232" s="2" t="s">
        <v>24</v>
      </c>
      <c r="AZ232" s="2" t="s">
        <v>24</v>
      </c>
      <c r="BA232" s="2" t="s">
        <v>24</v>
      </c>
      <c r="BB232" s="2" t="s">
        <v>24</v>
      </c>
      <c r="BD232" s="2" t="s">
        <v>24</v>
      </c>
      <c r="BE232" s="2" t="s">
        <v>24</v>
      </c>
      <c r="BF232" s="2" t="s">
        <v>24</v>
      </c>
      <c r="BG232" s="2" t="s">
        <v>24</v>
      </c>
      <c r="BH232" s="2" t="s">
        <v>24</v>
      </c>
    </row>
    <row r="233" spans="2:60" x14ac:dyDescent="0.3">
      <c r="B233" s="2" t="s">
        <v>24</v>
      </c>
      <c r="C233" s="2" t="s">
        <v>24</v>
      </c>
      <c r="D233" s="2" t="s">
        <v>24</v>
      </c>
      <c r="V233" s="2" t="s">
        <v>24</v>
      </c>
      <c r="W233" s="2" t="s">
        <v>24</v>
      </c>
      <c r="X233" s="2" t="s">
        <v>24</v>
      </c>
      <c r="Y233" s="2" t="s">
        <v>24</v>
      </c>
      <c r="AA233" s="2" t="s">
        <v>24</v>
      </c>
      <c r="AB233" s="2" t="s">
        <v>24</v>
      </c>
      <c r="AC233" s="2" t="s">
        <v>24</v>
      </c>
      <c r="AD233" s="2" t="s">
        <v>24</v>
      </c>
      <c r="AE233" s="2" t="s">
        <v>24</v>
      </c>
      <c r="AF233" s="2" t="s">
        <v>24</v>
      </c>
      <c r="AG233" s="2" t="s">
        <v>24</v>
      </c>
      <c r="AX233" s="2" t="s">
        <v>24</v>
      </c>
      <c r="AY233" s="2" t="s">
        <v>24</v>
      </c>
      <c r="AZ233" s="2" t="s">
        <v>24</v>
      </c>
      <c r="BA233" s="2" t="s">
        <v>24</v>
      </c>
      <c r="BB233" s="2" t="s">
        <v>24</v>
      </c>
      <c r="BD233" s="2" t="s">
        <v>24</v>
      </c>
      <c r="BE233" s="2" t="s">
        <v>24</v>
      </c>
      <c r="BF233" s="2" t="s">
        <v>24</v>
      </c>
      <c r="BG233" s="2" t="s">
        <v>24</v>
      </c>
      <c r="BH233" s="2" t="s">
        <v>24</v>
      </c>
    </row>
    <row r="234" spans="2:60" x14ac:dyDescent="0.3">
      <c r="B234" s="2" t="s">
        <v>24</v>
      </c>
      <c r="C234" s="2" t="s">
        <v>24</v>
      </c>
      <c r="D234" s="2" t="s">
        <v>24</v>
      </c>
      <c r="V234" s="2" t="s">
        <v>24</v>
      </c>
      <c r="W234" s="2" t="s">
        <v>24</v>
      </c>
      <c r="X234" s="2" t="s">
        <v>24</v>
      </c>
      <c r="Y234" s="2" t="s">
        <v>24</v>
      </c>
      <c r="AA234" s="2" t="s">
        <v>24</v>
      </c>
      <c r="AB234" s="2" t="s">
        <v>24</v>
      </c>
      <c r="AC234" s="2" t="s">
        <v>24</v>
      </c>
      <c r="AD234" s="2" t="s">
        <v>24</v>
      </c>
      <c r="AE234" s="2" t="s">
        <v>24</v>
      </c>
      <c r="AF234" s="2" t="s">
        <v>24</v>
      </c>
      <c r="AG234" s="2" t="s">
        <v>24</v>
      </c>
      <c r="AI234" s="67" t="s">
        <v>51</v>
      </c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X234" s="2" t="s">
        <v>24</v>
      </c>
      <c r="AY234" s="2" t="s">
        <v>24</v>
      </c>
      <c r="AZ234" s="2" t="s">
        <v>24</v>
      </c>
      <c r="BA234" s="2" t="s">
        <v>24</v>
      </c>
      <c r="BB234" s="2" t="s">
        <v>24</v>
      </c>
      <c r="BD234" s="2" t="s">
        <v>24</v>
      </c>
      <c r="BE234" s="2" t="s">
        <v>24</v>
      </c>
      <c r="BF234" s="2" t="s">
        <v>24</v>
      </c>
      <c r="BG234" s="2" t="s">
        <v>24</v>
      </c>
      <c r="BH234" s="2" t="s">
        <v>24</v>
      </c>
    </row>
    <row r="235" spans="2:60" x14ac:dyDescent="0.3">
      <c r="B235" s="2">
        <v>730</v>
      </c>
      <c r="C235" s="30" t="s">
        <v>83</v>
      </c>
      <c r="D235" s="30">
        <v>14299.15</v>
      </c>
      <c r="V235" s="2">
        <v>671</v>
      </c>
      <c r="W235" s="2" t="s">
        <v>148</v>
      </c>
      <c r="X235" s="2">
        <v>14197.66</v>
      </c>
      <c r="Y235" s="2" t="s">
        <v>34</v>
      </c>
      <c r="AA235" s="2">
        <v>670</v>
      </c>
      <c r="AB235" s="2" t="s">
        <v>147</v>
      </c>
      <c r="AC235" s="2">
        <v>14193.68</v>
      </c>
      <c r="AD235" s="2" t="s">
        <v>34</v>
      </c>
      <c r="AE235" s="2" t="s">
        <v>34</v>
      </c>
      <c r="AF235" s="2" t="s">
        <v>38</v>
      </c>
      <c r="AG235" s="2" t="s">
        <v>34</v>
      </c>
      <c r="AI235" s="2" t="s">
        <v>33</v>
      </c>
      <c r="AJ235" s="2" t="s">
        <v>50</v>
      </c>
      <c r="AK235" s="2" t="s">
        <v>49</v>
      </c>
      <c r="AL235" s="2" t="s">
        <v>34</v>
      </c>
      <c r="AM235" s="2" t="s">
        <v>39</v>
      </c>
      <c r="AN235" s="2" t="s">
        <v>40</v>
      </c>
      <c r="AO235" s="2" t="s">
        <v>41</v>
      </c>
      <c r="AP235" s="2" t="s">
        <v>42</v>
      </c>
      <c r="AQ235" s="2" t="s">
        <v>35</v>
      </c>
      <c r="AR235" s="2" t="s">
        <v>43</v>
      </c>
      <c r="AS235" s="2" t="s">
        <v>44</v>
      </c>
      <c r="AX235" s="2">
        <v>670</v>
      </c>
      <c r="AY235" s="2" t="s">
        <v>147</v>
      </c>
      <c r="AZ235" s="2">
        <v>14193.68</v>
      </c>
      <c r="BA235" s="2" t="s">
        <v>34</v>
      </c>
      <c r="BB235" s="12">
        <v>14235.091</v>
      </c>
      <c r="BD235" s="2">
        <v>670</v>
      </c>
      <c r="BE235" s="2" t="s">
        <v>147</v>
      </c>
      <c r="BF235" s="2">
        <v>14193.68</v>
      </c>
      <c r="BG235" s="12">
        <v>14235.091</v>
      </c>
      <c r="BH235" s="17">
        <v>0.29176060236006568</v>
      </c>
    </row>
    <row r="236" spans="2:60" x14ac:dyDescent="0.3">
      <c r="AA236" s="2">
        <v>671</v>
      </c>
      <c r="AB236" s="2" t="s">
        <v>148</v>
      </c>
      <c r="AC236" s="2">
        <v>14197.66</v>
      </c>
      <c r="AD236" s="2" t="s">
        <v>34</v>
      </c>
      <c r="AE236" s="2" t="s">
        <v>34</v>
      </c>
      <c r="AF236" s="2" t="s">
        <v>38</v>
      </c>
      <c r="AG236" s="2"/>
      <c r="AI236" s="2" t="s">
        <v>50</v>
      </c>
      <c r="AJ236" s="2">
        <v>0</v>
      </c>
      <c r="AK236" s="2">
        <f t="shared" ref="AK236:AS236" si="106">AK221/$AT$159</f>
        <v>0</v>
      </c>
      <c r="AL236" s="2">
        <f t="shared" si="106"/>
        <v>0</v>
      </c>
      <c r="AM236" s="2">
        <f t="shared" si="106"/>
        <v>0</v>
      </c>
      <c r="AN236" s="2">
        <f t="shared" si="106"/>
        <v>0</v>
      </c>
      <c r="AO236" s="2">
        <f t="shared" si="106"/>
        <v>0</v>
      </c>
      <c r="AP236" s="2">
        <f t="shared" si="106"/>
        <v>0</v>
      </c>
      <c r="AQ236" s="2">
        <f t="shared" si="106"/>
        <v>0</v>
      </c>
      <c r="AR236" s="2">
        <f t="shared" si="106"/>
        <v>0</v>
      </c>
      <c r="AS236" s="2">
        <f t="shared" si="106"/>
        <v>0</v>
      </c>
      <c r="AX236" s="2">
        <v>671</v>
      </c>
      <c r="AY236" s="2" t="s">
        <v>148</v>
      </c>
      <c r="AZ236" s="2">
        <v>14197.66</v>
      </c>
      <c r="BA236" s="2" t="s">
        <v>34</v>
      </c>
      <c r="BB236" s="12">
        <v>14235.091</v>
      </c>
      <c r="BD236" s="2">
        <v>671</v>
      </c>
      <c r="BE236" s="2" t="s">
        <v>148</v>
      </c>
      <c r="BF236" s="2">
        <v>14197.66</v>
      </c>
      <c r="BG236" s="12">
        <v>14235.091</v>
      </c>
      <c r="BH236" s="17">
        <v>0.26364602522571051</v>
      </c>
    </row>
    <row r="237" spans="2:60" x14ac:dyDescent="0.3">
      <c r="AI237" s="2" t="s">
        <v>49</v>
      </c>
      <c r="AJ237" s="2">
        <v>0</v>
      </c>
      <c r="AK237" s="2">
        <f>AK222/$AT$222</f>
        <v>0.8571428571428571</v>
      </c>
      <c r="AL237" s="2">
        <f t="shared" ref="AL237:AS237" si="107">AL222/$AT$222</f>
        <v>0.14285714285714285</v>
      </c>
      <c r="AM237" s="2">
        <f t="shared" si="107"/>
        <v>0</v>
      </c>
      <c r="AN237" s="2">
        <f t="shared" si="107"/>
        <v>0</v>
      </c>
      <c r="AO237" s="2">
        <f t="shared" si="107"/>
        <v>0</v>
      </c>
      <c r="AP237" s="2">
        <f t="shared" si="107"/>
        <v>0</v>
      </c>
      <c r="AQ237" s="2">
        <f t="shared" si="107"/>
        <v>0</v>
      </c>
      <c r="AR237" s="2">
        <f t="shared" si="107"/>
        <v>0</v>
      </c>
      <c r="AS237" s="2">
        <f t="shared" si="107"/>
        <v>0</v>
      </c>
    </row>
    <row r="238" spans="2:60" x14ac:dyDescent="0.3">
      <c r="AI238" s="2" t="s">
        <v>34</v>
      </c>
      <c r="AJ238" s="2">
        <v>0</v>
      </c>
      <c r="AK238" s="2">
        <f>AK223/$AT$223</f>
        <v>2.4096385542168676E-2</v>
      </c>
      <c r="AL238" s="2">
        <f t="shared" ref="AL238:AS238" si="108">AL223/$AT$223</f>
        <v>0.95662650602409638</v>
      </c>
      <c r="AM238" s="2">
        <f t="shared" si="108"/>
        <v>1.9277108433734941E-2</v>
      </c>
      <c r="AN238" s="2">
        <f t="shared" si="108"/>
        <v>0</v>
      </c>
      <c r="AO238" s="2">
        <f t="shared" si="108"/>
        <v>0</v>
      </c>
      <c r="AP238" s="2">
        <f t="shared" si="108"/>
        <v>0</v>
      </c>
      <c r="AQ238" s="2">
        <f t="shared" si="108"/>
        <v>0</v>
      </c>
      <c r="AR238" s="2">
        <f t="shared" si="108"/>
        <v>0</v>
      </c>
      <c r="AS238" s="2">
        <f t="shared" si="108"/>
        <v>0</v>
      </c>
    </row>
    <row r="239" spans="2:60" x14ac:dyDescent="0.3">
      <c r="AI239" s="2" t="s">
        <v>39</v>
      </c>
      <c r="AJ239" s="2">
        <v>0</v>
      </c>
      <c r="AK239" s="2">
        <f>AK224/$AT$224</f>
        <v>0</v>
      </c>
      <c r="AL239" s="2">
        <f t="shared" ref="AL239:AS239" si="109">AL224/$AT$224</f>
        <v>4.790419161676647E-2</v>
      </c>
      <c r="AM239" s="2">
        <f t="shared" si="109"/>
        <v>0.92215568862275454</v>
      </c>
      <c r="AN239" s="2">
        <f t="shared" si="109"/>
        <v>2.9940119760479042E-2</v>
      </c>
      <c r="AO239" s="2">
        <f t="shared" si="109"/>
        <v>0</v>
      </c>
      <c r="AP239" s="2">
        <f t="shared" si="109"/>
        <v>0</v>
      </c>
      <c r="AQ239" s="2">
        <f t="shared" si="109"/>
        <v>0</v>
      </c>
      <c r="AR239" s="2">
        <f t="shared" si="109"/>
        <v>0</v>
      </c>
      <c r="AS239" s="2">
        <f t="shared" si="109"/>
        <v>0</v>
      </c>
    </row>
    <row r="240" spans="2:60" x14ac:dyDescent="0.3">
      <c r="AI240" s="2" t="s">
        <v>40</v>
      </c>
      <c r="AJ240" s="2">
        <v>0</v>
      </c>
      <c r="AK240" s="2">
        <f>AK225/$AT$225</f>
        <v>0</v>
      </c>
      <c r="AL240" s="2">
        <f t="shared" ref="AL240:AS240" si="110">AL225/$AT$225</f>
        <v>0</v>
      </c>
      <c r="AM240" s="2">
        <f t="shared" si="110"/>
        <v>0.14285714285714285</v>
      </c>
      <c r="AN240" s="2">
        <f t="shared" si="110"/>
        <v>0.82857142857142863</v>
      </c>
      <c r="AO240" s="2">
        <f t="shared" si="110"/>
        <v>0</v>
      </c>
      <c r="AP240" s="2">
        <f t="shared" si="110"/>
        <v>2.8571428571428571E-2</v>
      </c>
      <c r="AQ240" s="2">
        <f t="shared" si="110"/>
        <v>0</v>
      </c>
      <c r="AR240" s="2">
        <f t="shared" si="110"/>
        <v>0</v>
      </c>
      <c r="AS240" s="2">
        <f t="shared" si="110"/>
        <v>0</v>
      </c>
    </row>
    <row r="241" spans="1:60" x14ac:dyDescent="0.3">
      <c r="AI241" s="2" t="s">
        <v>41</v>
      </c>
      <c r="AJ241" s="2">
        <v>0</v>
      </c>
      <c r="AK241" s="2">
        <f>AK226/$AT$226</f>
        <v>0</v>
      </c>
      <c r="AL241" s="2">
        <f t="shared" ref="AL241:AS241" si="111">AL226/$AT$226</f>
        <v>0</v>
      </c>
      <c r="AM241" s="2">
        <f t="shared" si="111"/>
        <v>0</v>
      </c>
      <c r="AN241" s="2">
        <f t="shared" si="111"/>
        <v>7.6923076923076927E-2</v>
      </c>
      <c r="AO241" s="2">
        <f t="shared" si="111"/>
        <v>0.92307692307692313</v>
      </c>
      <c r="AP241" s="2">
        <f t="shared" si="111"/>
        <v>0</v>
      </c>
      <c r="AQ241" s="2">
        <f t="shared" si="111"/>
        <v>0</v>
      </c>
      <c r="AR241" s="2">
        <f t="shared" si="111"/>
        <v>0</v>
      </c>
      <c r="AS241" s="2">
        <f t="shared" si="111"/>
        <v>0</v>
      </c>
    </row>
    <row r="242" spans="1:60" x14ac:dyDescent="0.3">
      <c r="AI242" s="2" t="s">
        <v>42</v>
      </c>
      <c r="AJ242" s="2">
        <v>0</v>
      </c>
      <c r="AK242" s="2">
        <f>AK227/$AT$227</f>
        <v>0</v>
      </c>
      <c r="AL242" s="2">
        <f t="shared" ref="AL242:AS242" si="112">AL227/$AT$227</f>
        <v>0</v>
      </c>
      <c r="AM242" s="2">
        <f t="shared" si="112"/>
        <v>0</v>
      </c>
      <c r="AN242" s="2">
        <f t="shared" si="112"/>
        <v>0</v>
      </c>
      <c r="AO242" s="2">
        <f t="shared" si="112"/>
        <v>0.2</v>
      </c>
      <c r="AP242" s="2">
        <f t="shared" si="112"/>
        <v>0.6</v>
      </c>
      <c r="AQ242" s="2">
        <f t="shared" si="112"/>
        <v>0.2</v>
      </c>
      <c r="AR242" s="2">
        <f t="shared" si="112"/>
        <v>0</v>
      </c>
      <c r="AS242" s="2">
        <f t="shared" si="112"/>
        <v>0</v>
      </c>
    </row>
    <row r="243" spans="1:60" x14ac:dyDescent="0.3">
      <c r="AI243" s="2" t="s">
        <v>35</v>
      </c>
      <c r="AJ243" s="2">
        <v>0</v>
      </c>
      <c r="AK243" s="2">
        <f>AK228/$AT$228</f>
        <v>0</v>
      </c>
      <c r="AL243" s="2">
        <f t="shared" ref="AL243:AS243" si="113">AL228/$AT$228</f>
        <v>0</v>
      </c>
      <c r="AM243" s="2">
        <f t="shared" si="113"/>
        <v>0</v>
      </c>
      <c r="AN243" s="2">
        <f t="shared" si="113"/>
        <v>0</v>
      </c>
      <c r="AO243" s="2">
        <f t="shared" si="113"/>
        <v>0</v>
      </c>
      <c r="AP243" s="2">
        <f t="shared" si="113"/>
        <v>4.7619047619047616E-2</v>
      </c>
      <c r="AQ243" s="2">
        <f t="shared" si="113"/>
        <v>0.80952380952380953</v>
      </c>
      <c r="AR243" s="2">
        <f t="shared" si="113"/>
        <v>0.14285714285714285</v>
      </c>
      <c r="AS243" s="2">
        <f t="shared" si="113"/>
        <v>0</v>
      </c>
    </row>
    <row r="244" spans="1:60" x14ac:dyDescent="0.3">
      <c r="AI244" s="2" t="s">
        <v>43</v>
      </c>
      <c r="AJ244" s="2">
        <v>0</v>
      </c>
      <c r="AK244" s="2">
        <f>AK229/$AT$229</f>
        <v>0</v>
      </c>
      <c r="AL244" s="2">
        <f t="shared" ref="AL244:AS244" si="114">AL229/$AT$229</f>
        <v>0</v>
      </c>
      <c r="AM244" s="2">
        <f t="shared" si="114"/>
        <v>0</v>
      </c>
      <c r="AN244" s="2">
        <f t="shared" si="114"/>
        <v>0</v>
      </c>
      <c r="AO244" s="2">
        <f t="shared" si="114"/>
        <v>0</v>
      </c>
      <c r="AP244" s="2">
        <f t="shared" si="114"/>
        <v>0</v>
      </c>
      <c r="AQ244" s="2">
        <f t="shared" si="114"/>
        <v>1</v>
      </c>
      <c r="AR244" s="2">
        <f t="shared" si="114"/>
        <v>0</v>
      </c>
      <c r="AS244" s="2">
        <f t="shared" si="114"/>
        <v>0</v>
      </c>
    </row>
    <row r="245" spans="1:60" x14ac:dyDescent="0.3">
      <c r="AI245" s="2" t="s">
        <v>44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</row>
    <row r="248" spans="1:60" x14ac:dyDescent="0.3">
      <c r="A248" t="s">
        <v>202</v>
      </c>
    </row>
    <row r="250" spans="1:60" x14ac:dyDescent="0.3">
      <c r="B250" s="14" t="s">
        <v>46</v>
      </c>
      <c r="C250" s="14" t="s">
        <v>47</v>
      </c>
      <c r="D250" s="14" t="s">
        <v>48</v>
      </c>
      <c r="F250" s="67" t="s">
        <v>2</v>
      </c>
      <c r="G250" s="67"/>
      <c r="I250" s="70" t="s">
        <v>7</v>
      </c>
      <c r="J250" s="71"/>
      <c r="L250" s="68" t="s">
        <v>0</v>
      </c>
      <c r="M250" s="68"/>
      <c r="N250" s="68"/>
      <c r="O250" s="6" t="s">
        <v>10</v>
      </c>
      <c r="Q250" s="68" t="s">
        <v>0</v>
      </c>
      <c r="R250" s="68"/>
      <c r="S250" s="68"/>
      <c r="T250" s="6" t="s">
        <v>33</v>
      </c>
      <c r="V250" s="67" t="s">
        <v>90</v>
      </c>
      <c r="W250" s="67"/>
      <c r="X250" s="67"/>
      <c r="Y250" s="2" t="s">
        <v>33</v>
      </c>
      <c r="AA250" s="67" t="s">
        <v>90</v>
      </c>
      <c r="AB250" s="67"/>
      <c r="AC250" s="67"/>
      <c r="AD250" s="2" t="s">
        <v>33</v>
      </c>
      <c r="AE250" s="67" t="s">
        <v>36</v>
      </c>
      <c r="AF250" s="67"/>
      <c r="AG250" s="67"/>
      <c r="AI250" s="67" t="s">
        <v>51</v>
      </c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U250" s="67" t="s">
        <v>54</v>
      </c>
      <c r="AV250" s="67"/>
      <c r="AX250" s="67" t="s">
        <v>90</v>
      </c>
      <c r="AY250" s="67"/>
      <c r="AZ250" s="67"/>
      <c r="BA250" s="2" t="s">
        <v>33</v>
      </c>
      <c r="BB250" s="2" t="s">
        <v>55</v>
      </c>
      <c r="BD250" s="67" t="s">
        <v>90</v>
      </c>
      <c r="BE250" s="67"/>
      <c r="BF250" s="67"/>
      <c r="BG250" s="2" t="s">
        <v>55</v>
      </c>
      <c r="BH250" s="2" t="s">
        <v>157</v>
      </c>
    </row>
    <row r="251" spans="1:60" x14ac:dyDescent="0.3">
      <c r="B251" s="2">
        <v>1</v>
      </c>
      <c r="C251" s="33" t="s">
        <v>89</v>
      </c>
      <c r="D251" s="35">
        <v>14162.83</v>
      </c>
      <c r="F251" s="3" t="s">
        <v>3</v>
      </c>
      <c r="G251" s="4">
        <v>13773</v>
      </c>
      <c r="I251" s="3" t="s">
        <v>3</v>
      </c>
      <c r="J251" s="4">
        <v>13773</v>
      </c>
      <c r="L251" s="7">
        <v>13773</v>
      </c>
      <c r="M251" s="6" t="s">
        <v>1</v>
      </c>
      <c r="N251" s="7">
        <f>L251+$J$255</f>
        <v>14064</v>
      </c>
      <c r="O251" s="6" t="s">
        <v>11</v>
      </c>
      <c r="Q251" s="7">
        <v>13773</v>
      </c>
      <c r="R251" s="6" t="s">
        <v>1</v>
      </c>
      <c r="S251" s="7">
        <f>Q251+$J$255</f>
        <v>14064</v>
      </c>
      <c r="T251" s="6" t="s">
        <v>50</v>
      </c>
      <c r="V251" s="2">
        <v>1</v>
      </c>
      <c r="W251" s="33" t="s">
        <v>89</v>
      </c>
      <c r="X251" s="35">
        <v>14162.83</v>
      </c>
      <c r="Y251" s="2" t="s">
        <v>49</v>
      </c>
      <c r="AA251" s="2">
        <v>1</v>
      </c>
      <c r="AB251" s="33" t="s">
        <v>89</v>
      </c>
      <c r="AC251" s="35">
        <v>14162.83</v>
      </c>
      <c r="AD251" s="2" t="s">
        <v>49</v>
      </c>
      <c r="AE251" s="2" t="s">
        <v>49</v>
      </c>
      <c r="AF251" s="2" t="s">
        <v>38</v>
      </c>
      <c r="AG251" s="2" t="s">
        <v>49</v>
      </c>
      <c r="AI251" s="2" t="s">
        <v>33</v>
      </c>
      <c r="AJ251" s="2" t="s">
        <v>50</v>
      </c>
      <c r="AK251" s="2" t="s">
        <v>49</v>
      </c>
      <c r="AL251" s="2" t="s">
        <v>34</v>
      </c>
      <c r="AM251" s="2" t="s">
        <v>39</v>
      </c>
      <c r="AN251" s="2" t="s">
        <v>40</v>
      </c>
      <c r="AO251" s="2" t="s">
        <v>41</v>
      </c>
      <c r="AP251" s="2" t="s">
        <v>42</v>
      </c>
      <c r="AQ251" s="2" t="s">
        <v>35</v>
      </c>
      <c r="AR251" s="2" t="s">
        <v>43</v>
      </c>
      <c r="AS251" s="2" t="s">
        <v>44</v>
      </c>
      <c r="AU251" s="2" t="s">
        <v>50</v>
      </c>
      <c r="AV251" s="12">
        <v>13949.54</v>
      </c>
      <c r="AX251" s="2">
        <v>1</v>
      </c>
      <c r="AY251" s="33" t="s">
        <v>89</v>
      </c>
      <c r="AZ251" s="35">
        <v>14162.83</v>
      </c>
      <c r="BA251" s="2" t="s">
        <v>49</v>
      </c>
      <c r="BB251" s="13"/>
      <c r="BD251" s="2">
        <v>1</v>
      </c>
      <c r="BE251" s="33" t="s">
        <v>89</v>
      </c>
      <c r="BF251" s="35">
        <v>14162.83</v>
      </c>
      <c r="BG251" s="13" t="s">
        <v>1</v>
      </c>
      <c r="BH251" s="2" t="s">
        <v>1</v>
      </c>
    </row>
    <row r="252" spans="1:60" x14ac:dyDescent="0.3">
      <c r="B252" s="2">
        <v>2</v>
      </c>
      <c r="C252" s="32" t="s">
        <v>74</v>
      </c>
      <c r="D252" s="35">
        <v>14340.94</v>
      </c>
      <c r="F252" s="3" t="s">
        <v>4</v>
      </c>
      <c r="G252" s="4">
        <v>16689</v>
      </c>
      <c r="I252" s="5" t="s">
        <v>4</v>
      </c>
      <c r="J252" s="4">
        <v>16689</v>
      </c>
      <c r="L252" s="7">
        <f>N251</f>
        <v>14064</v>
      </c>
      <c r="M252" s="6" t="s">
        <v>1</v>
      </c>
      <c r="N252" s="7">
        <f t="shared" ref="N252:N260" si="115">L252+$J$255</f>
        <v>14355</v>
      </c>
      <c r="O252" s="6" t="s">
        <v>12</v>
      </c>
      <c r="Q252" s="7">
        <f>S251</f>
        <v>14064</v>
      </c>
      <c r="R252" s="6" t="s">
        <v>1</v>
      </c>
      <c r="S252" s="7">
        <f t="shared" ref="S252:S260" si="116">Q252+$J$255</f>
        <v>14355</v>
      </c>
      <c r="T252" s="6" t="s">
        <v>49</v>
      </c>
      <c r="V252" s="2">
        <v>2</v>
      </c>
      <c r="W252" s="32" t="s">
        <v>74</v>
      </c>
      <c r="X252" s="35">
        <v>14340.94</v>
      </c>
      <c r="Y252" s="2" t="s">
        <v>49</v>
      </c>
      <c r="AA252" s="2">
        <v>2</v>
      </c>
      <c r="AB252" s="32" t="s">
        <v>74</v>
      </c>
      <c r="AC252" s="35">
        <v>14340.94</v>
      </c>
      <c r="AD252" s="2" t="s">
        <v>49</v>
      </c>
      <c r="AE252" s="2" t="s">
        <v>49</v>
      </c>
      <c r="AF252" s="2" t="s">
        <v>38</v>
      </c>
      <c r="AG252" s="2" t="s">
        <v>49</v>
      </c>
      <c r="AI252" s="2" t="s">
        <v>50</v>
      </c>
      <c r="AJ252" s="2">
        <v>67</v>
      </c>
      <c r="AK252" s="2">
        <v>8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>
        <f>SUM(AJ252:AS252)</f>
        <v>75</v>
      </c>
      <c r="AU252" s="2" t="s">
        <v>49</v>
      </c>
      <c r="AV252" s="12">
        <v>14210.355</v>
      </c>
      <c r="AX252" s="2">
        <v>2</v>
      </c>
      <c r="AY252" s="32" t="s">
        <v>74</v>
      </c>
      <c r="AZ252" s="35">
        <v>14340.94</v>
      </c>
      <c r="BA252" s="2" t="s">
        <v>49</v>
      </c>
      <c r="BB252" s="12">
        <v>14210.355</v>
      </c>
      <c r="BD252" s="2">
        <v>2</v>
      </c>
      <c r="BE252" s="32" t="s">
        <v>74</v>
      </c>
      <c r="BF252" s="35">
        <v>14340.94</v>
      </c>
      <c r="BG252" s="13">
        <v>14210.355</v>
      </c>
      <c r="BH252" s="17">
        <v>0.9734491930507011</v>
      </c>
    </row>
    <row r="253" spans="1:60" x14ac:dyDescent="0.3">
      <c r="B253" s="2">
        <v>3</v>
      </c>
      <c r="C253" s="32" t="s">
        <v>75</v>
      </c>
      <c r="D253" s="35">
        <v>14150.89</v>
      </c>
      <c r="F253" s="3" t="s">
        <v>5</v>
      </c>
      <c r="G253" s="3" t="s">
        <v>211</v>
      </c>
      <c r="I253" s="5" t="s">
        <v>8</v>
      </c>
      <c r="J253" s="3">
        <v>10</v>
      </c>
      <c r="L253" s="7">
        <f>N252</f>
        <v>14355</v>
      </c>
      <c r="M253" s="6" t="s">
        <v>1</v>
      </c>
      <c r="N253" s="7">
        <f t="shared" si="115"/>
        <v>14646</v>
      </c>
      <c r="O253" s="6" t="s">
        <v>13</v>
      </c>
      <c r="Q253" s="7">
        <f>S252</f>
        <v>14355</v>
      </c>
      <c r="R253" s="6" t="s">
        <v>1</v>
      </c>
      <c r="S253" s="7">
        <f t="shared" si="116"/>
        <v>14646</v>
      </c>
      <c r="T253" s="6" t="s">
        <v>34</v>
      </c>
      <c r="V253" s="2">
        <v>3</v>
      </c>
      <c r="W253" s="32" t="s">
        <v>75</v>
      </c>
      <c r="X253" s="35">
        <v>14150.89</v>
      </c>
      <c r="Y253" s="2" t="s">
        <v>49</v>
      </c>
      <c r="AA253" s="2">
        <v>3</v>
      </c>
      <c r="AB253" s="32" t="s">
        <v>75</v>
      </c>
      <c r="AC253" s="35">
        <v>14150.89</v>
      </c>
      <c r="AD253" s="2" t="s">
        <v>49</v>
      </c>
      <c r="AE253" s="2" t="s">
        <v>49</v>
      </c>
      <c r="AF253" s="2" t="s">
        <v>38</v>
      </c>
      <c r="AG253" s="2" t="s">
        <v>49</v>
      </c>
      <c r="AI253" s="2" t="s">
        <v>49</v>
      </c>
      <c r="AJ253" s="2">
        <v>8</v>
      </c>
      <c r="AK253" s="2">
        <v>323</v>
      </c>
      <c r="AL253" s="2">
        <v>9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>
        <f t="shared" ref="AT253:AT261" si="117">SUM(AJ253:AS253)</f>
        <v>340</v>
      </c>
      <c r="AU253" s="2" t="s">
        <v>34</v>
      </c>
      <c r="AV253" s="12">
        <v>14498.621999999999</v>
      </c>
      <c r="AX253" s="2">
        <v>3</v>
      </c>
      <c r="AY253" s="32" t="s">
        <v>75</v>
      </c>
      <c r="AZ253" s="35">
        <v>14150.89</v>
      </c>
      <c r="BA253" s="2" t="s">
        <v>49</v>
      </c>
      <c r="BB253" s="12">
        <v>14210.355</v>
      </c>
      <c r="BD253" s="2">
        <v>3</v>
      </c>
      <c r="BE253" s="32" t="s">
        <v>75</v>
      </c>
      <c r="BF253" s="35">
        <v>14150.89</v>
      </c>
      <c r="BG253" s="13">
        <v>14210.355</v>
      </c>
      <c r="BH253" s="17">
        <v>0.35650220794675019</v>
      </c>
    </row>
    <row r="254" spans="1:60" x14ac:dyDescent="0.3">
      <c r="B254" s="2">
        <v>4</v>
      </c>
      <c r="C254" s="32" t="s">
        <v>76</v>
      </c>
      <c r="D254" s="35">
        <v>14100.15</v>
      </c>
      <c r="I254" s="3" t="s">
        <v>9</v>
      </c>
      <c r="J254" s="4">
        <v>2916</v>
      </c>
      <c r="L254" s="7">
        <f>N253</f>
        <v>14646</v>
      </c>
      <c r="M254" s="6" t="s">
        <v>1</v>
      </c>
      <c r="N254" s="7">
        <f t="shared" si="115"/>
        <v>14937</v>
      </c>
      <c r="O254" s="6" t="s">
        <v>14</v>
      </c>
      <c r="Q254" s="7">
        <f>S253</f>
        <v>14646</v>
      </c>
      <c r="R254" s="6" t="s">
        <v>1</v>
      </c>
      <c r="S254" s="7">
        <f t="shared" si="116"/>
        <v>14937</v>
      </c>
      <c r="T254" s="6" t="s">
        <v>39</v>
      </c>
      <c r="V254" s="2">
        <v>4</v>
      </c>
      <c r="W254" s="32" t="s">
        <v>76</v>
      </c>
      <c r="X254" s="35">
        <v>14100.15</v>
      </c>
      <c r="Y254" s="2" t="s">
        <v>49</v>
      </c>
      <c r="AA254" s="2">
        <v>4</v>
      </c>
      <c r="AB254" s="32" t="s">
        <v>76</v>
      </c>
      <c r="AC254" s="35">
        <v>14100.15</v>
      </c>
      <c r="AD254" s="2" t="s">
        <v>49</v>
      </c>
      <c r="AE254" s="2" t="s">
        <v>49</v>
      </c>
      <c r="AF254" s="2" t="s">
        <v>38</v>
      </c>
      <c r="AG254" s="2" t="s">
        <v>49</v>
      </c>
      <c r="AI254" s="2" t="s">
        <v>34</v>
      </c>
      <c r="AJ254" s="2">
        <v>0</v>
      </c>
      <c r="AK254" s="2">
        <v>9</v>
      </c>
      <c r="AL254" s="2">
        <v>138</v>
      </c>
      <c r="AM254" s="2">
        <v>8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>
        <f t="shared" si="117"/>
        <v>155</v>
      </c>
      <c r="AU254" s="2" t="s">
        <v>39</v>
      </c>
      <c r="AV254" s="12">
        <v>14771.913</v>
      </c>
      <c r="AX254" s="2">
        <v>4</v>
      </c>
      <c r="AY254" s="32" t="s">
        <v>76</v>
      </c>
      <c r="AZ254" s="35">
        <v>14100.15</v>
      </c>
      <c r="BA254" s="2" t="s">
        <v>49</v>
      </c>
      <c r="BB254" s="12">
        <v>14210.355</v>
      </c>
      <c r="BD254" s="2">
        <v>4</v>
      </c>
      <c r="BE254" s="32" t="s">
        <v>76</v>
      </c>
      <c r="BF254" s="35">
        <v>14100.15</v>
      </c>
      <c r="BG254" s="13">
        <v>14210.355</v>
      </c>
      <c r="BH254" s="17">
        <v>0.71763942436155403</v>
      </c>
    </row>
    <row r="255" spans="1:60" x14ac:dyDescent="0.3">
      <c r="B255" s="2">
        <v>5</v>
      </c>
      <c r="C255" s="32" t="s">
        <v>77</v>
      </c>
      <c r="D255" s="35">
        <v>14097.16</v>
      </c>
      <c r="I255" s="3" t="s">
        <v>7</v>
      </c>
      <c r="J255" s="3">
        <v>291</v>
      </c>
      <c r="L255" s="7">
        <f t="shared" ref="L255:L260" si="118">N254</f>
        <v>14937</v>
      </c>
      <c r="M255" s="6" t="s">
        <v>1</v>
      </c>
      <c r="N255" s="7">
        <f t="shared" si="115"/>
        <v>15228</v>
      </c>
      <c r="O255" s="6" t="s">
        <v>15</v>
      </c>
      <c r="Q255" s="7">
        <f t="shared" ref="Q255:Q260" si="119">S254</f>
        <v>14937</v>
      </c>
      <c r="R255" s="6" t="s">
        <v>1</v>
      </c>
      <c r="S255" s="7">
        <f t="shared" si="116"/>
        <v>15228</v>
      </c>
      <c r="T255" s="6" t="s">
        <v>40</v>
      </c>
      <c r="V255" s="2">
        <v>5</v>
      </c>
      <c r="W255" s="32" t="s">
        <v>77</v>
      </c>
      <c r="X255" s="35">
        <v>14097.16</v>
      </c>
      <c r="Y255" s="2" t="s">
        <v>49</v>
      </c>
      <c r="AA255" s="2">
        <v>5</v>
      </c>
      <c r="AB255" s="32" t="s">
        <v>77</v>
      </c>
      <c r="AC255" s="35">
        <v>14097.16</v>
      </c>
      <c r="AD255" s="2" t="s">
        <v>49</v>
      </c>
      <c r="AE255" s="2" t="s">
        <v>49</v>
      </c>
      <c r="AF255" s="2" t="s">
        <v>38</v>
      </c>
      <c r="AG255" s="2" t="s">
        <v>49</v>
      </c>
      <c r="AI255" s="2" t="s">
        <v>39</v>
      </c>
      <c r="AJ255" s="2">
        <v>0</v>
      </c>
      <c r="AK255" s="2">
        <v>0</v>
      </c>
      <c r="AL255" s="2">
        <v>8</v>
      </c>
      <c r="AM255" s="2">
        <v>95</v>
      </c>
      <c r="AN255" s="2">
        <v>1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>
        <f t="shared" si="117"/>
        <v>104</v>
      </c>
      <c r="AU255" s="2" t="s">
        <v>40</v>
      </c>
      <c r="AV255" s="12">
        <v>15104.884</v>
      </c>
      <c r="AX255" s="2">
        <v>5</v>
      </c>
      <c r="AY255" s="32" t="s">
        <v>77</v>
      </c>
      <c r="AZ255" s="35">
        <v>14097.16</v>
      </c>
      <c r="BA255" s="2" t="s">
        <v>49</v>
      </c>
      <c r="BB255" s="12">
        <v>14210.355</v>
      </c>
      <c r="BD255" s="2">
        <v>5</v>
      </c>
      <c r="BE255" s="32" t="s">
        <v>77</v>
      </c>
      <c r="BF255" s="35">
        <v>14097.16</v>
      </c>
      <c r="BG255" s="13">
        <v>14210.355</v>
      </c>
      <c r="BH255" s="17">
        <v>0.73900158112779768</v>
      </c>
    </row>
    <row r="256" spans="1:60" x14ac:dyDescent="0.3">
      <c r="B256" s="2">
        <v>6</v>
      </c>
      <c r="C256" s="32" t="s">
        <v>78</v>
      </c>
      <c r="D256" s="35">
        <v>14195.67</v>
      </c>
      <c r="L256" s="7">
        <f t="shared" si="118"/>
        <v>15228</v>
      </c>
      <c r="M256" s="6" t="s">
        <v>1</v>
      </c>
      <c r="N256" s="7">
        <f t="shared" si="115"/>
        <v>15519</v>
      </c>
      <c r="O256" s="6" t="s">
        <v>16</v>
      </c>
      <c r="Q256" s="7">
        <f t="shared" si="119"/>
        <v>15228</v>
      </c>
      <c r="R256" s="6" t="s">
        <v>1</v>
      </c>
      <c r="S256" s="7">
        <f t="shared" si="116"/>
        <v>15519</v>
      </c>
      <c r="T256" s="6" t="s">
        <v>41</v>
      </c>
      <c r="V256" s="2">
        <v>6</v>
      </c>
      <c r="W256" s="32" t="s">
        <v>78</v>
      </c>
      <c r="X256" s="35">
        <v>14195.67</v>
      </c>
      <c r="Y256" s="2" t="s">
        <v>49</v>
      </c>
      <c r="AA256" s="2">
        <v>6</v>
      </c>
      <c r="AB256" s="32" t="s">
        <v>78</v>
      </c>
      <c r="AC256" s="35">
        <v>14195.67</v>
      </c>
      <c r="AD256" s="2" t="s">
        <v>49</v>
      </c>
      <c r="AE256" s="2" t="s">
        <v>49</v>
      </c>
      <c r="AF256" s="2" t="s">
        <v>38</v>
      </c>
      <c r="AG256" s="2" t="s">
        <v>49</v>
      </c>
      <c r="AI256" s="2" t="s">
        <v>40</v>
      </c>
      <c r="AJ256" s="2">
        <v>0</v>
      </c>
      <c r="AK256" s="2">
        <v>0</v>
      </c>
      <c r="AL256" s="2">
        <v>0</v>
      </c>
      <c r="AM256" s="2">
        <v>1</v>
      </c>
      <c r="AN256" s="2">
        <v>11</v>
      </c>
      <c r="AO256" s="2">
        <v>0</v>
      </c>
      <c r="AP256" s="2">
        <v>1</v>
      </c>
      <c r="AQ256" s="2">
        <v>0</v>
      </c>
      <c r="AR256" s="2">
        <v>0</v>
      </c>
      <c r="AS256" s="2">
        <v>0</v>
      </c>
      <c r="AT256">
        <f t="shared" si="117"/>
        <v>13</v>
      </c>
      <c r="AU256" s="2" t="s">
        <v>41</v>
      </c>
      <c r="AV256" s="12">
        <v>15405.833000000001</v>
      </c>
      <c r="AX256" s="2">
        <v>6</v>
      </c>
      <c r="AY256" s="32" t="s">
        <v>78</v>
      </c>
      <c r="AZ256" s="35">
        <v>14195.67</v>
      </c>
      <c r="BA256" s="2" t="s">
        <v>49</v>
      </c>
      <c r="BB256" s="12">
        <v>14210.355</v>
      </c>
      <c r="BD256" s="2">
        <v>6</v>
      </c>
      <c r="BE256" s="32" t="s">
        <v>78</v>
      </c>
      <c r="BF256" s="35">
        <v>14195.67</v>
      </c>
      <c r="BG256" s="13">
        <v>14210.355</v>
      </c>
      <c r="BH256" s="17">
        <v>3.9929325590938793E-2</v>
      </c>
    </row>
    <row r="257" spans="2:60" x14ac:dyDescent="0.3">
      <c r="B257" s="2">
        <v>7</v>
      </c>
      <c r="C257" s="33" t="s">
        <v>79</v>
      </c>
      <c r="D257" s="35">
        <v>14195.67</v>
      </c>
      <c r="L257" s="7">
        <f t="shared" si="118"/>
        <v>15519</v>
      </c>
      <c r="M257" s="6" t="s">
        <v>1</v>
      </c>
      <c r="N257" s="7">
        <f t="shared" si="115"/>
        <v>15810</v>
      </c>
      <c r="O257" s="6" t="s">
        <v>17</v>
      </c>
      <c r="Q257" s="7">
        <f t="shared" si="119"/>
        <v>15519</v>
      </c>
      <c r="R257" s="6" t="s">
        <v>1</v>
      </c>
      <c r="S257" s="7">
        <f t="shared" si="116"/>
        <v>15810</v>
      </c>
      <c r="T257" s="6" t="s">
        <v>42</v>
      </c>
      <c r="V257" s="2">
        <v>7</v>
      </c>
      <c r="W257" s="33" t="s">
        <v>79</v>
      </c>
      <c r="X257" s="35">
        <v>14195.67</v>
      </c>
      <c r="Y257" s="2" t="s">
        <v>49</v>
      </c>
      <c r="AA257" s="2">
        <v>7</v>
      </c>
      <c r="AB257" s="33" t="s">
        <v>79</v>
      </c>
      <c r="AC257" s="35">
        <v>14195.67</v>
      </c>
      <c r="AD257" s="2" t="s">
        <v>49</v>
      </c>
      <c r="AE257" s="2" t="s">
        <v>49</v>
      </c>
      <c r="AF257" s="2" t="s">
        <v>38</v>
      </c>
      <c r="AG257" s="2" t="s">
        <v>49</v>
      </c>
      <c r="AI257" s="2" t="s">
        <v>41</v>
      </c>
      <c r="AJ257" s="2">
        <v>0</v>
      </c>
      <c r="AK257" s="2">
        <v>0</v>
      </c>
      <c r="AL257" s="2">
        <v>0</v>
      </c>
      <c r="AM257" s="2">
        <v>0</v>
      </c>
      <c r="AN257" s="2">
        <v>1</v>
      </c>
      <c r="AO257" s="2">
        <v>6</v>
      </c>
      <c r="AP257" s="2">
        <v>2</v>
      </c>
      <c r="AQ257" s="2">
        <v>0</v>
      </c>
      <c r="AR257" s="2">
        <v>0</v>
      </c>
      <c r="AS257" s="2">
        <v>0</v>
      </c>
      <c r="AT257">
        <f t="shared" si="117"/>
        <v>9</v>
      </c>
      <c r="AU257" s="2" t="s">
        <v>42</v>
      </c>
      <c r="AV257" s="12">
        <v>15632.165999999999</v>
      </c>
      <c r="AX257" s="2">
        <v>7</v>
      </c>
      <c r="AY257" s="33" t="s">
        <v>79</v>
      </c>
      <c r="AZ257" s="35">
        <v>14195.67</v>
      </c>
      <c r="BA257" s="2" t="s">
        <v>49</v>
      </c>
      <c r="BB257" s="12">
        <v>14210.355</v>
      </c>
      <c r="BD257" s="2">
        <v>7</v>
      </c>
      <c r="BE257" s="33" t="s">
        <v>79</v>
      </c>
      <c r="BF257" s="35">
        <v>14195.67</v>
      </c>
      <c r="BG257" s="13">
        <v>14210.355</v>
      </c>
      <c r="BH257" s="17">
        <v>3.9929325590938793E-2</v>
      </c>
    </row>
    <row r="258" spans="2:60" x14ac:dyDescent="0.3">
      <c r="B258" s="2">
        <v>8</v>
      </c>
      <c r="C258" s="33" t="s">
        <v>80</v>
      </c>
      <c r="D258" s="35">
        <v>14195.67</v>
      </c>
      <c r="L258" s="7">
        <f t="shared" si="118"/>
        <v>15810</v>
      </c>
      <c r="M258" s="6" t="s">
        <v>1</v>
      </c>
      <c r="N258" s="7">
        <f t="shared" si="115"/>
        <v>16101</v>
      </c>
      <c r="O258" s="6" t="s">
        <v>18</v>
      </c>
      <c r="Q258" s="7">
        <f t="shared" si="119"/>
        <v>15810</v>
      </c>
      <c r="R258" s="6" t="s">
        <v>1</v>
      </c>
      <c r="S258" s="7">
        <f t="shared" si="116"/>
        <v>16101</v>
      </c>
      <c r="T258" s="6" t="s">
        <v>35</v>
      </c>
      <c r="V258" s="2">
        <v>8</v>
      </c>
      <c r="W258" s="33" t="s">
        <v>80</v>
      </c>
      <c r="X258" s="35">
        <v>14195.67</v>
      </c>
      <c r="Y258" s="2" t="s">
        <v>49</v>
      </c>
      <c r="AA258" s="2">
        <v>8</v>
      </c>
      <c r="AB258" s="33" t="s">
        <v>80</v>
      </c>
      <c r="AC258" s="35">
        <v>14195.67</v>
      </c>
      <c r="AD258" s="2" t="s">
        <v>49</v>
      </c>
      <c r="AE258" s="2" t="s">
        <v>49</v>
      </c>
      <c r="AF258" s="2" t="s">
        <v>38</v>
      </c>
      <c r="AG258" s="2" t="s">
        <v>49</v>
      </c>
      <c r="AI258" s="2" t="s">
        <v>42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3</v>
      </c>
      <c r="AP258" s="2">
        <v>5</v>
      </c>
      <c r="AQ258" s="2">
        <v>0</v>
      </c>
      <c r="AR258" s="2">
        <v>1</v>
      </c>
      <c r="AS258" s="2">
        <v>0</v>
      </c>
      <c r="AT258">
        <f t="shared" si="117"/>
        <v>9</v>
      </c>
      <c r="AU258" s="2" t="s">
        <v>35</v>
      </c>
      <c r="AV258" s="12">
        <v>0</v>
      </c>
      <c r="AX258" s="2">
        <v>8</v>
      </c>
      <c r="AY258" s="33" t="s">
        <v>80</v>
      </c>
      <c r="AZ258" s="35">
        <v>14195.67</v>
      </c>
      <c r="BA258" s="2" t="s">
        <v>49</v>
      </c>
      <c r="BB258" s="12">
        <v>14210.355</v>
      </c>
      <c r="BD258" s="2">
        <v>8</v>
      </c>
      <c r="BE258" s="33" t="s">
        <v>80</v>
      </c>
      <c r="BF258" s="35">
        <v>14195.67</v>
      </c>
      <c r="BG258" s="13">
        <v>14210.355</v>
      </c>
      <c r="BH258" s="17">
        <v>3.9929325590938793E-2</v>
      </c>
    </row>
    <row r="259" spans="2:60" x14ac:dyDescent="0.3">
      <c r="B259" s="2">
        <v>9</v>
      </c>
      <c r="C259" s="32" t="s">
        <v>81</v>
      </c>
      <c r="D259" s="35">
        <v>14270.29</v>
      </c>
      <c r="L259" s="7">
        <f t="shared" si="118"/>
        <v>16101</v>
      </c>
      <c r="M259" s="6" t="s">
        <v>1</v>
      </c>
      <c r="N259" s="7">
        <f t="shared" si="115"/>
        <v>16392</v>
      </c>
      <c r="O259" s="6" t="s">
        <v>19</v>
      </c>
      <c r="Q259" s="7">
        <f t="shared" si="119"/>
        <v>16101</v>
      </c>
      <c r="R259" s="6" t="s">
        <v>1</v>
      </c>
      <c r="S259" s="7">
        <f t="shared" si="116"/>
        <v>16392</v>
      </c>
      <c r="T259" s="6" t="s">
        <v>43</v>
      </c>
      <c r="V259" s="2">
        <v>9</v>
      </c>
      <c r="W259" s="32" t="s">
        <v>81</v>
      </c>
      <c r="X259" s="35">
        <v>14270.29</v>
      </c>
      <c r="Y259" s="2" t="s">
        <v>49</v>
      </c>
      <c r="AA259" s="2">
        <v>9</v>
      </c>
      <c r="AB259" s="32" t="s">
        <v>81</v>
      </c>
      <c r="AC259" s="35">
        <v>14270.29</v>
      </c>
      <c r="AD259" s="2" t="s">
        <v>49</v>
      </c>
      <c r="AE259" s="2" t="s">
        <v>49</v>
      </c>
      <c r="AF259" s="2" t="s">
        <v>38</v>
      </c>
      <c r="AG259" s="2" t="s">
        <v>49</v>
      </c>
      <c r="AI259" s="2" t="s">
        <v>35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>
        <f t="shared" si="117"/>
        <v>0</v>
      </c>
      <c r="AU259" s="2" t="s">
        <v>43</v>
      </c>
      <c r="AV259" s="12">
        <v>16246.5</v>
      </c>
      <c r="AX259" s="2">
        <v>9</v>
      </c>
      <c r="AY259" s="32" t="s">
        <v>81</v>
      </c>
      <c r="AZ259" s="35">
        <v>14270.29</v>
      </c>
      <c r="BA259" s="2" t="s">
        <v>49</v>
      </c>
      <c r="BB259" s="12">
        <v>14210.355</v>
      </c>
      <c r="BD259" s="2">
        <v>9</v>
      </c>
      <c r="BE259" s="32" t="s">
        <v>81</v>
      </c>
      <c r="BF259" s="35">
        <v>14270.29</v>
      </c>
      <c r="BG259" s="13">
        <v>14210.355</v>
      </c>
      <c r="BH259" s="17">
        <v>0.48318404675648202</v>
      </c>
    </row>
    <row r="260" spans="2:60" x14ac:dyDescent="0.3">
      <c r="B260" s="2">
        <v>10</v>
      </c>
      <c r="C260" s="32" t="s">
        <v>82</v>
      </c>
      <c r="D260" s="35">
        <v>14338.95</v>
      </c>
      <c r="L260" s="7">
        <f t="shared" si="118"/>
        <v>16392</v>
      </c>
      <c r="M260" s="6" t="s">
        <v>1</v>
      </c>
      <c r="N260" s="7">
        <f t="shared" si="115"/>
        <v>16683</v>
      </c>
      <c r="O260" s="6" t="s">
        <v>20</v>
      </c>
      <c r="Q260" s="7">
        <f t="shared" si="119"/>
        <v>16392</v>
      </c>
      <c r="R260" s="6" t="s">
        <v>1</v>
      </c>
      <c r="S260" s="7">
        <f t="shared" si="116"/>
        <v>16683</v>
      </c>
      <c r="T260" s="6" t="s">
        <v>44</v>
      </c>
      <c r="V260" s="2">
        <v>10</v>
      </c>
      <c r="W260" s="32" t="s">
        <v>82</v>
      </c>
      <c r="X260" s="35">
        <v>14338.95</v>
      </c>
      <c r="Y260" s="2" t="s">
        <v>49</v>
      </c>
      <c r="AA260" s="2">
        <v>10</v>
      </c>
      <c r="AB260" s="32" t="s">
        <v>82</v>
      </c>
      <c r="AC260" s="35">
        <v>14338.95</v>
      </c>
      <c r="AD260" s="2" t="s">
        <v>49</v>
      </c>
      <c r="AE260" s="2" t="s">
        <v>49</v>
      </c>
      <c r="AF260" s="2" t="s">
        <v>38</v>
      </c>
      <c r="AG260" s="2" t="s">
        <v>49</v>
      </c>
      <c r="AI260" s="2" t="s">
        <v>43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>
        <v>13</v>
      </c>
      <c r="AS260" s="2">
        <v>2</v>
      </c>
      <c r="AT260">
        <f t="shared" si="117"/>
        <v>16</v>
      </c>
      <c r="AU260" s="2" t="s">
        <v>44</v>
      </c>
      <c r="AV260" s="12">
        <v>16454.357</v>
      </c>
      <c r="AX260" s="2">
        <v>10</v>
      </c>
      <c r="AY260" s="32" t="s">
        <v>82</v>
      </c>
      <c r="AZ260" s="35">
        <v>14338.95</v>
      </c>
      <c r="BA260" s="2" t="s">
        <v>49</v>
      </c>
      <c r="BB260" s="12">
        <v>14210.355</v>
      </c>
      <c r="BD260" s="2">
        <v>10</v>
      </c>
      <c r="BE260" s="32" t="s">
        <v>82</v>
      </c>
      <c r="BF260" s="35">
        <v>14338.95</v>
      </c>
      <c r="BG260" s="13">
        <v>14210.355</v>
      </c>
      <c r="BH260" s="17">
        <v>0.9597060085005209</v>
      </c>
    </row>
    <row r="261" spans="2:60" x14ac:dyDescent="0.3">
      <c r="B261" s="2" t="s">
        <v>24</v>
      </c>
      <c r="C261" s="2" t="s">
        <v>24</v>
      </c>
      <c r="D261" s="2" t="s">
        <v>24</v>
      </c>
      <c r="N261" s="7"/>
      <c r="V261" s="2" t="s">
        <v>24</v>
      </c>
      <c r="W261" s="2" t="s">
        <v>24</v>
      </c>
      <c r="X261" s="2" t="s">
        <v>24</v>
      </c>
      <c r="Y261" s="2" t="s">
        <v>24</v>
      </c>
      <c r="AA261" s="2" t="s">
        <v>24</v>
      </c>
      <c r="AB261" s="2" t="s">
        <v>24</v>
      </c>
      <c r="AC261" s="2" t="s">
        <v>24</v>
      </c>
      <c r="AD261" s="2" t="s">
        <v>24</v>
      </c>
      <c r="AE261" s="2" t="s">
        <v>24</v>
      </c>
      <c r="AF261" s="2" t="s">
        <v>24</v>
      </c>
      <c r="AG261" s="2" t="s">
        <v>24</v>
      </c>
      <c r="AI261" s="2" t="s">
        <v>44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2</v>
      </c>
      <c r="AS261" s="2">
        <v>5</v>
      </c>
      <c r="AT261">
        <f t="shared" si="117"/>
        <v>7</v>
      </c>
      <c r="AX261" s="2" t="s">
        <v>24</v>
      </c>
      <c r="AY261" s="2" t="s">
        <v>24</v>
      </c>
      <c r="AZ261" s="2" t="s">
        <v>24</v>
      </c>
      <c r="BA261" s="2" t="s">
        <v>24</v>
      </c>
      <c r="BB261" s="2" t="s">
        <v>24</v>
      </c>
      <c r="BD261" s="2" t="s">
        <v>24</v>
      </c>
      <c r="BE261" s="2" t="s">
        <v>24</v>
      </c>
      <c r="BF261" s="2" t="s">
        <v>24</v>
      </c>
      <c r="BG261" s="2" t="s">
        <v>24</v>
      </c>
      <c r="BH261" s="2" t="s">
        <v>24</v>
      </c>
    </row>
    <row r="262" spans="2:60" x14ac:dyDescent="0.3">
      <c r="B262" s="2" t="s">
        <v>24</v>
      </c>
      <c r="C262" s="2" t="s">
        <v>24</v>
      </c>
      <c r="D262" s="2" t="s">
        <v>24</v>
      </c>
      <c r="V262" s="2" t="s">
        <v>24</v>
      </c>
      <c r="W262" s="2" t="s">
        <v>24</v>
      </c>
      <c r="X262" s="2" t="s">
        <v>24</v>
      </c>
      <c r="Y262" s="2" t="s">
        <v>24</v>
      </c>
      <c r="AA262" s="2" t="s">
        <v>24</v>
      </c>
      <c r="AB262" s="2" t="s">
        <v>24</v>
      </c>
      <c r="AC262" s="2" t="s">
        <v>24</v>
      </c>
      <c r="AD262" s="2" t="s">
        <v>24</v>
      </c>
      <c r="AE262" s="2" t="s">
        <v>24</v>
      </c>
      <c r="AF262" s="2" t="s">
        <v>24</v>
      </c>
      <c r="AG262" s="2" t="s">
        <v>24</v>
      </c>
      <c r="AT262">
        <f>SUM(AT252:AT261)</f>
        <v>728</v>
      </c>
      <c r="AX262" s="2" t="s">
        <v>24</v>
      </c>
      <c r="AY262" s="2" t="s">
        <v>24</v>
      </c>
      <c r="AZ262" s="2" t="s">
        <v>24</v>
      </c>
      <c r="BA262" s="2" t="s">
        <v>24</v>
      </c>
      <c r="BB262" s="2" t="s">
        <v>24</v>
      </c>
      <c r="BD262" s="2" t="s">
        <v>24</v>
      </c>
      <c r="BE262" s="2" t="s">
        <v>24</v>
      </c>
      <c r="BF262" s="2" t="s">
        <v>24</v>
      </c>
      <c r="BG262" s="2" t="s">
        <v>24</v>
      </c>
      <c r="BH262" s="2" t="s">
        <v>24</v>
      </c>
    </row>
    <row r="263" spans="2:60" x14ac:dyDescent="0.3">
      <c r="B263" s="2" t="s">
        <v>24</v>
      </c>
      <c r="C263" s="2" t="s">
        <v>24</v>
      </c>
      <c r="D263" s="2" t="s">
        <v>24</v>
      </c>
      <c r="V263" s="2" t="s">
        <v>24</v>
      </c>
      <c r="W263" s="2" t="s">
        <v>24</v>
      </c>
      <c r="X263" s="2" t="s">
        <v>24</v>
      </c>
      <c r="Y263" s="2" t="s">
        <v>24</v>
      </c>
      <c r="AA263" s="2" t="s">
        <v>24</v>
      </c>
      <c r="AB263" s="2" t="s">
        <v>24</v>
      </c>
      <c r="AC263" s="2" t="s">
        <v>24</v>
      </c>
      <c r="AD263" s="2" t="s">
        <v>24</v>
      </c>
      <c r="AE263" s="2" t="s">
        <v>24</v>
      </c>
      <c r="AF263" s="2" t="s">
        <v>24</v>
      </c>
      <c r="AG263" s="2" t="s">
        <v>24</v>
      </c>
      <c r="AX263" s="2" t="s">
        <v>24</v>
      </c>
      <c r="AY263" s="2" t="s">
        <v>24</v>
      </c>
      <c r="AZ263" s="2" t="s">
        <v>24</v>
      </c>
      <c r="BA263" s="2" t="s">
        <v>24</v>
      </c>
      <c r="BB263" s="2" t="s">
        <v>24</v>
      </c>
      <c r="BD263" s="2" t="s">
        <v>24</v>
      </c>
      <c r="BE263" s="2" t="s">
        <v>24</v>
      </c>
      <c r="BF263" s="2" t="s">
        <v>24</v>
      </c>
      <c r="BG263" s="2" t="s">
        <v>24</v>
      </c>
      <c r="BH263" s="2" t="s">
        <v>24</v>
      </c>
    </row>
    <row r="264" spans="2:60" x14ac:dyDescent="0.3">
      <c r="B264" s="2" t="s">
        <v>24</v>
      </c>
      <c r="C264" s="2" t="s">
        <v>24</v>
      </c>
      <c r="D264" s="2" t="s">
        <v>24</v>
      </c>
      <c r="V264" s="2" t="s">
        <v>24</v>
      </c>
      <c r="W264" s="2" t="s">
        <v>24</v>
      </c>
      <c r="X264" s="2" t="s">
        <v>24</v>
      </c>
      <c r="Y264" s="2" t="s">
        <v>24</v>
      </c>
      <c r="AA264" s="2" t="s">
        <v>24</v>
      </c>
      <c r="AB264" s="2" t="s">
        <v>24</v>
      </c>
      <c r="AC264" s="2" t="s">
        <v>24</v>
      </c>
      <c r="AD264" s="2" t="s">
        <v>24</v>
      </c>
      <c r="AE264" s="2" t="s">
        <v>24</v>
      </c>
      <c r="AF264" s="2" t="s">
        <v>24</v>
      </c>
      <c r="AG264" s="2" t="s">
        <v>24</v>
      </c>
      <c r="AX264" s="2" t="s">
        <v>24</v>
      </c>
      <c r="AY264" s="2" t="s">
        <v>24</v>
      </c>
      <c r="AZ264" s="2" t="s">
        <v>24</v>
      </c>
      <c r="BA264" s="2" t="s">
        <v>24</v>
      </c>
      <c r="BB264" s="2" t="s">
        <v>24</v>
      </c>
      <c r="BD264" s="2" t="s">
        <v>24</v>
      </c>
      <c r="BE264" s="2" t="s">
        <v>24</v>
      </c>
      <c r="BF264" s="2" t="s">
        <v>24</v>
      </c>
      <c r="BG264" s="2" t="s">
        <v>24</v>
      </c>
      <c r="BH264" s="2" t="s">
        <v>24</v>
      </c>
    </row>
    <row r="265" spans="2:60" x14ac:dyDescent="0.3">
      <c r="B265" s="2" t="s">
        <v>24</v>
      </c>
      <c r="C265" s="2" t="s">
        <v>24</v>
      </c>
      <c r="D265" s="2" t="s">
        <v>24</v>
      </c>
      <c r="V265" s="2" t="s">
        <v>24</v>
      </c>
      <c r="W265" s="2" t="s">
        <v>24</v>
      </c>
      <c r="X265" s="2" t="s">
        <v>24</v>
      </c>
      <c r="Y265" s="2" t="s">
        <v>24</v>
      </c>
      <c r="AA265" s="2" t="s">
        <v>24</v>
      </c>
      <c r="AB265" s="2" t="s">
        <v>24</v>
      </c>
      <c r="AC265" s="2" t="s">
        <v>24</v>
      </c>
      <c r="AD265" s="2" t="s">
        <v>24</v>
      </c>
      <c r="AE265" s="2" t="s">
        <v>24</v>
      </c>
      <c r="AF265" s="2" t="s">
        <v>24</v>
      </c>
      <c r="AG265" s="2" t="s">
        <v>24</v>
      </c>
      <c r="AI265" s="67" t="s">
        <v>51</v>
      </c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X265" s="2" t="s">
        <v>24</v>
      </c>
      <c r="AY265" s="2" t="s">
        <v>24</v>
      </c>
      <c r="AZ265" s="2" t="s">
        <v>24</v>
      </c>
      <c r="BA265" s="2" t="s">
        <v>24</v>
      </c>
      <c r="BB265" s="2" t="s">
        <v>24</v>
      </c>
      <c r="BD265" s="2" t="s">
        <v>24</v>
      </c>
      <c r="BE265" s="2" t="s">
        <v>24</v>
      </c>
      <c r="BF265" s="2" t="s">
        <v>24</v>
      </c>
      <c r="BG265" s="2" t="s">
        <v>24</v>
      </c>
      <c r="BH265" s="2" t="s">
        <v>24</v>
      </c>
    </row>
    <row r="266" spans="2:60" x14ac:dyDescent="0.3">
      <c r="B266" s="2">
        <v>730</v>
      </c>
      <c r="C266" s="30" t="s">
        <v>83</v>
      </c>
      <c r="D266" s="30">
        <v>14299.15</v>
      </c>
      <c r="V266" s="2">
        <v>671</v>
      </c>
      <c r="W266" s="2" t="s">
        <v>148</v>
      </c>
      <c r="X266" s="2">
        <v>14197.66</v>
      </c>
      <c r="Y266" s="2" t="s">
        <v>49</v>
      </c>
      <c r="AA266" s="2">
        <v>670</v>
      </c>
      <c r="AB266" s="2" t="s">
        <v>147</v>
      </c>
      <c r="AC266" s="2">
        <v>14193.68</v>
      </c>
      <c r="AD266" s="2" t="s">
        <v>49</v>
      </c>
      <c r="AE266" s="2" t="s">
        <v>49</v>
      </c>
      <c r="AF266" s="2" t="s">
        <v>38</v>
      </c>
      <c r="AG266" s="2" t="s">
        <v>49</v>
      </c>
      <c r="AI266" s="2" t="s">
        <v>33</v>
      </c>
      <c r="AJ266" s="2" t="s">
        <v>50</v>
      </c>
      <c r="AK266" s="2" t="s">
        <v>49</v>
      </c>
      <c r="AL266" s="2" t="s">
        <v>34</v>
      </c>
      <c r="AM266" s="2" t="s">
        <v>39</v>
      </c>
      <c r="AN266" s="2" t="s">
        <v>40</v>
      </c>
      <c r="AO266" s="2" t="s">
        <v>41</v>
      </c>
      <c r="AP266" s="2" t="s">
        <v>42</v>
      </c>
      <c r="AQ266" s="2" t="s">
        <v>35</v>
      </c>
      <c r="AR266" s="2" t="s">
        <v>43</v>
      </c>
      <c r="AS266" s="2" t="s">
        <v>44</v>
      </c>
      <c r="AX266" s="2">
        <v>670</v>
      </c>
      <c r="AY266" s="2" t="s">
        <v>147</v>
      </c>
      <c r="AZ266" s="2">
        <v>14193.68</v>
      </c>
      <c r="BA266" s="2" t="s">
        <v>49</v>
      </c>
      <c r="BB266" s="12">
        <v>14210.355</v>
      </c>
      <c r="BD266" s="2">
        <v>670</v>
      </c>
      <c r="BE266" s="2" t="s">
        <v>147</v>
      </c>
      <c r="BF266" s="2">
        <v>14193.68</v>
      </c>
      <c r="BG266" s="13">
        <v>14210.355</v>
      </c>
      <c r="BH266" s="17">
        <v>2.5907334688360178E-2</v>
      </c>
    </row>
    <row r="267" spans="2:60" x14ac:dyDescent="0.3">
      <c r="AA267" s="2">
        <v>671</v>
      </c>
      <c r="AB267" s="2" t="s">
        <v>148</v>
      </c>
      <c r="AC267" s="2">
        <v>14197.66</v>
      </c>
      <c r="AD267" s="2" t="s">
        <v>49</v>
      </c>
      <c r="AE267" s="2" t="s">
        <v>49</v>
      </c>
      <c r="AF267" s="2" t="s">
        <v>38</v>
      </c>
      <c r="AG267" s="2"/>
      <c r="AI267" s="2" t="s">
        <v>50</v>
      </c>
      <c r="AJ267" s="2">
        <f>AJ252/$AT$252</f>
        <v>0.89333333333333331</v>
      </c>
      <c r="AK267" s="2">
        <f t="shared" ref="AK267:AS267" si="120">AK252/$AT$252</f>
        <v>0.10666666666666667</v>
      </c>
      <c r="AL267" s="2">
        <f t="shared" si="120"/>
        <v>0</v>
      </c>
      <c r="AM267" s="2">
        <f t="shared" si="120"/>
        <v>0</v>
      </c>
      <c r="AN267" s="2">
        <f t="shared" si="120"/>
        <v>0</v>
      </c>
      <c r="AO267" s="2">
        <f t="shared" si="120"/>
        <v>0</v>
      </c>
      <c r="AP267" s="2">
        <f t="shared" si="120"/>
        <v>0</v>
      </c>
      <c r="AQ267" s="2">
        <f t="shared" si="120"/>
        <v>0</v>
      </c>
      <c r="AR267" s="2">
        <f t="shared" si="120"/>
        <v>0</v>
      </c>
      <c r="AS267" s="2">
        <f t="shared" si="120"/>
        <v>0</v>
      </c>
      <c r="AX267" s="2">
        <v>671</v>
      </c>
      <c r="AY267" s="2" t="s">
        <v>148</v>
      </c>
      <c r="AZ267" s="2">
        <v>14197.66</v>
      </c>
      <c r="BA267" s="2" t="s">
        <v>49</v>
      </c>
      <c r="BB267" s="12">
        <v>14210.355</v>
      </c>
      <c r="BD267" s="2">
        <v>671</v>
      </c>
      <c r="BE267" s="2" t="s">
        <v>148</v>
      </c>
      <c r="BF267" s="2">
        <v>14197.66</v>
      </c>
      <c r="BG267" s="13">
        <v>14210.355</v>
      </c>
      <c r="BH267" s="17">
        <v>2.5907334688360178E-2</v>
      </c>
    </row>
    <row r="268" spans="2:60" x14ac:dyDescent="0.3">
      <c r="AI268" s="2" t="s">
        <v>49</v>
      </c>
      <c r="AJ268" s="2">
        <f>AJ253/$AT$253</f>
        <v>2.3529411764705882E-2</v>
      </c>
      <c r="AK268" s="2">
        <f t="shared" ref="AK268:AS268" si="121">AK253/$AT$253</f>
        <v>0.95</v>
      </c>
      <c r="AL268" s="2">
        <f t="shared" si="121"/>
        <v>2.6470588235294117E-2</v>
      </c>
      <c r="AM268" s="2">
        <f t="shared" si="121"/>
        <v>0</v>
      </c>
      <c r="AN268" s="2">
        <f t="shared" si="121"/>
        <v>0</v>
      </c>
      <c r="AO268" s="2">
        <f t="shared" si="121"/>
        <v>0</v>
      </c>
      <c r="AP268" s="2">
        <f t="shared" si="121"/>
        <v>0</v>
      </c>
      <c r="AQ268" s="2">
        <f t="shared" si="121"/>
        <v>0</v>
      </c>
      <c r="AR268" s="2">
        <f t="shared" si="121"/>
        <v>0</v>
      </c>
      <c r="AS268" s="2">
        <f t="shared" si="121"/>
        <v>0</v>
      </c>
    </row>
    <row r="269" spans="2:60" x14ac:dyDescent="0.3">
      <c r="AI269" s="2" t="s">
        <v>34</v>
      </c>
      <c r="AJ269" s="2">
        <f>AJ254/$AT$254</f>
        <v>0</v>
      </c>
      <c r="AK269" s="2">
        <f t="shared" ref="AK269:AS269" si="122">AK254/$AT$254</f>
        <v>5.8064516129032261E-2</v>
      </c>
      <c r="AL269" s="2">
        <f t="shared" si="122"/>
        <v>0.89032258064516134</v>
      </c>
      <c r="AM269" s="2">
        <f t="shared" si="122"/>
        <v>5.1612903225806452E-2</v>
      </c>
      <c r="AN269" s="2">
        <f t="shared" si="122"/>
        <v>0</v>
      </c>
      <c r="AO269" s="2">
        <f t="shared" si="122"/>
        <v>0</v>
      </c>
      <c r="AP269" s="2">
        <f t="shared" si="122"/>
        <v>0</v>
      </c>
      <c r="AQ269" s="2">
        <f t="shared" si="122"/>
        <v>0</v>
      </c>
      <c r="AR269" s="2">
        <f t="shared" si="122"/>
        <v>0</v>
      </c>
      <c r="AS269" s="2">
        <f t="shared" si="122"/>
        <v>0</v>
      </c>
    </row>
    <row r="270" spans="2:60" x14ac:dyDescent="0.3">
      <c r="AI270" s="2" t="s">
        <v>39</v>
      </c>
      <c r="AJ270" s="2">
        <f>AJ255/$AT$255</f>
        <v>0</v>
      </c>
      <c r="AK270" s="2">
        <f t="shared" ref="AK270:AS270" si="123">AK255/$AT$255</f>
        <v>0</v>
      </c>
      <c r="AL270" s="2">
        <f t="shared" si="123"/>
        <v>7.6923076923076927E-2</v>
      </c>
      <c r="AM270" s="2">
        <f t="shared" si="123"/>
        <v>0.91346153846153844</v>
      </c>
      <c r="AN270" s="2">
        <f t="shared" si="123"/>
        <v>9.6153846153846159E-3</v>
      </c>
      <c r="AO270" s="2">
        <f t="shared" si="123"/>
        <v>0</v>
      </c>
      <c r="AP270" s="2">
        <f t="shared" si="123"/>
        <v>0</v>
      </c>
      <c r="AQ270" s="2">
        <f t="shared" si="123"/>
        <v>0</v>
      </c>
      <c r="AR270" s="2">
        <f t="shared" si="123"/>
        <v>0</v>
      </c>
      <c r="AS270" s="2">
        <f t="shared" si="123"/>
        <v>0</v>
      </c>
    </row>
    <row r="271" spans="2:60" x14ac:dyDescent="0.3">
      <c r="AI271" s="2" t="s">
        <v>40</v>
      </c>
      <c r="AJ271" s="2">
        <f>AJ256/$AT$256</f>
        <v>0</v>
      </c>
      <c r="AK271" s="2">
        <f t="shared" ref="AK271:AS271" si="124">AK256/$AT$256</f>
        <v>0</v>
      </c>
      <c r="AL271" s="2">
        <f t="shared" si="124"/>
        <v>0</v>
      </c>
      <c r="AM271" s="2">
        <f t="shared" si="124"/>
        <v>7.6923076923076927E-2</v>
      </c>
      <c r="AN271" s="2">
        <f t="shared" si="124"/>
        <v>0.84615384615384615</v>
      </c>
      <c r="AO271" s="2">
        <f t="shared" si="124"/>
        <v>0</v>
      </c>
      <c r="AP271" s="2">
        <f t="shared" si="124"/>
        <v>7.6923076923076927E-2</v>
      </c>
      <c r="AQ271" s="2">
        <f t="shared" si="124"/>
        <v>0</v>
      </c>
      <c r="AR271" s="2">
        <f t="shared" si="124"/>
        <v>0</v>
      </c>
      <c r="AS271" s="2">
        <f t="shared" si="124"/>
        <v>0</v>
      </c>
    </row>
    <row r="272" spans="2:60" x14ac:dyDescent="0.3">
      <c r="AI272" s="2" t="s">
        <v>41</v>
      </c>
      <c r="AJ272" s="2">
        <f>AJ257/$AT$257</f>
        <v>0</v>
      </c>
      <c r="AK272" s="2">
        <f t="shared" ref="AK272:AS272" si="125">AK257/$AT$257</f>
        <v>0</v>
      </c>
      <c r="AL272" s="2">
        <f t="shared" si="125"/>
        <v>0</v>
      </c>
      <c r="AM272" s="2">
        <f t="shared" si="125"/>
        <v>0</v>
      </c>
      <c r="AN272" s="2">
        <f t="shared" si="125"/>
        <v>0.1111111111111111</v>
      </c>
      <c r="AO272" s="2">
        <f t="shared" si="125"/>
        <v>0.66666666666666663</v>
      </c>
      <c r="AP272" s="2">
        <f t="shared" si="125"/>
        <v>0.22222222222222221</v>
      </c>
      <c r="AQ272" s="2">
        <f t="shared" si="125"/>
        <v>0</v>
      </c>
      <c r="AR272" s="2">
        <f t="shared" si="125"/>
        <v>0</v>
      </c>
      <c r="AS272" s="2">
        <f t="shared" si="125"/>
        <v>0</v>
      </c>
    </row>
    <row r="273" spans="35:45" x14ac:dyDescent="0.3">
      <c r="AI273" s="2" t="s">
        <v>42</v>
      </c>
      <c r="AJ273" s="2">
        <f>AJ258/$AT$258</f>
        <v>0</v>
      </c>
      <c r="AK273" s="2">
        <f t="shared" ref="AK273:AS273" si="126">AK258/$AT$258</f>
        <v>0</v>
      </c>
      <c r="AL273" s="2">
        <f t="shared" si="126"/>
        <v>0</v>
      </c>
      <c r="AM273" s="2">
        <f t="shared" si="126"/>
        <v>0</v>
      </c>
      <c r="AN273" s="2">
        <f t="shared" si="126"/>
        <v>0</v>
      </c>
      <c r="AO273" s="2">
        <f t="shared" si="126"/>
        <v>0.33333333333333331</v>
      </c>
      <c r="AP273" s="2">
        <f t="shared" si="126"/>
        <v>0.55555555555555558</v>
      </c>
      <c r="AQ273" s="2">
        <f t="shared" si="126"/>
        <v>0</v>
      </c>
      <c r="AR273" s="2">
        <f t="shared" si="126"/>
        <v>0.1111111111111111</v>
      </c>
      <c r="AS273" s="2">
        <f t="shared" si="126"/>
        <v>0</v>
      </c>
    </row>
    <row r="274" spans="35:45" x14ac:dyDescent="0.3">
      <c r="AI274" s="2" t="s">
        <v>35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</row>
    <row r="275" spans="35:45" x14ac:dyDescent="0.3">
      <c r="AI275" s="2" t="s">
        <v>43</v>
      </c>
      <c r="AJ275" s="2">
        <f>AJ260/$AT$260</f>
        <v>0</v>
      </c>
      <c r="AK275" s="2">
        <f t="shared" ref="AK275:AS275" si="127">AK260/$AT$260</f>
        <v>0</v>
      </c>
      <c r="AL275" s="2">
        <f t="shared" si="127"/>
        <v>0</v>
      </c>
      <c r="AM275" s="2">
        <f t="shared" si="127"/>
        <v>0</v>
      </c>
      <c r="AN275" s="2">
        <f t="shared" si="127"/>
        <v>0</v>
      </c>
      <c r="AO275" s="2">
        <f t="shared" si="127"/>
        <v>0</v>
      </c>
      <c r="AP275" s="2">
        <f t="shared" si="127"/>
        <v>6.25E-2</v>
      </c>
      <c r="AQ275" s="2">
        <f t="shared" si="127"/>
        <v>0</v>
      </c>
      <c r="AR275" s="2">
        <f t="shared" si="127"/>
        <v>0.8125</v>
      </c>
      <c r="AS275" s="2">
        <f t="shared" si="127"/>
        <v>0.125</v>
      </c>
    </row>
    <row r="276" spans="35:45" x14ac:dyDescent="0.3">
      <c r="AI276" s="2" t="s">
        <v>44</v>
      </c>
      <c r="AJ276" s="2">
        <f>AJ261/$AT$261</f>
        <v>0</v>
      </c>
      <c r="AK276" s="2">
        <f t="shared" ref="AK276:AS276" si="128">AK261/$AT$261</f>
        <v>0</v>
      </c>
      <c r="AL276" s="2">
        <f t="shared" si="128"/>
        <v>0</v>
      </c>
      <c r="AM276" s="2">
        <f t="shared" si="128"/>
        <v>0</v>
      </c>
      <c r="AN276" s="2">
        <f t="shared" si="128"/>
        <v>0</v>
      </c>
      <c r="AO276" s="2">
        <f t="shared" si="128"/>
        <v>0</v>
      </c>
      <c r="AP276" s="2">
        <f t="shared" si="128"/>
        <v>0</v>
      </c>
      <c r="AQ276" s="2">
        <f t="shared" si="128"/>
        <v>0</v>
      </c>
      <c r="AR276" s="2">
        <f t="shared" si="128"/>
        <v>0.2857142857142857</v>
      </c>
      <c r="AS276" s="2">
        <f t="shared" si="128"/>
        <v>0.7142857142857143</v>
      </c>
    </row>
  </sheetData>
  <mergeCells count="108">
    <mergeCell ref="AU250:AV250"/>
    <mergeCell ref="AX250:AZ250"/>
    <mergeCell ref="BD250:BF250"/>
    <mergeCell ref="AI265:AS265"/>
    <mergeCell ref="AI234:AS234"/>
    <mergeCell ref="F250:G250"/>
    <mergeCell ref="I250:J250"/>
    <mergeCell ref="L250:N250"/>
    <mergeCell ref="Q250:S250"/>
    <mergeCell ref="V250:X250"/>
    <mergeCell ref="AA250:AC250"/>
    <mergeCell ref="AE250:AG250"/>
    <mergeCell ref="AI250:AS250"/>
    <mergeCell ref="BD188:BF188"/>
    <mergeCell ref="AI203:AS203"/>
    <mergeCell ref="F219:G219"/>
    <mergeCell ref="I219:J219"/>
    <mergeCell ref="L219:N219"/>
    <mergeCell ref="Q219:S219"/>
    <mergeCell ref="V219:X219"/>
    <mergeCell ref="AA219:AC219"/>
    <mergeCell ref="AE219:AG219"/>
    <mergeCell ref="AI219:AS219"/>
    <mergeCell ref="AU219:AV219"/>
    <mergeCell ref="AX219:AZ219"/>
    <mergeCell ref="BD219:BF219"/>
    <mergeCell ref="AA188:AC188"/>
    <mergeCell ref="AE188:AG188"/>
    <mergeCell ref="AI188:AS188"/>
    <mergeCell ref="AU188:AV188"/>
    <mergeCell ref="AX188:AZ188"/>
    <mergeCell ref="F188:G188"/>
    <mergeCell ref="I188:J188"/>
    <mergeCell ref="L188:N188"/>
    <mergeCell ref="Q188:S188"/>
    <mergeCell ref="V188:X188"/>
    <mergeCell ref="AX4:AZ4"/>
    <mergeCell ref="AI19:AS19"/>
    <mergeCell ref="AA64:AC64"/>
    <mergeCell ref="AA34:AC34"/>
    <mergeCell ref="AE34:AG34"/>
    <mergeCell ref="AI34:AS34"/>
    <mergeCell ref="AI49:AS49"/>
    <mergeCell ref="AA4:AC4"/>
    <mergeCell ref="F4:G4"/>
    <mergeCell ref="I4:J4"/>
    <mergeCell ref="L4:N4"/>
    <mergeCell ref="Q4:S4"/>
    <mergeCell ref="V4:X4"/>
    <mergeCell ref="F34:G34"/>
    <mergeCell ref="I34:J34"/>
    <mergeCell ref="L34:N34"/>
    <mergeCell ref="Q34:S34"/>
    <mergeCell ref="V34:X34"/>
    <mergeCell ref="AA95:AC95"/>
    <mergeCell ref="AE95:AG95"/>
    <mergeCell ref="AI95:AS95"/>
    <mergeCell ref="AU95:AV95"/>
    <mergeCell ref="F64:G64"/>
    <mergeCell ref="I64:J64"/>
    <mergeCell ref="L64:N64"/>
    <mergeCell ref="Q64:S64"/>
    <mergeCell ref="V64:X64"/>
    <mergeCell ref="F95:G95"/>
    <mergeCell ref="I95:J95"/>
    <mergeCell ref="L95:N95"/>
    <mergeCell ref="Q95:S95"/>
    <mergeCell ref="V95:X95"/>
    <mergeCell ref="AA157:AC157"/>
    <mergeCell ref="AE157:AG157"/>
    <mergeCell ref="AI157:AS157"/>
    <mergeCell ref="AU157:AV157"/>
    <mergeCell ref="AX157:AZ157"/>
    <mergeCell ref="F126:G126"/>
    <mergeCell ref="I126:J126"/>
    <mergeCell ref="L126:N126"/>
    <mergeCell ref="Q126:S126"/>
    <mergeCell ref="V126:X126"/>
    <mergeCell ref="F157:G157"/>
    <mergeCell ref="I157:J157"/>
    <mergeCell ref="L157:N157"/>
    <mergeCell ref="Q157:S157"/>
    <mergeCell ref="V157:X157"/>
    <mergeCell ref="AA126:AC126"/>
    <mergeCell ref="BD157:BF157"/>
    <mergeCell ref="BD4:BF4"/>
    <mergeCell ref="BD34:BF34"/>
    <mergeCell ref="BD64:BF64"/>
    <mergeCell ref="BD95:BF95"/>
    <mergeCell ref="BD126:BF126"/>
    <mergeCell ref="AI172:AS172"/>
    <mergeCell ref="AE126:AG126"/>
    <mergeCell ref="AI126:AS126"/>
    <mergeCell ref="AU126:AV126"/>
    <mergeCell ref="AX126:AZ126"/>
    <mergeCell ref="AI141:AS141"/>
    <mergeCell ref="AX95:AZ95"/>
    <mergeCell ref="AI110:AS110"/>
    <mergeCell ref="AE64:AG64"/>
    <mergeCell ref="AI64:AS64"/>
    <mergeCell ref="AU64:AV64"/>
    <mergeCell ref="AX64:AZ64"/>
    <mergeCell ref="AI79:AS79"/>
    <mergeCell ref="AU34:AV34"/>
    <mergeCell ref="AX34:AZ34"/>
    <mergeCell ref="AE4:AG4"/>
    <mergeCell ref="AI4:AS4"/>
    <mergeCell ref="AU4:AV4"/>
  </mergeCells>
  <phoneticPr fontId="1" type="noConversion"/>
  <conditionalFormatting sqref="AD138:AD141">
    <cfRule type="uniqueValues" dxfId="2" priority="3"/>
  </conditionalFormatting>
  <conditionalFormatting sqref="AE138:AG141">
    <cfRule type="uniqueValues" dxfId="1" priority="2"/>
  </conditionalFormatting>
  <conditionalFormatting sqref="BA138:BA141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3E1A-0341-44EF-9A57-E7F5B31743D7}">
  <dimension ref="A1:A90"/>
  <sheetViews>
    <sheetView topLeftCell="A69" workbookViewId="0">
      <selection activeCell="A81" sqref="A81:A90"/>
    </sheetView>
  </sheetViews>
  <sheetFormatPr defaultRowHeight="14.4" x14ac:dyDescent="0.3"/>
  <sheetData>
    <row r="1" spans="1:1" x14ac:dyDescent="0.3">
      <c r="A1">
        <v>67</v>
      </c>
    </row>
    <row r="2" spans="1:1" x14ac:dyDescent="0.3">
      <c r="A2">
        <v>8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8</v>
      </c>
    </row>
    <row r="12" spans="1:1" x14ac:dyDescent="0.3">
      <c r="A12">
        <v>323</v>
      </c>
    </row>
    <row r="13" spans="1:1" x14ac:dyDescent="0.3">
      <c r="A13">
        <v>9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9</v>
      </c>
    </row>
    <row r="23" spans="1:1" x14ac:dyDescent="0.3">
      <c r="A23">
        <v>138</v>
      </c>
    </row>
    <row r="24" spans="1:1" x14ac:dyDescent="0.3">
      <c r="A24">
        <v>8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8</v>
      </c>
    </row>
    <row r="34" spans="1:1" x14ac:dyDescent="0.3">
      <c r="A34">
        <v>95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1</v>
      </c>
    </row>
    <row r="45" spans="1:1" x14ac:dyDescent="0.3">
      <c r="A45">
        <v>11</v>
      </c>
    </row>
    <row r="46" spans="1:1" x14ac:dyDescent="0.3">
      <c r="A46">
        <v>0</v>
      </c>
    </row>
    <row r="47" spans="1:1" x14ac:dyDescent="0.3">
      <c r="A47">
        <v>1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1</v>
      </c>
    </row>
    <row r="56" spans="1:1" x14ac:dyDescent="0.3">
      <c r="A56">
        <v>6</v>
      </c>
    </row>
    <row r="57" spans="1:1" x14ac:dyDescent="0.3">
      <c r="A57">
        <v>2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3</v>
      </c>
    </row>
    <row r="67" spans="1:1" x14ac:dyDescent="0.3">
      <c r="A67">
        <v>5</v>
      </c>
    </row>
    <row r="68" spans="1:1" x14ac:dyDescent="0.3">
      <c r="A68">
        <v>0</v>
      </c>
    </row>
    <row r="69" spans="1:1" x14ac:dyDescent="0.3">
      <c r="A69">
        <v>1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1</v>
      </c>
    </row>
    <row r="78" spans="1:1" x14ac:dyDescent="0.3">
      <c r="A78">
        <v>0</v>
      </c>
    </row>
    <row r="79" spans="1:1" x14ac:dyDescent="0.3">
      <c r="A79">
        <v>13</v>
      </c>
    </row>
    <row r="80" spans="1:1" x14ac:dyDescent="0.3">
      <c r="A80">
        <v>2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2</v>
      </c>
    </row>
    <row r="90" spans="1:1" x14ac:dyDescent="0.3">
      <c r="A9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Kurs Jual</vt:lpstr>
      <vt:lpstr>Matriks (Min, Max)</vt:lpstr>
      <vt:lpstr>Sheet5</vt:lpstr>
      <vt:lpstr>Kurs beli</vt:lpstr>
      <vt:lpstr>Sheet4</vt:lpstr>
      <vt:lpstr>Kurs Jual Ketika</vt:lpstr>
      <vt:lpstr>Sheet2</vt:lpstr>
      <vt:lpstr>Kurs Beli Ketika</vt:lpstr>
      <vt:lpstr>Sheet6</vt:lpstr>
      <vt:lpstr>Kurs Jual Keseluruhan</vt:lpstr>
      <vt:lpstr>Sheet7</vt:lpstr>
      <vt:lpstr>Kurs Beli Keseluruhan</vt:lpstr>
      <vt:lpstr>Sheet9</vt:lpstr>
      <vt:lpstr>Resume MCFTS dan FTS</vt:lpstr>
      <vt:lpstr>MAPE</vt:lpstr>
      <vt:lpstr>Pengujian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2022-08-11T22:49:35Z</dcterms:created>
  <dcterms:modified xsi:type="dcterms:W3CDTF">2022-10-16T13:03:44Z</dcterms:modified>
</cp:coreProperties>
</file>