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projects\r_coding\mynp\"/>
    </mc:Choice>
  </mc:AlternateContent>
  <xr:revisionPtr revIDLastSave="0" documentId="13_ncr:1_{F9D0D7F0-D0D0-476D-832D-32F2668A00CE}" xr6:coauthVersionLast="36" xr6:coauthVersionMax="36" xr10:uidLastSave="{00000000-0000-0000-0000-000000000000}"/>
  <bookViews>
    <workbookView xWindow="0" yWindow="0" windowWidth="13130" windowHeight="611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Q3" i="1" l="1"/>
  <c r="R3" i="1"/>
  <c r="S3" i="1"/>
  <c r="U3" i="1" s="1"/>
  <c r="T3" i="1"/>
  <c r="Q4" i="1"/>
  <c r="R4" i="1"/>
  <c r="S4" i="1"/>
  <c r="T4" i="1"/>
  <c r="U4" i="1" s="1"/>
  <c r="Q5" i="1"/>
  <c r="R5" i="1"/>
  <c r="S5" i="1"/>
  <c r="T5" i="1"/>
  <c r="U5" i="1"/>
  <c r="Q6" i="1"/>
  <c r="R6" i="1"/>
  <c r="S6" i="1"/>
  <c r="U6" i="1" s="1"/>
  <c r="T6" i="1"/>
  <c r="Q7" i="1"/>
  <c r="R7" i="1"/>
  <c r="S7" i="1"/>
  <c r="U7" i="1" s="1"/>
  <c r="T7" i="1"/>
  <c r="Q8" i="1"/>
  <c r="R8" i="1"/>
  <c r="S8" i="1"/>
  <c r="U8" i="1" s="1"/>
  <c r="T8" i="1"/>
  <c r="Q9" i="1"/>
  <c r="R9" i="1"/>
  <c r="S9" i="1"/>
  <c r="U9" i="1" s="1"/>
  <c r="T9" i="1"/>
  <c r="Q10" i="1"/>
  <c r="R10" i="1"/>
  <c r="S10" i="1"/>
  <c r="U10" i="1" s="1"/>
  <c r="T10" i="1"/>
  <c r="Q11" i="1"/>
  <c r="R11" i="1"/>
  <c r="S11" i="1"/>
  <c r="U11" i="1" s="1"/>
  <c r="T11" i="1"/>
  <c r="Q12" i="1"/>
  <c r="R12" i="1"/>
  <c r="S12" i="1"/>
  <c r="T12" i="1"/>
  <c r="U12" i="1" s="1"/>
  <c r="Q13" i="1"/>
  <c r="R13" i="1"/>
  <c r="S13" i="1"/>
  <c r="T13" i="1"/>
  <c r="U13" i="1"/>
  <c r="Q14" i="1"/>
  <c r="R14" i="1"/>
  <c r="S14" i="1"/>
  <c r="T14" i="1"/>
  <c r="U14" i="1" s="1"/>
  <c r="Q15" i="1"/>
  <c r="R15" i="1"/>
  <c r="S15" i="1"/>
  <c r="U15" i="1" s="1"/>
  <c r="T15" i="1"/>
  <c r="Q16" i="1"/>
  <c r="R16" i="1"/>
  <c r="S16" i="1"/>
  <c r="U16" i="1" s="1"/>
  <c r="T16" i="1"/>
  <c r="Q17" i="1"/>
  <c r="R17" i="1"/>
  <c r="S17" i="1"/>
  <c r="U17" i="1" s="1"/>
  <c r="T17" i="1"/>
  <c r="Q18" i="1"/>
  <c r="R18" i="1"/>
  <c r="S18" i="1"/>
  <c r="U18" i="1" s="1"/>
  <c r="T18" i="1"/>
  <c r="Q19" i="1"/>
  <c r="R19" i="1"/>
  <c r="S19" i="1"/>
  <c r="U19" i="1" s="1"/>
  <c r="T19" i="1"/>
  <c r="S2" i="1"/>
  <c r="W25" i="1" l="1"/>
  <c r="W24" i="1"/>
  <c r="W20" i="1"/>
  <c r="W19" i="1"/>
  <c r="W18" i="1"/>
  <c r="X7" i="1"/>
  <c r="X6" i="1"/>
  <c r="X5" i="1"/>
  <c r="X8" i="1" s="1"/>
  <c r="W23" i="1" s="1"/>
  <c r="T2" i="1"/>
  <c r="X10" i="1" s="1"/>
  <c r="U2" i="1"/>
  <c r="R2" i="1"/>
  <c r="Q2" i="1"/>
  <c r="X3" i="1" s="1"/>
  <c r="W22" i="1" s="1"/>
  <c r="L2" i="1"/>
  <c r="K2" i="1"/>
  <c r="X11" i="1" l="1"/>
  <c r="X4" i="1"/>
  <c r="W17" i="1" s="1"/>
  <c r="W21" i="1"/>
  <c r="X9" i="1"/>
</calcChain>
</file>

<file path=xl/sharedStrings.xml><?xml version="1.0" encoding="utf-8"?>
<sst xmlns="http://schemas.openxmlformats.org/spreadsheetml/2006/main" count="696" uniqueCount="192">
  <si>
    <t/>
  </si>
  <si>
    <t>Area</t>
  </si>
  <si>
    <t>Route.Code</t>
  </si>
  <si>
    <t>Stops</t>
  </si>
  <si>
    <t>Volume.Profile</t>
  </si>
  <si>
    <t>Address</t>
  </si>
  <si>
    <t>rts_ts_hh</t>
  </si>
  <si>
    <t>vol</t>
  </si>
  <si>
    <t>cs</t>
  </si>
  <si>
    <t>decision</t>
  </si>
  <si>
    <t>volume_picked</t>
  </si>
  <si>
    <t>hour_picked</t>
  </si>
  <si>
    <t>1</t>
  </si>
  <si>
    <t>SEREMBAN</t>
  </si>
  <si>
    <t>F-SBN-3T2</t>
  </si>
  <si>
    <t>S</t>
  </si>
  <si>
    <t>NO. 14, JALAN PKL 2, PUSAT KOMERSIAL, Jalan Lobak, 70200 Seremban, Negeri Sembilan</t>
  </si>
  <si>
    <t>2</t>
  </si>
  <si>
    <t>3</t>
  </si>
  <si>
    <t>4</t>
  </si>
  <si>
    <t>Lot 7 , 2nd Floor , Block A , Templer Business Park, 70200 Seremban , Negeri Sembilan</t>
  </si>
  <si>
    <t>5</t>
  </si>
  <si>
    <t>6</t>
  </si>
  <si>
    <t>7</t>
  </si>
  <si>
    <t>8</t>
  </si>
  <si>
    <t>9</t>
  </si>
  <si>
    <t>NO. 106, JALAN MSJ 5, MEDAN PERNIAGAAN SENAWANG JAYA FASA 2</t>
  </si>
  <si>
    <t>10</t>
  </si>
  <si>
    <t>11</t>
  </si>
  <si>
    <t>363, jalan jasper jaya 11, taman jasper jaya</t>
  </si>
  <si>
    <t>12</t>
  </si>
  <si>
    <t>13</t>
  </si>
  <si>
    <t>LOT 2237, JALAN JELEBU BATU 1/2, BANDAR BARU AMPANGAN (DEPAN PETRONAS STATION</t>
  </si>
  <si>
    <t>14</t>
  </si>
  <si>
    <t>15</t>
  </si>
  <si>
    <t>LOT 2237, JALAN JELEBU BATU 1/2, BANDAR BARU AMPANGAN (DEPAN PETRONAS STATION)</t>
  </si>
  <si>
    <t>16</t>
  </si>
  <si>
    <t>17</t>
  </si>
  <si>
    <t>No. 118, Lorong SBJ 4/1, Taman Seri Bukit Jed, 70200 Seremban, Negeri Sembilan</t>
  </si>
  <si>
    <t>18</t>
  </si>
  <si>
    <t>19</t>
  </si>
  <si>
    <t>F-SBN-3T3</t>
  </si>
  <si>
    <t>Unit V3-A, Lot 45880, Jalan Techvalley 3/2, Sendayan Techvalley, 71950 Bandar Sri Sendayan, Negeri Sembilan Darul Khusus.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</si>
  <si>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</si>
  <si>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</si>
  <si>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</si>
  <si>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</si>
  <si>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</si>
  <si>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</si>
  <si>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</si>
  <si>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</si>
  <si>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</si>
  <si>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69, Jalan S2 D34, City Center, Seremban 2, Seremban</t>
  </si>
  <si>
    <t>29</t>
  </si>
  <si>
    <t>30</t>
  </si>
  <si>
    <t>31</t>
  </si>
  <si>
    <t>32</t>
  </si>
  <si>
    <t>33</t>
  </si>
  <si>
    <t>34</t>
  </si>
  <si>
    <t>35</t>
  </si>
  <si>
    <t>36</t>
  </si>
  <si>
    <t>No. 106 (Ground Floor), Jalan S2 D32, City Centre, Seremban 2, 70300 Seremban, Negeri Sembilan, Malaysia.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</si>
  <si>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</si>
  <si>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</si>
  <si>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</si>
  <si>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</si>
  <si>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</si>
  <si>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</si>
  <si>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</si>
  <si>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</si>
  <si>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</si>
  <si>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303, Lorong Saujama Tropika 2/6, Taman Saujana Tropika, Seremban 2 Heights</t>
  </si>
  <si>
    <t>46</t>
  </si>
  <si>
    <t>47</t>
  </si>
  <si>
    <t>48</t>
  </si>
  <si>
    <t>49</t>
  </si>
  <si>
    <t>50</t>
  </si>
  <si>
    <t>51</t>
  </si>
  <si>
    <t>NO. 51, JALAN S2 C2, GREEN TECHNOLOGY PARK, SEREMBAN 2</t>
  </si>
  <si>
    <t>52</t>
  </si>
  <si>
    <t>53</t>
  </si>
  <si>
    <t>54</t>
  </si>
  <si>
    <t>First Floor, No. 278, Jalan S2 B12, Uptown Avenue, Seremban 2</t>
  </si>
  <si>
    <t>55</t>
  </si>
  <si>
    <t>56</t>
  </si>
  <si>
    <t>57</t>
  </si>
  <si>
    <t>58</t>
  </si>
  <si>
    <t>59</t>
  </si>
  <si>
    <t>60</t>
  </si>
  <si>
    <t>61</t>
  </si>
  <si>
    <t>223, Jalan S2 B10, Uptown Avenue, Seremban 2</t>
  </si>
  <si>
    <t>62</t>
  </si>
  <si>
    <t>63</t>
  </si>
  <si>
    <t>64</t>
  </si>
  <si>
    <t>65</t>
  </si>
  <si>
    <t>66</t>
  </si>
  <si>
    <t>67</t>
  </si>
  <si>
    <t>MBE Seremban 2 LEX MY DOP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</si>
  <si>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</si>
  <si>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</si>
  <si>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</si>
  <si>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</si>
  <si>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</si>
  <si>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</si>
  <si>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</si>
  <si>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</si>
  <si>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</si>
  <si>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</si>
  <si>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</si>
  <si>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</si>
  <si>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</si>
  <si>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</si>
  <si>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</si>
  <si>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MBE Seremban Town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</si>
  <si>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</si>
  <si>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</si>
  <si>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</si>
  <si>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</si>
  <si>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</si>
  <si>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</si>
  <si>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</si>
  <si>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</si>
  <si>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</si>
  <si>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</si>
  <si>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</si>
  <si>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</si>
  <si>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</si>
  <si>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</si>
  <si>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</si>
  <si>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MDOP ColourInk Seremban LEX MY DOP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</si>
  <si>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</si>
  <si>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</si>
  <si>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</si>
  <si>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</si>
  <si>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</si>
  <si>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</si>
  <si>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</si>
  <si>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</si>
  <si>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</si>
  <si>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</si>
  <si>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</si>
  <si>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</si>
  <si>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</si>
  <si>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</si>
  <si>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</si>
  <si>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MDOP Jfs Merchandiser Seremban LEX MY DOP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</si>
  <si>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</si>
  <si>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</si>
  <si>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</si>
  <si>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</si>
  <si>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</si>
  <si>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</si>
  <si>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</si>
  <si>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</si>
  <si>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</si>
  <si>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</si>
  <si>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</si>
  <si>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</si>
  <si>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</si>
  <si>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</si>
  <si>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</si>
  <si>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PPS Parcelhub Bandar Seremban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</si>
  <si>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</si>
  <si>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</si>
  <si>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</si>
  <si>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</si>
  <si>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</si>
  <si>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</si>
  <si>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</si>
  <si>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</si>
  <si>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</si>
  <si>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</si>
  <si>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</si>
  <si>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</si>
  <si>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</si>
  <si>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</si>
  <si>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Route_code</t>
  </si>
  <si>
    <t>no_trips</t>
  </si>
  <si>
    <t>time</t>
  </si>
  <si>
    <t>total_accumulative_EOD</t>
  </si>
  <si>
    <t>pickup_up_1st_trip</t>
  </si>
  <si>
    <t>outstanding</t>
  </si>
  <si>
    <t>Parameters</t>
  </si>
  <si>
    <t>number of sellers</t>
  </si>
  <si>
    <t>objective function</t>
  </si>
  <si>
    <t>no of trucks</t>
  </si>
  <si>
    <t>trips per truck</t>
  </si>
  <si>
    <t>capacity per truck</t>
  </si>
  <si>
    <t>total capacity per wave</t>
  </si>
  <si>
    <t>total volume to pickup</t>
  </si>
  <si>
    <t>total pickup</t>
  </si>
  <si>
    <t>total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</si>
</sst>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2"/>
  <sheetViews>
    <sheetView tabSelected="1" workbookViewId="0">
      <selection activeCell="S10" sqref="S10"/>
    </sheetView>
  </sheetViews>
  <sheetFormatPr defaultColWidth="10.90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176</v>
      </c>
      <c r="P1" t="s">
        <v>3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</row>
    <row r="2" spans="1:24" x14ac:dyDescent="0.35">
      <c r="A2" t="s">
        <v>12</v>
      </c>
      <c r="B2" t="s">
        <v>13</v>
      </c>
      <c r="C2" t="s">
        <v>14</v>
      </c>
      <c r="D2">
        <v>1</v>
      </c>
      <c r="E2" t="s">
        <v>15</v>
      </c>
      <c r="F2" t="s">
        <v>16</v>
      </c>
      <c r="G2">
        <v>11</v>
      </c>
      <c r="H2">
        <v>14</v>
      </c>
      <c r="I2">
        <v>14</v>
      </c>
      <c r="J2">
        <v>0</v>
      </c>
      <c r="K2">
        <f>I2*J2</f>
        <v>0</v>
      </c>
      <c r="L2">
        <f>IF(J2=1,G2,0)</f>
        <v>0</v>
      </c>
      <c r="N2" t="s">
        <v>12</v>
      </c>
      <c r="O2" t="s">
        <v>14</v>
      </c>
      <c r="P2">
        <v>1</v>
      </c>
      <c r="Q2">
        <f>SUMIFS(J:J,C:C,O2,D:D,P2)</f>
        <v>0</v>
      </c>
      <c r="R2">
        <f>SUMIFS(G:G,C:C,O2,D:D,P2,I:I,1)</f>
        <v>0</v>
      </c>
      <c r="S2">
        <f>_xlfn.MAXIFS(I:I,C:C,O2,D:D,P2)</f>
        <v>99</v>
      </c>
      <c r="T2">
        <f>SUMIFS(K:K,C:C,O2,D:D,P2)</f>
        <v>0</v>
      </c>
      <c r="U2">
        <f>S2-T2</f>
        <v>99</v>
      </c>
      <c r="W2" t="s">
        <v>182</v>
      </c>
    </row>
    <row r="3" spans="1:24" x14ac:dyDescent="0.35">
      <c r="A3" t="s">
        <v>17</v>
      </c>
      <c r="B3" t="s">
        <v>13</v>
      </c>
      <c r="C3" t="s">
        <v>14</v>
      </c>
      <c r="D3">
        <v>1</v>
      </c>
      <c r="E3" t="s">
        <v>15</v>
      </c>
      <c r="F3" t="s">
        <v>16</v>
      </c>
      <c r="G3">
        <v>12</v>
      </c>
      <c r="H3">
        <v>62</v>
      </c>
      <c r="I3">
        <v>76</v>
      </c>
      <c r="J3">
        <v>0</v>
      </c>
      <c r="K3">
        <v>0</v>
      </c>
      <c r="L3">
        <v>0</v>
      </c>
      <c r="N3" t="s">
        <v>19</v>
      </c>
      <c r="O3" t="s">
        <v>14</v>
      </c>
      <c r="P3">
        <v>3</v>
      </c>
      <c r="Q3">
        <f t="shared" ref="Q3:Q19" si="0">SUMIFS(J:J,C:C,O3,D:D,P3)</f>
        <v>0</v>
      </c>
      <c r="R3">
        <f t="shared" ref="R3:R19" si="1">SUMIFS(G:G,C:C,O3,D:D,P3,I:I,1)</f>
        <v>0</v>
      </c>
      <c r="S3">
        <f t="shared" ref="S3:S19" si="2">_xlfn.MAXIFS(I:I,C:C,O3,D:D,P3)</f>
        <v>120</v>
      </c>
      <c r="T3">
        <f t="shared" ref="T3:T19" si="3">SUMIFS(K:K,C:C,O3,D:D,P3)</f>
        <v>0</v>
      </c>
      <c r="U3">
        <f t="shared" ref="U3:U19" si="4">S3-T3</f>
        <v>120</v>
      </c>
      <c r="W3" t="s">
        <v>183</v>
      </c>
      <c r="X3">
        <f>SUM(Q:Q)</f>
        <v>0</v>
      </c>
    </row>
    <row r="4" spans="1:24" x14ac:dyDescent="0.35">
      <c r="A4" t="s">
        <v>18</v>
      </c>
      <c r="B4" t="s">
        <v>13</v>
      </c>
      <c r="C4" t="s">
        <v>14</v>
      </c>
      <c r="D4">
        <v>1</v>
      </c>
      <c r="E4" t="s">
        <v>15</v>
      </c>
      <c r="F4" t="s">
        <v>16</v>
      </c>
      <c r="G4">
        <v>13</v>
      </c>
      <c r="H4">
        <v>23</v>
      </c>
      <c r="I4">
        <v>99</v>
      </c>
      <c r="J4">
        <v>0</v>
      </c>
      <c r="K4">
        <v>0</v>
      </c>
      <c r="L4">
        <v>0</v>
      </c>
      <c r="N4" t="s">
        <v>25</v>
      </c>
      <c r="O4" t="s">
        <v>14</v>
      </c>
      <c r="P4">
        <v>4</v>
      </c>
      <c r="Q4">
        <f t="shared" si="0"/>
        <v>0</v>
      </c>
      <c r="R4">
        <f t="shared" si="1"/>
        <v>0</v>
      </c>
      <c r="S4">
        <f t="shared" si="2"/>
        <v>127</v>
      </c>
      <c r="T4">
        <f t="shared" si="3"/>
        <v>0</v>
      </c>
      <c r="U4">
        <f t="shared" si="4"/>
        <v>127</v>
      </c>
      <c r="W4" t="s">
        <v>184</v>
      </c>
      <c r="X4">
        <f>SUM(U:U)+SUM(R:R)*0.1</f>
        <v>3500.4</v>
      </c>
    </row>
    <row r="5" spans="1:24" x14ac:dyDescent="0.35">
      <c r="A5" t="s">
        <v>19</v>
      </c>
      <c r="B5" t="s">
        <v>13</v>
      </c>
      <c r="C5" t="s">
        <v>14</v>
      </c>
      <c r="D5">
        <v>3</v>
      </c>
      <c r="E5" t="s">
        <v>15</v>
      </c>
      <c r="F5" t="s">
        <v>20</v>
      </c>
      <c r="G5">
        <v>9</v>
      </c>
      <c r="H5">
        <v>112</v>
      </c>
      <c r="I5">
        <v>112</v>
      </c>
      <c r="J5">
        <v>0</v>
      </c>
      <c r="K5">
        <v>0</v>
      </c>
      <c r="L5">
        <v>0</v>
      </c>
      <c r="N5" t="s">
        <v>28</v>
      </c>
      <c r="O5" t="s">
        <v>14</v>
      </c>
      <c r="P5">
        <v>6</v>
      </c>
      <c r="Q5">
        <f t="shared" si="0"/>
        <v>0</v>
      </c>
      <c r="R5">
        <f t="shared" si="1"/>
        <v>0</v>
      </c>
      <c r="S5">
        <f t="shared" si="2"/>
        <v>188</v>
      </c>
      <c r="T5">
        <f t="shared" si="3"/>
        <v>0</v>
      </c>
      <c r="U5">
        <f t="shared" si="4"/>
        <v>188</v>
      </c>
      <c r="W5" t="s">
        <v>185</v>
      </c>
      <c r="X5">
        <f>3</f>
        <v>3</v>
      </c>
    </row>
    <row r="6" spans="1:24" x14ac:dyDescent="0.35">
      <c r="A6" t="s">
        <v>21</v>
      </c>
      <c r="B6" t="s">
        <v>13</v>
      </c>
      <c r="C6" t="s">
        <v>14</v>
      </c>
      <c r="D6">
        <v>3</v>
      </c>
      <c r="E6" t="s">
        <v>15</v>
      </c>
      <c r="F6" t="s">
        <v>20</v>
      </c>
      <c r="G6">
        <v>10</v>
      </c>
      <c r="H6">
        <v>2</v>
      </c>
      <c r="I6">
        <v>114</v>
      </c>
      <c r="J6">
        <v>0</v>
      </c>
      <c r="K6">
        <v>0</v>
      </c>
      <c r="L6">
        <v>0</v>
      </c>
      <c r="N6" t="s">
        <v>31</v>
      </c>
      <c r="O6" t="s">
        <v>14</v>
      </c>
      <c r="P6">
        <v>9</v>
      </c>
      <c r="Q6">
        <f t="shared" si="0"/>
        <v>0</v>
      </c>
      <c r="R6">
        <f t="shared" si="1"/>
        <v>6</v>
      </c>
      <c r="S6">
        <f t="shared" si="2"/>
        <v>8</v>
      </c>
      <c r="T6">
        <f t="shared" si="3"/>
        <v>0</v>
      </c>
      <c r="U6">
        <f t="shared" si="4"/>
        <v>8</v>
      </c>
      <c r="W6" t="s">
        <v>186</v>
      </c>
      <c r="X6">
        <f>1</f>
        <v>1</v>
      </c>
    </row>
    <row r="7" spans="1:24" x14ac:dyDescent="0.35">
      <c r="A7" t="s">
        <v>22</v>
      </c>
      <c r="B7" t="s">
        <v>13</v>
      </c>
      <c r="C7" t="s">
        <v>14</v>
      </c>
      <c r="D7">
        <v>3</v>
      </c>
      <c r="E7" t="s">
        <v>15</v>
      </c>
      <c r="F7" t="s">
        <v>20</v>
      </c>
      <c r="G7">
        <v>12</v>
      </c>
      <c r="H7">
        <v>4</v>
      </c>
      <c r="I7">
        <v>118</v>
      </c>
      <c r="J7">
        <v>0</v>
      </c>
      <c r="K7">
        <v>0</v>
      </c>
      <c r="L7">
        <v>0</v>
      </c>
      <c r="N7" t="s">
        <v>37</v>
      </c>
      <c r="O7" t="s">
        <v>14</v>
      </c>
      <c r="P7">
        <v>10</v>
      </c>
      <c r="Q7">
        <f t="shared" si="0"/>
        <v>0</v>
      </c>
      <c r="R7">
        <f t="shared" si="1"/>
        <v>9</v>
      </c>
      <c r="S7">
        <f t="shared" si="2"/>
        <v>2</v>
      </c>
      <c r="T7">
        <f t="shared" si="3"/>
        <v>0</v>
      </c>
      <c r="U7">
        <f t="shared" si="4"/>
        <v>2</v>
      </c>
      <c r="W7" t="s">
        <v>187</v>
      </c>
      <c r="X7">
        <f>1200</f>
        <v>1200</v>
      </c>
    </row>
    <row r="8" spans="1:24" x14ac:dyDescent="0.35">
      <c r="A8" t="s">
        <v>23</v>
      </c>
      <c r="B8" t="s">
        <v>13</v>
      </c>
      <c r="C8" t="s">
        <v>14</v>
      </c>
      <c r="D8">
        <v>3</v>
      </c>
      <c r="E8" t="s">
        <v>15</v>
      </c>
      <c r="F8" t="s">
        <v>20</v>
      </c>
      <c r="G8">
        <v>14</v>
      </c>
      <c r="H8">
        <v>1</v>
      </c>
      <c r="I8">
        <v>119</v>
      </c>
      <c r="J8">
        <v>0</v>
      </c>
      <c r="K8">
        <v>0</v>
      </c>
      <c r="L8">
        <v>0</v>
      </c>
      <c r="N8" t="s">
        <v>40</v>
      </c>
      <c r="O8" t="s">
        <v>41</v>
      </c>
      <c r="P8">
        <v>1</v>
      </c>
      <c r="Q8">
        <f t="shared" si="0"/>
        <v>0</v>
      </c>
      <c r="R8">
        <f t="shared" si="1"/>
        <v>0</v>
      </c>
      <c r="S8">
        <f t="shared" si="2"/>
        <v>1152</v>
      </c>
      <c r="T8">
        <f t="shared" si="3"/>
        <v>0</v>
      </c>
      <c r="U8">
        <f t="shared" si="4"/>
        <v>1152</v>
      </c>
      <c r="W8" t="s">
        <v>188</v>
      </c>
      <c r="X8">
        <f>X5*X6*X7</f>
        <v>3600</v>
      </c>
    </row>
    <row r="9" spans="1:24" x14ac:dyDescent="0.35">
      <c r="A9" t="s">
        <v>24</v>
      </c>
      <c r="B9" t="s">
        <v>13</v>
      </c>
      <c r="C9" t="s">
        <v>14</v>
      </c>
      <c r="D9">
        <v>3</v>
      </c>
      <c r="E9" t="s">
        <v>15</v>
      </c>
      <c r="F9" t="s">
        <v>20</v>
      </c>
      <c r="G9">
        <v>17</v>
      </c>
      <c r="H9">
        <v>1</v>
      </c>
      <c r="I9">
        <v>120</v>
      </c>
      <c r="J9">
        <v>0</v>
      </c>
      <c r="K9">
        <v>0</v>
      </c>
      <c r="L9">
        <v>0</v>
      </c>
      <c r="N9" t="s">
        <v>51</v>
      </c>
      <c r="O9" t="s">
        <v>41</v>
      </c>
      <c r="P9">
        <v>2</v>
      </c>
      <c r="Q9">
        <f t="shared" si="0"/>
        <v>0</v>
      </c>
      <c r="R9">
        <f t="shared" si="1"/>
        <v>0</v>
      </c>
      <c r="S9">
        <f t="shared" si="2"/>
        <v>82</v>
      </c>
      <c r="T9">
        <f t="shared" si="3"/>
        <v>0</v>
      </c>
      <c r="U9">
        <f t="shared" si="4"/>
        <v>82</v>
      </c>
      <c r="W9" t="s">
        <v>189</v>
      </c>
      <c r="X9">
        <f>SUM(S:S)</f>
        <v>3497</v>
      </c>
    </row>
    <row r="10" spans="1:24" x14ac:dyDescent="0.35">
      <c r="A10" t="s">
        <v>25</v>
      </c>
      <c r="B10" t="s">
        <v>13</v>
      </c>
      <c r="C10" t="s">
        <v>14</v>
      </c>
      <c r="D10">
        <v>4</v>
      </c>
      <c r="E10" t="s">
        <v>15</v>
      </c>
      <c r="F10" t="s">
        <v>26</v>
      </c>
      <c r="G10">
        <v>10</v>
      </c>
      <c r="H10">
        <v>113</v>
      </c>
      <c r="I10">
        <v>113</v>
      </c>
      <c r="J10">
        <v>0</v>
      </c>
      <c r="K10">
        <v>0</v>
      </c>
      <c r="L10">
        <v>0</v>
      </c>
      <c r="N10" t="s">
        <v>60</v>
      </c>
      <c r="O10" t="s">
        <v>41</v>
      </c>
      <c r="P10">
        <v>3</v>
      </c>
      <c r="Q10">
        <f t="shared" si="0"/>
        <v>0</v>
      </c>
      <c r="R10">
        <f t="shared" si="1"/>
        <v>0</v>
      </c>
      <c r="S10">
        <f t="shared" si="2"/>
        <v>104</v>
      </c>
      <c r="T10">
        <f t="shared" si="3"/>
        <v>0</v>
      </c>
      <c r="U10">
        <f t="shared" si="4"/>
        <v>104</v>
      </c>
      <c r="W10" t="s">
        <v>190</v>
      </c>
      <c r="X10">
        <f>SUM(T:T)</f>
        <v>0</v>
      </c>
    </row>
    <row r="11" spans="1:24" x14ac:dyDescent="0.35">
      <c r="A11" t="s">
        <v>27</v>
      </c>
      <c r="B11" t="s">
        <v>13</v>
      </c>
      <c r="C11" t="s">
        <v>14</v>
      </c>
      <c r="D11">
        <v>4</v>
      </c>
      <c r="E11" t="s">
        <v>15</v>
      </c>
      <c r="F11" t="s">
        <v>26</v>
      </c>
      <c r="G11">
        <v>17</v>
      </c>
      <c r="H11">
        <v>14</v>
      </c>
      <c r="I11">
        <v>127</v>
      </c>
      <c r="J11">
        <v>0</v>
      </c>
      <c r="K11">
        <v>0</v>
      </c>
      <c r="L11">
        <v>0</v>
      </c>
      <c r="N11" t="s">
        <v>70</v>
      </c>
      <c r="O11" t="s">
        <v>41</v>
      </c>
      <c r="P11">
        <v>4</v>
      </c>
      <c r="Q11">
        <f t="shared" si="0"/>
        <v>0</v>
      </c>
      <c r="R11">
        <f t="shared" si="1"/>
        <v>0</v>
      </c>
      <c r="S11">
        <f t="shared" si="2"/>
        <v>125</v>
      </c>
      <c r="T11">
        <f t="shared" si="3"/>
        <v>0</v>
      </c>
      <c r="U11">
        <f t="shared" si="4"/>
        <v>125</v>
      </c>
      <c r="W11" t="s">
        <v>191</v>
      </c>
      <c r="X11">
        <f>SUM(U:U)</f>
        <v>3497</v>
      </c>
    </row>
    <row r="12" spans="1:24" x14ac:dyDescent="0.35">
      <c r="A12" t="s">
        <v>28</v>
      </c>
      <c r="B12" t="s">
        <v>13</v>
      </c>
      <c r="C12" t="s">
        <v>14</v>
      </c>
      <c r="D12">
        <v>6</v>
      </c>
      <c r="E12" t="s">
        <v>15</v>
      </c>
      <c r="F12" t="s">
        <v>29</v>
      </c>
      <c r="G12">
        <v>7</v>
      </c>
      <c r="H12">
        <v>119</v>
      </c>
      <c r="I12">
        <v>119</v>
      </c>
      <c r="J12">
        <v>0</v>
      </c>
      <c r="K12">
        <v>0</v>
      </c>
      <c r="L12">
        <v>0</v>
      </c>
      <c r="N12" t="s">
        <v>77</v>
      </c>
      <c r="O12" t="s">
        <v>41</v>
      </c>
      <c r="P12">
        <v>5</v>
      </c>
      <c r="Q12">
        <f t="shared" si="0"/>
        <v>0</v>
      </c>
      <c r="R12">
        <f t="shared" si="1"/>
        <v>0</v>
      </c>
      <c r="S12">
        <f t="shared" si="2"/>
        <v>256</v>
      </c>
      <c r="T12">
        <f t="shared" si="3"/>
        <v>0</v>
      </c>
      <c r="U12">
        <f t="shared" si="4"/>
        <v>256</v>
      </c>
    </row>
    <row r="13" spans="1:24" x14ac:dyDescent="0.35">
      <c r="A13" t="s">
        <v>30</v>
      </c>
      <c r="B13" t="s">
        <v>13</v>
      </c>
      <c r="C13" t="s">
        <v>14</v>
      </c>
      <c r="D13">
        <v>6</v>
      </c>
      <c r="E13" t="s">
        <v>15</v>
      </c>
      <c r="F13" t="s">
        <v>29</v>
      </c>
      <c r="G13">
        <v>8</v>
      </c>
      <c r="H13">
        <v>69</v>
      </c>
      <c r="I13">
        <v>188</v>
      </c>
      <c r="J13">
        <v>0</v>
      </c>
      <c r="K13">
        <v>0</v>
      </c>
      <c r="L13">
        <v>0</v>
      </c>
      <c r="N13" t="s">
        <v>81</v>
      </c>
      <c r="O13" t="s">
        <v>41</v>
      </c>
      <c r="P13">
        <v>6</v>
      </c>
      <c r="Q13">
        <f t="shared" si="0"/>
        <v>0</v>
      </c>
      <c r="R13">
        <f t="shared" si="1"/>
        <v>0</v>
      </c>
      <c r="S13">
        <f t="shared" si="2"/>
        <v>64</v>
      </c>
      <c r="T13">
        <f t="shared" si="3"/>
        <v>0</v>
      </c>
      <c r="U13">
        <f t="shared" si="4"/>
        <v>64</v>
      </c>
    </row>
    <row r="14" spans="1:24" x14ac:dyDescent="0.35">
      <c r="A14" t="s">
        <v>31</v>
      </c>
      <c r="B14" t="s">
        <v>13</v>
      </c>
      <c r="C14" t="s">
        <v>14</v>
      </c>
      <c r="D14">
        <v>9</v>
      </c>
      <c r="E14" t="s">
        <v>15</v>
      </c>
      <c r="F14" t="s">
        <v>32</v>
      </c>
      <c r="G14">
        <v>6</v>
      </c>
      <c r="H14">
        <v>1</v>
      </c>
      <c r="I14">
        <v>1</v>
      </c>
      <c r="J14">
        <v>0</v>
      </c>
      <c r="K14">
        <v>0</v>
      </c>
      <c r="L14">
        <v>0</v>
      </c>
      <c r="N14" t="s">
        <v>89</v>
      </c>
      <c r="O14" t="s">
        <v>41</v>
      </c>
      <c r="P14">
        <v>7</v>
      </c>
      <c r="Q14">
        <f t="shared" si="0"/>
        <v>0</v>
      </c>
      <c r="R14">
        <f t="shared" si="1"/>
        <v>0</v>
      </c>
      <c r="S14">
        <f t="shared" si="2"/>
        <v>10</v>
      </c>
      <c r="T14">
        <f t="shared" si="3"/>
        <v>0</v>
      </c>
      <c r="U14">
        <f t="shared" si="4"/>
        <v>10</v>
      </c>
    </row>
    <row r="15" spans="1:24" x14ac:dyDescent="0.35">
      <c r="A15" t="s">
        <v>33</v>
      </c>
      <c r="B15" t="s">
        <v>13</v>
      </c>
      <c r="C15" t="s">
        <v>14</v>
      </c>
      <c r="D15">
        <v>9</v>
      </c>
      <c r="E15" t="s">
        <v>15</v>
      </c>
      <c r="F15" t="s">
        <v>32</v>
      </c>
      <c r="G15">
        <v>11</v>
      </c>
      <c r="H15">
        <v>1</v>
      </c>
      <c r="I15">
        <v>2</v>
      </c>
      <c r="J15">
        <v>0</v>
      </c>
      <c r="K15">
        <v>0</v>
      </c>
      <c r="L15">
        <v>0</v>
      </c>
      <c r="N15" t="s">
        <v>96</v>
      </c>
      <c r="O15" t="s">
        <v>97</v>
      </c>
      <c r="P15">
        <v>1</v>
      </c>
      <c r="Q15">
        <f t="shared" si="0"/>
        <v>0</v>
      </c>
      <c r="R15">
        <f t="shared" si="1"/>
        <v>0</v>
      </c>
      <c r="S15">
        <f t="shared" si="2"/>
        <v>755</v>
      </c>
      <c r="T15">
        <f t="shared" si="3"/>
        <v>0</v>
      </c>
      <c r="U15">
        <f t="shared" si="4"/>
        <v>755</v>
      </c>
    </row>
    <row r="16" spans="1:24" x14ac:dyDescent="0.35">
      <c r="A16" t="s">
        <v>34</v>
      </c>
      <c r="B16" t="s">
        <v>13</v>
      </c>
      <c r="C16" t="s">
        <v>14</v>
      </c>
      <c r="D16">
        <v>9</v>
      </c>
      <c r="E16" t="s">
        <v>15</v>
      </c>
      <c r="F16" t="s">
        <v>35</v>
      </c>
      <c r="G16">
        <v>6</v>
      </c>
      <c r="H16">
        <v>5</v>
      </c>
      <c r="I16">
        <v>7</v>
      </c>
      <c r="J16">
        <v>0</v>
      </c>
      <c r="K16">
        <v>0</v>
      </c>
      <c r="L16">
        <v>0</v>
      </c>
      <c r="N16" t="s">
        <v>112</v>
      </c>
      <c r="O16" t="s">
        <v>113</v>
      </c>
      <c r="P16">
        <v>1</v>
      </c>
      <c r="Q16">
        <f t="shared" si="0"/>
        <v>0</v>
      </c>
      <c r="R16">
        <f t="shared" si="1"/>
        <v>0</v>
      </c>
      <c r="S16">
        <f t="shared" si="2"/>
        <v>174</v>
      </c>
      <c r="T16">
        <f t="shared" si="3"/>
        <v>0</v>
      </c>
      <c r="U16">
        <f t="shared" si="4"/>
        <v>174</v>
      </c>
    </row>
    <row r="17" spans="1:23" x14ac:dyDescent="0.35">
      <c r="A17" t="s">
        <v>36</v>
      </c>
      <c r="B17" t="s">
        <v>13</v>
      </c>
      <c r="C17" t="s">
        <v>14</v>
      </c>
      <c r="D17">
        <v>9</v>
      </c>
      <c r="E17" t="s">
        <v>15</v>
      </c>
      <c r="F17" t="s">
        <v>35</v>
      </c>
      <c r="G17">
        <v>11</v>
      </c>
      <c r="H17">
        <v>1</v>
      </c>
      <c r="I17">
        <v>8</v>
      </c>
      <c r="J17">
        <v>0</v>
      </c>
      <c r="K17">
        <v>0</v>
      </c>
      <c r="L17">
        <v>0</v>
      </c>
      <c r="N17" t="s">
        <v>128</v>
      </c>
      <c r="O17" t="s">
        <v>129</v>
      </c>
      <c r="P17">
        <v>1</v>
      </c>
      <c r="Q17">
        <f t="shared" si="0"/>
        <v>0</v>
      </c>
      <c r="R17">
        <f t="shared" si="1"/>
        <v>0</v>
      </c>
      <c r="S17">
        <f t="shared" si="2"/>
        <v>11</v>
      </c>
      <c r="T17">
        <f t="shared" si="3"/>
        <v>0</v>
      </c>
      <c r="U17">
        <f t="shared" si="4"/>
        <v>11</v>
      </c>
      <c r="W17">
        <f>MIN($X$4)</f>
        <v>3500.4</v>
      </c>
    </row>
    <row r="18" spans="1:23" x14ac:dyDescent="0.35">
      <c r="A18" t="s">
        <v>37</v>
      </c>
      <c r="B18" t="s">
        <v>13</v>
      </c>
      <c r="C18" t="s">
        <v>14</v>
      </c>
      <c r="D18">
        <v>10</v>
      </c>
      <c r="E18" t="s">
        <v>15</v>
      </c>
      <c r="F18" t="s">
        <v>38</v>
      </c>
      <c r="G18">
        <v>9</v>
      </c>
      <c r="H18">
        <v>1</v>
      </c>
      <c r="I18">
        <v>1</v>
      </c>
      <c r="J18">
        <v>0</v>
      </c>
      <c r="K18">
        <v>0</v>
      </c>
      <c r="L18">
        <v>0</v>
      </c>
      <c r="N18" t="s">
        <v>144</v>
      </c>
      <c r="O18" t="s">
        <v>145</v>
      </c>
      <c r="P18">
        <v>1</v>
      </c>
      <c r="Q18">
        <f t="shared" si="0"/>
        <v>0</v>
      </c>
      <c r="R18">
        <f t="shared" si="1"/>
        <v>19</v>
      </c>
      <c r="S18">
        <f t="shared" si="2"/>
        <v>11</v>
      </c>
      <c r="T18">
        <f t="shared" si="3"/>
        <v>0</v>
      </c>
      <c r="U18">
        <f t="shared" si="4"/>
        <v>11</v>
      </c>
      <c r="W18">
        <f>COUNT($J$2:$J$167)</f>
        <v>141</v>
      </c>
    </row>
    <row r="19" spans="1:23" x14ac:dyDescent="0.35">
      <c r="A19" t="s">
        <v>39</v>
      </c>
      <c r="B19" t="s">
        <v>13</v>
      </c>
      <c r="C19" t="s">
        <v>14</v>
      </c>
      <c r="D19">
        <v>10</v>
      </c>
      <c r="E19" t="s">
        <v>15</v>
      </c>
      <c r="F19" t="s">
        <v>38</v>
      </c>
      <c r="G19">
        <v>18</v>
      </c>
      <c r="H19">
        <v>1</v>
      </c>
      <c r="I19">
        <v>2</v>
      </c>
      <c r="J19">
        <v>0</v>
      </c>
      <c r="K19">
        <v>0</v>
      </c>
      <c r="L19">
        <v>0</v>
      </c>
      <c r="N19" t="s">
        <v>160</v>
      </c>
      <c r="O19" t="s">
        <v>161</v>
      </c>
      <c r="P19">
        <v>1</v>
      </c>
      <c r="Q19">
        <f t="shared" si="0"/>
        <v>0</v>
      </c>
      <c r="R19">
        <f t="shared" si="1"/>
        <v>0</v>
      </c>
      <c r="S19">
        <f t="shared" si="2"/>
        <v>209</v>
      </c>
      <c r="T19">
        <f t="shared" si="3"/>
        <v>0</v>
      </c>
      <c r="U19">
        <f t="shared" si="4"/>
        <v>209</v>
      </c>
      <c r="W19" t="b">
        <f>$Q$2:$Q$80&lt;=1</f>
        <v>1</v>
      </c>
    </row>
    <row r="20" spans="1:23" x14ac:dyDescent="0.35">
      <c r="A20" t="s">
        <v>40</v>
      </c>
      <c r="B20" t="s">
        <v>13</v>
      </c>
      <c r="C20" t="s">
        <v>41</v>
      </c>
      <c r="D20">
        <v>1</v>
      </c>
      <c r="E20" t="s">
        <v>15</v>
      </c>
      <c r="F20" t="s">
        <v>42</v>
      </c>
      <c r="G20">
        <v>8</v>
      </c>
      <c r="H20">
        <v>109</v>
      </c>
      <c r="I20">
        <v>109</v>
      </c>
      <c r="J20">
        <v>0</v>
      </c>
      <c r="K20">
        <v>0</v>
      </c>
      <c r="L20">
        <v>0</v>
      </c>
      <c r="W20" t="b">
        <f>($J$2:$J$167=0)+($J$2:$J$167=1)=1</f>
        <v>1</v>
      </c>
    </row>
    <row r="21" spans="1:23" x14ac:dyDescent="0.35">
      <c r="A21" t="s">
        <v>43</v>
      </c>
      <c r="B21" t="s">
        <v>13</v>
      </c>
      <c r="C21" t="s">
        <v>41</v>
      </c>
      <c r="D21">
        <v>1</v>
      </c>
      <c r="E21" t="s">
        <v>15</v>
      </c>
      <c r="F21" t="s">
        <v>42</v>
      </c>
      <c r="G21">
        <v>9</v>
      </c>
      <c r="H21">
        <v>126</v>
      </c>
      <c r="I21">
        <v>235</v>
      </c>
      <c r="J21">
        <v>0</v>
      </c>
      <c r="K21">
        <v>0</v>
      </c>
      <c r="L21">
        <v>0</v>
      </c>
      <c r="W21" t="b">
        <f>$X$10&lt;=$X$8</f>
        <v>1</v>
      </c>
    </row>
    <row r="22" spans="1:23" x14ac:dyDescent="0.35">
      <c r="A22" t="s">
        <v>44</v>
      </c>
      <c r="B22" t="s">
        <v>13</v>
      </c>
      <c r="C22" t="s">
        <v>41</v>
      </c>
      <c r="D22">
        <v>1</v>
      </c>
      <c r="E22" t="s">
        <v>15</v>
      </c>
      <c r="F22" t="s">
        <v>42</v>
      </c>
      <c r="G22">
        <v>10</v>
      </c>
      <c r="H22">
        <v>130</v>
      </c>
      <c r="I22">
        <v>365</v>
      </c>
      <c r="J22">
        <v>0</v>
      </c>
      <c r="K22">
        <v>0</v>
      </c>
      <c r="L22">
        <v>0</v>
      </c>
      <c r="W22" t="b">
        <f>$X$3&lt;=79</f>
        <v>1</v>
      </c>
    </row>
    <row r="23" spans="1:23" x14ac:dyDescent="0.35">
      <c r="A23" t="s">
        <v>45</v>
      </c>
      <c r="B23" t="s">
        <v>13</v>
      </c>
      <c r="C23" t="s">
        <v>41</v>
      </c>
      <c r="D23">
        <v>1</v>
      </c>
      <c r="E23" t="s">
        <v>15</v>
      </c>
      <c r="F23" t="s">
        <v>42</v>
      </c>
      <c r="G23">
        <v>11</v>
      </c>
      <c r="H23">
        <v>168</v>
      </c>
      <c r="I23">
        <v>533</v>
      </c>
      <c r="J23">
        <v>0</v>
      </c>
      <c r="K23">
        <v>0</v>
      </c>
      <c r="L23">
        <v>0</v>
      </c>
      <c r="W23" t="b">
        <f>$X$8&gt;=0</f>
        <v>1</v>
      </c>
    </row>
    <row r="24" spans="1:23" x14ac:dyDescent="0.35">
      <c r="A24" t="s">
        <v>46</v>
      </c>
      <c r="B24" t="s">
        <v>13</v>
      </c>
      <c r="C24" t="s">
        <v>41</v>
      </c>
      <c r="D24">
        <v>1</v>
      </c>
      <c r="E24" t="s">
        <v>15</v>
      </c>
      <c r="F24" t="s">
        <v>42</v>
      </c>
      <c r="G24">
        <v>12</v>
      </c>
      <c r="H24">
        <v>57</v>
      </c>
      <c r="I24">
        <v>590</v>
      </c>
      <c r="J24">
        <v>0</v>
      </c>
      <c r="K24">
        <v>0</v>
      </c>
      <c r="L24">
        <v>0</v>
      </c>
      <c r="W24">
        <f>{32767,32767,0.000001,0.01,FALSE,FALSE,FALSE,1,2,1,0.0001,FALSE}</f>
        <v>32767</v>
      </c>
    </row>
    <row r="25" spans="1:23" x14ac:dyDescent="0.35">
      <c r="A25" t="s">
        <v>47</v>
      </c>
      <c r="B25" t="s">
        <v>13</v>
      </c>
      <c r="C25" t="s">
        <v>41</v>
      </c>
      <c r="D25">
        <v>1</v>
      </c>
      <c r="E25" t="s">
        <v>15</v>
      </c>
      <c r="F25" t="s">
        <v>42</v>
      </c>
      <c r="G25">
        <v>13</v>
      </c>
      <c r="H25">
        <v>226</v>
      </c>
      <c r="I25">
        <v>816</v>
      </c>
      <c r="J25">
        <v>0</v>
      </c>
      <c r="K25">
        <v>0</v>
      </c>
      <c r="L25">
        <v>0</v>
      </c>
      <c r="W25">
        <f>{0,0,3,100,0,FALSE,FALSE,0.075,0,0,FALSE,30}</f>
        <v>0</v>
      </c>
    </row>
    <row r="26" spans="1:23" x14ac:dyDescent="0.35">
      <c r="A26" t="s">
        <v>48</v>
      </c>
      <c r="B26" t="s">
        <v>13</v>
      </c>
      <c r="C26" t="s">
        <v>41</v>
      </c>
      <c r="D26">
        <v>1</v>
      </c>
      <c r="E26" t="s">
        <v>15</v>
      </c>
      <c r="F26" t="s">
        <v>42</v>
      </c>
      <c r="G26">
        <v>14</v>
      </c>
      <c r="H26">
        <v>146</v>
      </c>
      <c r="I26">
        <v>962</v>
      </c>
      <c r="J26">
        <v>0</v>
      </c>
      <c r="K26">
        <v>0</v>
      </c>
      <c r="L26">
        <v>0</v>
      </c>
    </row>
    <row r="27" spans="1:23" x14ac:dyDescent="0.35">
      <c r="A27" t="s">
        <v>49</v>
      </c>
      <c r="B27" t="s">
        <v>13</v>
      </c>
      <c r="C27" t="s">
        <v>41</v>
      </c>
      <c r="D27">
        <v>1</v>
      </c>
      <c r="E27" t="s">
        <v>15</v>
      </c>
      <c r="F27" t="s">
        <v>42</v>
      </c>
      <c r="G27">
        <v>15</v>
      </c>
      <c r="H27">
        <v>183</v>
      </c>
      <c r="I27">
        <v>1145</v>
      </c>
      <c r="J27">
        <v>0</v>
      </c>
      <c r="K27">
        <v>0</v>
      </c>
      <c r="L27">
        <v>0</v>
      </c>
    </row>
    <row r="28" spans="1:23" x14ac:dyDescent="0.35">
      <c r="A28" t="s">
        <v>50</v>
      </c>
      <c r="B28" t="s">
        <v>13</v>
      </c>
      <c r="C28" t="s">
        <v>41</v>
      </c>
      <c r="D28">
        <v>1</v>
      </c>
      <c r="E28" t="s">
        <v>15</v>
      </c>
      <c r="F28" t="s">
        <v>42</v>
      </c>
      <c r="G28">
        <v>16</v>
      </c>
      <c r="H28">
        <v>7</v>
      </c>
      <c r="I28">
        <v>1152</v>
      </c>
      <c r="J28">
        <v>0</v>
      </c>
      <c r="K28">
        <v>0</v>
      </c>
      <c r="L28">
        <v>0</v>
      </c>
    </row>
    <row r="29" spans="1:23" x14ac:dyDescent="0.35">
      <c r="A29" t="s">
        <v>51</v>
      </c>
      <c r="B29" t="s">
        <v>13</v>
      </c>
      <c r="C29" t="s">
        <v>41</v>
      </c>
      <c r="D29">
        <v>2</v>
      </c>
      <c r="E29" t="s">
        <v>15</v>
      </c>
      <c r="F29" t="s">
        <v>52</v>
      </c>
      <c r="G29">
        <v>8</v>
      </c>
      <c r="H29">
        <v>23</v>
      </c>
      <c r="I29">
        <v>23</v>
      </c>
      <c r="J29">
        <v>0</v>
      </c>
      <c r="K29">
        <v>0</v>
      </c>
      <c r="L29">
        <v>0</v>
      </c>
    </row>
    <row r="30" spans="1:23" x14ac:dyDescent="0.35">
      <c r="A30" t="s">
        <v>53</v>
      </c>
      <c r="B30" t="s">
        <v>13</v>
      </c>
      <c r="C30" t="s">
        <v>41</v>
      </c>
      <c r="D30">
        <v>2</v>
      </c>
      <c r="E30" t="s">
        <v>15</v>
      </c>
      <c r="F30" t="s">
        <v>52</v>
      </c>
      <c r="G30">
        <v>9</v>
      </c>
      <c r="H30">
        <v>15</v>
      </c>
      <c r="I30">
        <v>38</v>
      </c>
      <c r="J30">
        <v>0</v>
      </c>
      <c r="K30">
        <v>0</v>
      </c>
      <c r="L30">
        <v>0</v>
      </c>
    </row>
    <row r="31" spans="1:23" x14ac:dyDescent="0.35">
      <c r="A31" t="s">
        <v>54</v>
      </c>
      <c r="B31" t="s">
        <v>13</v>
      </c>
      <c r="C31" t="s">
        <v>41</v>
      </c>
      <c r="D31">
        <v>2</v>
      </c>
      <c r="E31" t="s">
        <v>15</v>
      </c>
      <c r="F31" t="s">
        <v>52</v>
      </c>
      <c r="G31">
        <v>10</v>
      </c>
      <c r="H31">
        <v>33</v>
      </c>
      <c r="I31">
        <v>71</v>
      </c>
      <c r="J31">
        <v>0</v>
      </c>
      <c r="K31">
        <v>0</v>
      </c>
      <c r="L31">
        <v>0</v>
      </c>
    </row>
    <row r="32" spans="1:23" x14ac:dyDescent="0.35">
      <c r="A32" t="s">
        <v>55</v>
      </c>
      <c r="B32" t="s">
        <v>13</v>
      </c>
      <c r="C32" t="s">
        <v>41</v>
      </c>
      <c r="D32">
        <v>2</v>
      </c>
      <c r="E32" t="s">
        <v>15</v>
      </c>
      <c r="F32" t="s">
        <v>52</v>
      </c>
      <c r="G32">
        <v>11</v>
      </c>
      <c r="H32">
        <v>3</v>
      </c>
      <c r="I32">
        <v>74</v>
      </c>
      <c r="J32">
        <v>0</v>
      </c>
      <c r="K32">
        <v>0</v>
      </c>
      <c r="L32">
        <v>0</v>
      </c>
    </row>
    <row r="33" spans="1:12" x14ac:dyDescent="0.35">
      <c r="A33" t="s">
        <v>56</v>
      </c>
      <c r="B33" t="s">
        <v>13</v>
      </c>
      <c r="C33" t="s">
        <v>41</v>
      </c>
      <c r="D33">
        <v>2</v>
      </c>
      <c r="E33" t="s">
        <v>15</v>
      </c>
      <c r="F33" t="s">
        <v>52</v>
      </c>
      <c r="G33">
        <v>13</v>
      </c>
      <c r="H33">
        <v>3</v>
      </c>
      <c r="I33">
        <v>77</v>
      </c>
      <c r="J33">
        <v>0</v>
      </c>
      <c r="K33">
        <v>0</v>
      </c>
      <c r="L33">
        <v>0</v>
      </c>
    </row>
    <row r="34" spans="1:12" x14ac:dyDescent="0.35">
      <c r="A34" t="s">
        <v>57</v>
      </c>
      <c r="B34" t="s">
        <v>13</v>
      </c>
      <c r="C34" t="s">
        <v>41</v>
      </c>
      <c r="D34">
        <v>2</v>
      </c>
      <c r="E34" t="s">
        <v>15</v>
      </c>
      <c r="F34" t="s">
        <v>52</v>
      </c>
      <c r="G34">
        <v>14</v>
      </c>
      <c r="H34">
        <v>2</v>
      </c>
      <c r="I34">
        <v>79</v>
      </c>
      <c r="J34">
        <v>0</v>
      </c>
      <c r="K34">
        <v>0</v>
      </c>
      <c r="L34">
        <v>0</v>
      </c>
    </row>
    <row r="35" spans="1:12" x14ac:dyDescent="0.35">
      <c r="A35" t="s">
        <v>58</v>
      </c>
      <c r="B35" t="s">
        <v>13</v>
      </c>
      <c r="C35" t="s">
        <v>41</v>
      </c>
      <c r="D35">
        <v>2</v>
      </c>
      <c r="E35" t="s">
        <v>15</v>
      </c>
      <c r="F35" t="s">
        <v>52</v>
      </c>
      <c r="G35">
        <v>15</v>
      </c>
      <c r="H35">
        <v>1</v>
      </c>
      <c r="I35">
        <v>80</v>
      </c>
      <c r="J35">
        <v>0</v>
      </c>
      <c r="K35">
        <v>0</v>
      </c>
      <c r="L35">
        <v>0</v>
      </c>
    </row>
    <row r="36" spans="1:12" x14ac:dyDescent="0.35">
      <c r="A36" t="s">
        <v>59</v>
      </c>
      <c r="B36" t="s">
        <v>13</v>
      </c>
      <c r="C36" t="s">
        <v>41</v>
      </c>
      <c r="D36">
        <v>2</v>
      </c>
      <c r="E36" t="s">
        <v>15</v>
      </c>
      <c r="F36" t="s">
        <v>52</v>
      </c>
      <c r="G36">
        <v>16</v>
      </c>
      <c r="H36">
        <v>2</v>
      </c>
      <c r="I36">
        <v>82</v>
      </c>
      <c r="J36">
        <v>0</v>
      </c>
      <c r="K36">
        <v>0</v>
      </c>
      <c r="L36">
        <v>0</v>
      </c>
    </row>
    <row r="37" spans="1:12" x14ac:dyDescent="0.35">
      <c r="A37" t="s">
        <v>60</v>
      </c>
      <c r="B37" t="s">
        <v>13</v>
      </c>
      <c r="C37" t="s">
        <v>41</v>
      </c>
      <c r="D37">
        <v>3</v>
      </c>
      <c r="E37" t="s">
        <v>15</v>
      </c>
      <c r="F37" t="s">
        <v>61</v>
      </c>
      <c r="G37">
        <v>9</v>
      </c>
      <c r="H37">
        <v>14</v>
      </c>
      <c r="I37">
        <v>14</v>
      </c>
      <c r="J37">
        <v>0</v>
      </c>
      <c r="K37">
        <v>0</v>
      </c>
      <c r="L37">
        <v>0</v>
      </c>
    </row>
    <row r="38" spans="1:12" x14ac:dyDescent="0.35">
      <c r="A38" t="s">
        <v>62</v>
      </c>
      <c r="B38" t="s">
        <v>13</v>
      </c>
      <c r="C38" t="s">
        <v>41</v>
      </c>
      <c r="D38">
        <v>3</v>
      </c>
      <c r="E38" t="s">
        <v>15</v>
      </c>
      <c r="F38" t="s">
        <v>61</v>
      </c>
      <c r="G38">
        <v>10</v>
      </c>
      <c r="H38">
        <v>18</v>
      </c>
      <c r="I38">
        <v>32</v>
      </c>
      <c r="J38">
        <v>0</v>
      </c>
      <c r="K38">
        <v>0</v>
      </c>
      <c r="L38">
        <v>0</v>
      </c>
    </row>
    <row r="39" spans="1:12" x14ac:dyDescent="0.35">
      <c r="A39" t="s">
        <v>63</v>
      </c>
      <c r="B39" t="s">
        <v>13</v>
      </c>
      <c r="C39" t="s">
        <v>41</v>
      </c>
      <c r="D39">
        <v>3</v>
      </c>
      <c r="E39" t="s">
        <v>15</v>
      </c>
      <c r="F39" t="s">
        <v>61</v>
      </c>
      <c r="G39">
        <v>11</v>
      </c>
      <c r="H39">
        <v>29</v>
      </c>
      <c r="I39">
        <v>61</v>
      </c>
      <c r="J39">
        <v>0</v>
      </c>
      <c r="K39">
        <v>0</v>
      </c>
      <c r="L39">
        <v>0</v>
      </c>
    </row>
    <row r="40" spans="1:12" x14ac:dyDescent="0.35">
      <c r="A40" t="s">
        <v>64</v>
      </c>
      <c r="B40" t="s">
        <v>13</v>
      </c>
      <c r="C40" t="s">
        <v>41</v>
      </c>
      <c r="D40">
        <v>3</v>
      </c>
      <c r="E40" t="s">
        <v>15</v>
      </c>
      <c r="F40" t="s">
        <v>61</v>
      </c>
      <c r="G40">
        <v>15</v>
      </c>
      <c r="H40">
        <v>2</v>
      </c>
      <c r="I40">
        <v>63</v>
      </c>
      <c r="J40">
        <v>0</v>
      </c>
      <c r="K40">
        <v>0</v>
      </c>
      <c r="L40">
        <v>0</v>
      </c>
    </row>
    <row r="41" spans="1:12" x14ac:dyDescent="0.35">
      <c r="A41" t="s">
        <v>65</v>
      </c>
      <c r="B41" t="s">
        <v>13</v>
      </c>
      <c r="C41" t="s">
        <v>41</v>
      </c>
      <c r="D41">
        <v>3</v>
      </c>
      <c r="E41" t="s">
        <v>15</v>
      </c>
      <c r="F41" t="s">
        <v>61</v>
      </c>
      <c r="G41">
        <v>17</v>
      </c>
      <c r="H41">
        <v>10</v>
      </c>
      <c r="I41">
        <v>73</v>
      </c>
      <c r="J41">
        <v>0</v>
      </c>
      <c r="K41">
        <v>0</v>
      </c>
      <c r="L41">
        <v>0</v>
      </c>
    </row>
    <row r="42" spans="1:12" x14ac:dyDescent="0.35">
      <c r="A42" t="s">
        <v>66</v>
      </c>
      <c r="B42" t="s">
        <v>13</v>
      </c>
      <c r="C42" t="s">
        <v>41</v>
      </c>
      <c r="D42">
        <v>3</v>
      </c>
      <c r="E42" t="s">
        <v>15</v>
      </c>
      <c r="F42" t="s">
        <v>61</v>
      </c>
      <c r="G42">
        <v>10</v>
      </c>
      <c r="H42">
        <v>19</v>
      </c>
      <c r="I42">
        <v>92</v>
      </c>
      <c r="J42">
        <v>0</v>
      </c>
      <c r="K42">
        <v>0</v>
      </c>
      <c r="L42">
        <v>0</v>
      </c>
    </row>
    <row r="43" spans="1:12" x14ac:dyDescent="0.35">
      <c r="A43" t="s">
        <v>67</v>
      </c>
      <c r="B43" t="s">
        <v>13</v>
      </c>
      <c r="C43" t="s">
        <v>41</v>
      </c>
      <c r="D43">
        <v>3</v>
      </c>
      <c r="E43" t="s">
        <v>15</v>
      </c>
      <c r="F43" t="s">
        <v>61</v>
      </c>
      <c r="G43">
        <v>12</v>
      </c>
      <c r="H43">
        <v>6</v>
      </c>
      <c r="I43">
        <v>98</v>
      </c>
      <c r="J43">
        <v>0</v>
      </c>
      <c r="K43">
        <v>0</v>
      </c>
      <c r="L43">
        <v>0</v>
      </c>
    </row>
    <row r="44" spans="1:12" x14ac:dyDescent="0.35">
      <c r="A44" t="s">
        <v>68</v>
      </c>
      <c r="B44" t="s">
        <v>13</v>
      </c>
      <c r="C44" t="s">
        <v>41</v>
      </c>
      <c r="D44">
        <v>3</v>
      </c>
      <c r="E44" t="s">
        <v>15</v>
      </c>
      <c r="F44" t="s">
        <v>61</v>
      </c>
      <c r="G44">
        <v>13</v>
      </c>
      <c r="H44">
        <v>5</v>
      </c>
      <c r="I44">
        <v>103</v>
      </c>
      <c r="J44">
        <v>0</v>
      </c>
      <c r="K44">
        <v>0</v>
      </c>
      <c r="L44">
        <v>0</v>
      </c>
    </row>
    <row r="45" spans="1:12" x14ac:dyDescent="0.35">
      <c r="A45" t="s">
        <v>69</v>
      </c>
      <c r="B45" t="s">
        <v>13</v>
      </c>
      <c r="C45" t="s">
        <v>41</v>
      </c>
      <c r="D45">
        <v>3</v>
      </c>
      <c r="E45" t="s">
        <v>15</v>
      </c>
      <c r="F45" t="s">
        <v>61</v>
      </c>
      <c r="G45">
        <v>14</v>
      </c>
      <c r="H45">
        <v>1</v>
      </c>
      <c r="I45">
        <v>104</v>
      </c>
      <c r="J45">
        <v>0</v>
      </c>
      <c r="K45">
        <v>0</v>
      </c>
      <c r="L45">
        <v>0</v>
      </c>
    </row>
    <row r="46" spans="1:12" x14ac:dyDescent="0.35">
      <c r="A46" t="s">
        <v>70</v>
      </c>
      <c r="B46" t="s">
        <v>13</v>
      </c>
      <c r="C46" t="s">
        <v>41</v>
      </c>
      <c r="D46">
        <v>4</v>
      </c>
      <c r="E46" t="s">
        <v>15</v>
      </c>
      <c r="F46" t="s">
        <v>71</v>
      </c>
      <c r="G46">
        <v>9</v>
      </c>
      <c r="H46">
        <v>33</v>
      </c>
      <c r="I46">
        <v>33</v>
      </c>
      <c r="J46">
        <v>0</v>
      </c>
      <c r="K46">
        <v>0</v>
      </c>
      <c r="L46">
        <v>0</v>
      </c>
    </row>
    <row r="47" spans="1:12" x14ac:dyDescent="0.35">
      <c r="A47" t="s">
        <v>72</v>
      </c>
      <c r="B47" t="s">
        <v>13</v>
      </c>
      <c r="C47" t="s">
        <v>41</v>
      </c>
      <c r="D47">
        <v>4</v>
      </c>
      <c r="E47" t="s">
        <v>15</v>
      </c>
      <c r="F47" t="s">
        <v>71</v>
      </c>
      <c r="G47">
        <v>10</v>
      </c>
      <c r="H47">
        <v>40</v>
      </c>
      <c r="I47">
        <v>73</v>
      </c>
      <c r="J47">
        <v>0</v>
      </c>
      <c r="K47">
        <v>0</v>
      </c>
      <c r="L47">
        <v>0</v>
      </c>
    </row>
    <row r="48" spans="1:12" x14ac:dyDescent="0.35">
      <c r="A48" t="s">
        <v>73</v>
      </c>
      <c r="B48" t="s">
        <v>13</v>
      </c>
      <c r="C48" t="s">
        <v>41</v>
      </c>
      <c r="D48">
        <v>4</v>
      </c>
      <c r="E48" t="s">
        <v>15</v>
      </c>
      <c r="F48" t="s">
        <v>71</v>
      </c>
      <c r="G48">
        <v>11</v>
      </c>
      <c r="H48">
        <v>8</v>
      </c>
      <c r="I48">
        <v>81</v>
      </c>
      <c r="J48">
        <v>0</v>
      </c>
      <c r="K48">
        <v>0</v>
      </c>
      <c r="L48">
        <v>0</v>
      </c>
    </row>
    <row r="49" spans="1:12" x14ac:dyDescent="0.35">
      <c r="A49" t="s">
        <v>74</v>
      </c>
      <c r="B49" t="s">
        <v>13</v>
      </c>
      <c r="C49" t="s">
        <v>41</v>
      </c>
      <c r="D49">
        <v>4</v>
      </c>
      <c r="E49" t="s">
        <v>15</v>
      </c>
      <c r="F49" t="s">
        <v>71</v>
      </c>
      <c r="G49">
        <v>12</v>
      </c>
      <c r="H49">
        <v>10</v>
      </c>
      <c r="I49">
        <v>91</v>
      </c>
      <c r="J49">
        <v>0</v>
      </c>
      <c r="K49">
        <v>0</v>
      </c>
      <c r="L49">
        <v>0</v>
      </c>
    </row>
    <row r="50" spans="1:12" x14ac:dyDescent="0.35">
      <c r="A50" t="s">
        <v>75</v>
      </c>
      <c r="B50" t="s">
        <v>13</v>
      </c>
      <c r="C50" t="s">
        <v>41</v>
      </c>
      <c r="D50">
        <v>4</v>
      </c>
      <c r="E50" t="s">
        <v>15</v>
      </c>
      <c r="F50" t="s">
        <v>71</v>
      </c>
      <c r="G50">
        <v>19</v>
      </c>
      <c r="H50">
        <v>14</v>
      </c>
      <c r="I50">
        <v>105</v>
      </c>
      <c r="J50">
        <v>0</v>
      </c>
      <c r="K50">
        <v>0</v>
      </c>
      <c r="L50">
        <v>0</v>
      </c>
    </row>
    <row r="51" spans="1:12" x14ac:dyDescent="0.35">
      <c r="A51" t="s">
        <v>76</v>
      </c>
      <c r="B51" t="s">
        <v>13</v>
      </c>
      <c r="C51" t="s">
        <v>41</v>
      </c>
      <c r="D51">
        <v>4</v>
      </c>
      <c r="E51" t="s">
        <v>15</v>
      </c>
      <c r="F51" t="s">
        <v>71</v>
      </c>
      <c r="G51">
        <v>21</v>
      </c>
      <c r="H51">
        <v>20</v>
      </c>
      <c r="I51">
        <v>125</v>
      </c>
      <c r="J51">
        <v>0</v>
      </c>
      <c r="K51">
        <v>0</v>
      </c>
      <c r="L51">
        <v>0</v>
      </c>
    </row>
    <row r="52" spans="1:12" x14ac:dyDescent="0.35">
      <c r="A52" t="s">
        <v>77</v>
      </c>
      <c r="B52" t="s">
        <v>13</v>
      </c>
      <c r="C52" t="s">
        <v>41</v>
      </c>
      <c r="D52">
        <v>5</v>
      </c>
      <c r="E52" t="s">
        <v>15</v>
      </c>
      <c r="F52" t="s">
        <v>78</v>
      </c>
      <c r="G52">
        <v>9</v>
      </c>
      <c r="H52">
        <v>71</v>
      </c>
      <c r="I52">
        <v>71</v>
      </c>
      <c r="J52">
        <v>0</v>
      </c>
      <c r="K52">
        <v>0</v>
      </c>
      <c r="L52">
        <v>0</v>
      </c>
    </row>
    <row r="53" spans="1:12" x14ac:dyDescent="0.35">
      <c r="A53" t="s">
        <v>79</v>
      </c>
      <c r="B53" t="s">
        <v>13</v>
      </c>
      <c r="C53" t="s">
        <v>41</v>
      </c>
      <c r="D53">
        <v>5</v>
      </c>
      <c r="E53" t="s">
        <v>15</v>
      </c>
      <c r="F53" t="s">
        <v>78</v>
      </c>
      <c r="G53">
        <v>10</v>
      </c>
      <c r="H53">
        <v>182</v>
      </c>
      <c r="I53">
        <v>253</v>
      </c>
      <c r="J53">
        <v>0</v>
      </c>
      <c r="K53">
        <v>0</v>
      </c>
      <c r="L53">
        <v>0</v>
      </c>
    </row>
    <row r="54" spans="1:12" x14ac:dyDescent="0.35">
      <c r="A54" t="s">
        <v>80</v>
      </c>
      <c r="B54" t="s">
        <v>13</v>
      </c>
      <c r="C54" t="s">
        <v>41</v>
      </c>
      <c r="D54">
        <v>5</v>
      </c>
      <c r="E54" t="s">
        <v>15</v>
      </c>
      <c r="F54" t="s">
        <v>78</v>
      </c>
      <c r="G54">
        <v>11</v>
      </c>
      <c r="H54">
        <v>3</v>
      </c>
      <c r="I54">
        <v>256</v>
      </c>
      <c r="J54">
        <v>0</v>
      </c>
      <c r="K54">
        <v>0</v>
      </c>
      <c r="L54">
        <v>0</v>
      </c>
    </row>
    <row r="55" spans="1:12" x14ac:dyDescent="0.35">
      <c r="A55" t="s">
        <v>81</v>
      </c>
      <c r="B55" t="s">
        <v>13</v>
      </c>
      <c r="C55" t="s">
        <v>41</v>
      </c>
      <c r="D55">
        <v>6</v>
      </c>
      <c r="E55" t="s">
        <v>15</v>
      </c>
      <c r="F55" t="s">
        <v>82</v>
      </c>
      <c r="G55">
        <v>11</v>
      </c>
      <c r="H55">
        <v>7</v>
      </c>
      <c r="I55">
        <v>7</v>
      </c>
      <c r="J55">
        <v>0</v>
      </c>
      <c r="K55">
        <v>0</v>
      </c>
      <c r="L55">
        <v>0</v>
      </c>
    </row>
    <row r="56" spans="1:12" x14ac:dyDescent="0.35">
      <c r="A56" t="s">
        <v>83</v>
      </c>
      <c r="B56" t="s">
        <v>13</v>
      </c>
      <c r="C56" t="s">
        <v>41</v>
      </c>
      <c r="D56">
        <v>6</v>
      </c>
      <c r="E56" t="s">
        <v>15</v>
      </c>
      <c r="F56" t="s">
        <v>82</v>
      </c>
      <c r="G56">
        <v>12</v>
      </c>
      <c r="H56">
        <v>1</v>
      </c>
      <c r="I56">
        <v>8</v>
      </c>
      <c r="J56">
        <v>0</v>
      </c>
      <c r="K56">
        <v>0</v>
      </c>
      <c r="L56">
        <v>0</v>
      </c>
    </row>
    <row r="57" spans="1:12" x14ac:dyDescent="0.35">
      <c r="A57" t="s">
        <v>84</v>
      </c>
      <c r="B57" t="s">
        <v>13</v>
      </c>
      <c r="C57" t="s">
        <v>41</v>
      </c>
      <c r="D57">
        <v>6</v>
      </c>
      <c r="E57" t="s">
        <v>15</v>
      </c>
      <c r="F57" t="s">
        <v>82</v>
      </c>
      <c r="G57">
        <v>13</v>
      </c>
      <c r="H57">
        <v>13</v>
      </c>
      <c r="I57">
        <v>21</v>
      </c>
      <c r="J57">
        <v>0</v>
      </c>
      <c r="K57">
        <v>0</v>
      </c>
      <c r="L57">
        <v>0</v>
      </c>
    </row>
    <row r="58" spans="1:12" x14ac:dyDescent="0.35">
      <c r="A58" t="s">
        <v>85</v>
      </c>
      <c r="B58" t="s">
        <v>13</v>
      </c>
      <c r="C58" t="s">
        <v>41</v>
      </c>
      <c r="D58">
        <v>6</v>
      </c>
      <c r="E58" t="s">
        <v>15</v>
      </c>
      <c r="F58" t="s">
        <v>82</v>
      </c>
      <c r="G58">
        <v>14</v>
      </c>
      <c r="H58">
        <v>21</v>
      </c>
      <c r="I58">
        <v>42</v>
      </c>
      <c r="J58">
        <v>0</v>
      </c>
      <c r="K58">
        <v>0</v>
      </c>
      <c r="L58">
        <v>0</v>
      </c>
    </row>
    <row r="59" spans="1:12" x14ac:dyDescent="0.35">
      <c r="A59" t="s">
        <v>86</v>
      </c>
      <c r="B59" t="s">
        <v>13</v>
      </c>
      <c r="C59" t="s">
        <v>41</v>
      </c>
      <c r="D59">
        <v>6</v>
      </c>
      <c r="E59" t="s">
        <v>15</v>
      </c>
      <c r="F59" t="s">
        <v>82</v>
      </c>
      <c r="G59">
        <v>16</v>
      </c>
      <c r="H59">
        <v>11</v>
      </c>
      <c r="I59">
        <v>53</v>
      </c>
      <c r="J59">
        <v>0</v>
      </c>
      <c r="K59">
        <v>0</v>
      </c>
      <c r="L59">
        <v>0</v>
      </c>
    </row>
    <row r="60" spans="1:12" x14ac:dyDescent="0.35">
      <c r="A60" t="s">
        <v>87</v>
      </c>
      <c r="B60" t="s">
        <v>13</v>
      </c>
      <c r="C60" t="s">
        <v>41</v>
      </c>
      <c r="D60">
        <v>6</v>
      </c>
      <c r="E60" t="s">
        <v>15</v>
      </c>
      <c r="F60" t="s">
        <v>82</v>
      </c>
      <c r="G60">
        <v>17</v>
      </c>
      <c r="H60">
        <v>10</v>
      </c>
      <c r="I60">
        <v>63</v>
      </c>
      <c r="J60">
        <v>0</v>
      </c>
      <c r="K60">
        <v>0</v>
      </c>
      <c r="L60">
        <v>0</v>
      </c>
    </row>
    <row r="61" spans="1:12" x14ac:dyDescent="0.35">
      <c r="A61" t="s">
        <v>88</v>
      </c>
      <c r="B61" t="s">
        <v>13</v>
      </c>
      <c r="C61" t="s">
        <v>41</v>
      </c>
      <c r="D61">
        <v>6</v>
      </c>
      <c r="E61" t="s">
        <v>15</v>
      </c>
      <c r="F61" t="s">
        <v>82</v>
      </c>
      <c r="G61">
        <v>19</v>
      </c>
      <c r="H61">
        <v>1</v>
      </c>
      <c r="I61">
        <v>64</v>
      </c>
      <c r="J61">
        <v>0</v>
      </c>
      <c r="K61">
        <v>0</v>
      </c>
      <c r="L61">
        <v>0</v>
      </c>
    </row>
    <row r="62" spans="1:12" x14ac:dyDescent="0.35">
      <c r="A62" t="s">
        <v>89</v>
      </c>
      <c r="B62" t="s">
        <v>13</v>
      </c>
      <c r="C62" t="s">
        <v>41</v>
      </c>
      <c r="D62">
        <v>7</v>
      </c>
      <c r="E62" t="s">
        <v>15</v>
      </c>
      <c r="F62" t="s">
        <v>90</v>
      </c>
      <c r="G62">
        <v>8</v>
      </c>
      <c r="H62">
        <v>4</v>
      </c>
      <c r="I62">
        <v>4</v>
      </c>
      <c r="J62">
        <v>0</v>
      </c>
      <c r="K62">
        <v>0</v>
      </c>
      <c r="L62">
        <v>0</v>
      </c>
    </row>
    <row r="63" spans="1:12" x14ac:dyDescent="0.35">
      <c r="A63" t="s">
        <v>91</v>
      </c>
      <c r="B63" t="s">
        <v>13</v>
      </c>
      <c r="C63" t="s">
        <v>41</v>
      </c>
      <c r="D63">
        <v>7</v>
      </c>
      <c r="E63" t="s">
        <v>15</v>
      </c>
      <c r="F63" t="s">
        <v>90</v>
      </c>
      <c r="G63">
        <v>10</v>
      </c>
      <c r="H63">
        <v>1</v>
      </c>
      <c r="I63">
        <v>5</v>
      </c>
      <c r="J63">
        <v>0</v>
      </c>
      <c r="K63">
        <v>0</v>
      </c>
      <c r="L63">
        <v>0</v>
      </c>
    </row>
    <row r="64" spans="1:12" x14ac:dyDescent="0.35">
      <c r="A64" t="s">
        <v>92</v>
      </c>
      <c r="B64" t="s">
        <v>13</v>
      </c>
      <c r="C64" t="s">
        <v>41</v>
      </c>
      <c r="D64">
        <v>7</v>
      </c>
      <c r="E64" t="s">
        <v>15</v>
      </c>
      <c r="F64" t="s">
        <v>90</v>
      </c>
      <c r="G64">
        <v>15</v>
      </c>
      <c r="H64">
        <v>1</v>
      </c>
      <c r="I64">
        <v>6</v>
      </c>
      <c r="J64">
        <v>0</v>
      </c>
      <c r="K64">
        <v>0</v>
      </c>
      <c r="L64">
        <v>0</v>
      </c>
    </row>
    <row r="65" spans="1:12" x14ac:dyDescent="0.35">
      <c r="A65" t="s">
        <v>93</v>
      </c>
      <c r="B65" t="s">
        <v>13</v>
      </c>
      <c r="C65" t="s">
        <v>41</v>
      </c>
      <c r="D65">
        <v>7</v>
      </c>
      <c r="E65" t="s">
        <v>15</v>
      </c>
      <c r="F65" t="s">
        <v>90</v>
      </c>
      <c r="G65">
        <v>19</v>
      </c>
      <c r="H65">
        <v>2</v>
      </c>
      <c r="I65">
        <v>8</v>
      </c>
      <c r="J65">
        <v>0</v>
      </c>
      <c r="K65">
        <v>0</v>
      </c>
      <c r="L65">
        <v>0</v>
      </c>
    </row>
    <row r="66" spans="1:12" x14ac:dyDescent="0.35">
      <c r="A66" t="s">
        <v>94</v>
      </c>
      <c r="B66" t="s">
        <v>13</v>
      </c>
      <c r="C66" t="s">
        <v>41</v>
      </c>
      <c r="D66">
        <v>7</v>
      </c>
      <c r="E66" t="s">
        <v>15</v>
      </c>
      <c r="F66" t="s">
        <v>90</v>
      </c>
      <c r="G66">
        <v>20</v>
      </c>
      <c r="H66">
        <v>1</v>
      </c>
      <c r="I66">
        <v>9</v>
      </c>
      <c r="J66">
        <v>0</v>
      </c>
      <c r="K66">
        <v>0</v>
      </c>
      <c r="L66">
        <v>0</v>
      </c>
    </row>
    <row r="67" spans="1:12" x14ac:dyDescent="0.35">
      <c r="A67" t="s">
        <v>95</v>
      </c>
      <c r="B67" t="s">
        <v>13</v>
      </c>
      <c r="C67" t="s">
        <v>41</v>
      </c>
      <c r="D67">
        <v>7</v>
      </c>
      <c r="E67" t="s">
        <v>15</v>
      </c>
      <c r="F67" t="s">
        <v>90</v>
      </c>
      <c r="G67">
        <v>21</v>
      </c>
      <c r="H67">
        <v>1</v>
      </c>
      <c r="I67">
        <v>10</v>
      </c>
      <c r="J67">
        <v>0</v>
      </c>
      <c r="K67">
        <v>0</v>
      </c>
      <c r="L67">
        <v>0</v>
      </c>
    </row>
    <row r="68" spans="1:12" x14ac:dyDescent="0.35">
      <c r="A68" t="s">
        <v>96</v>
      </c>
      <c r="B68" t="s">
        <v>13</v>
      </c>
      <c r="C68" t="s">
        <v>97</v>
      </c>
      <c r="D68">
        <v>1</v>
      </c>
      <c r="E68" t="s">
        <v>15</v>
      </c>
      <c r="G68">
        <v>9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 t="s">
        <v>98</v>
      </c>
      <c r="B69" t="s">
        <v>13</v>
      </c>
      <c r="C69" t="s">
        <v>97</v>
      </c>
      <c r="D69">
        <v>1</v>
      </c>
      <c r="E69" t="s">
        <v>15</v>
      </c>
      <c r="G69">
        <v>10</v>
      </c>
      <c r="H69">
        <v>17</v>
      </c>
      <c r="I69">
        <v>17</v>
      </c>
      <c r="J69">
        <v>0</v>
      </c>
      <c r="K69">
        <v>0</v>
      </c>
      <c r="L69">
        <v>0</v>
      </c>
    </row>
    <row r="70" spans="1:12" x14ac:dyDescent="0.35">
      <c r="A70" t="s">
        <v>99</v>
      </c>
      <c r="B70" t="s">
        <v>13</v>
      </c>
      <c r="C70" t="s">
        <v>97</v>
      </c>
      <c r="D70">
        <v>1</v>
      </c>
      <c r="E70" t="s">
        <v>15</v>
      </c>
      <c r="G70">
        <v>11</v>
      </c>
      <c r="H70">
        <v>17.5</v>
      </c>
      <c r="I70">
        <v>34.5</v>
      </c>
      <c r="J70">
        <v>0</v>
      </c>
      <c r="K70">
        <v>0</v>
      </c>
      <c r="L70">
        <v>0</v>
      </c>
    </row>
    <row r="71" spans="1:12" x14ac:dyDescent="0.35">
      <c r="A71" t="s">
        <v>100</v>
      </c>
      <c r="B71" t="s">
        <v>13</v>
      </c>
      <c r="C71" t="s">
        <v>97</v>
      </c>
      <c r="D71">
        <v>1</v>
      </c>
      <c r="E71" t="s">
        <v>15</v>
      </c>
      <c r="G71">
        <v>12</v>
      </c>
      <c r="H71">
        <v>21</v>
      </c>
      <c r="I71">
        <v>55.5</v>
      </c>
      <c r="J71">
        <v>0</v>
      </c>
      <c r="K71">
        <v>0</v>
      </c>
      <c r="L71">
        <v>0</v>
      </c>
    </row>
    <row r="72" spans="1:12" x14ac:dyDescent="0.35">
      <c r="A72" t="s">
        <v>101</v>
      </c>
      <c r="B72" t="s">
        <v>13</v>
      </c>
      <c r="C72" t="s">
        <v>97</v>
      </c>
      <c r="D72">
        <v>1</v>
      </c>
      <c r="E72" t="s">
        <v>15</v>
      </c>
      <c r="G72">
        <v>13</v>
      </c>
      <c r="H72">
        <v>27</v>
      </c>
      <c r="I72">
        <v>82.5</v>
      </c>
      <c r="J72">
        <v>0</v>
      </c>
      <c r="K72">
        <v>0</v>
      </c>
      <c r="L72">
        <v>0</v>
      </c>
    </row>
    <row r="73" spans="1:12" x14ac:dyDescent="0.35">
      <c r="A73" t="s">
        <v>102</v>
      </c>
      <c r="B73" t="s">
        <v>13</v>
      </c>
      <c r="C73" t="s">
        <v>97</v>
      </c>
      <c r="D73">
        <v>1</v>
      </c>
      <c r="E73" t="s">
        <v>15</v>
      </c>
      <c r="G73">
        <v>14</v>
      </c>
      <c r="H73">
        <v>81</v>
      </c>
      <c r="I73">
        <v>163.5</v>
      </c>
      <c r="J73">
        <v>0</v>
      </c>
      <c r="K73">
        <v>0</v>
      </c>
      <c r="L73">
        <v>0</v>
      </c>
    </row>
    <row r="74" spans="1:12" x14ac:dyDescent="0.35">
      <c r="A74" t="s">
        <v>103</v>
      </c>
      <c r="B74" t="s">
        <v>13</v>
      </c>
      <c r="C74" t="s">
        <v>97</v>
      </c>
      <c r="D74">
        <v>1</v>
      </c>
      <c r="E74" t="s">
        <v>15</v>
      </c>
      <c r="G74">
        <v>15</v>
      </c>
      <c r="H74">
        <v>110.5</v>
      </c>
      <c r="I74">
        <v>274</v>
      </c>
      <c r="J74">
        <v>0</v>
      </c>
      <c r="K74">
        <v>0</v>
      </c>
      <c r="L74">
        <v>0</v>
      </c>
    </row>
    <row r="75" spans="1:12" x14ac:dyDescent="0.35">
      <c r="A75" t="s">
        <v>104</v>
      </c>
      <c r="B75" t="s">
        <v>13</v>
      </c>
      <c r="C75" t="s">
        <v>97</v>
      </c>
      <c r="D75">
        <v>1</v>
      </c>
      <c r="E75" t="s">
        <v>15</v>
      </c>
      <c r="G75">
        <v>16</v>
      </c>
      <c r="H75">
        <v>84</v>
      </c>
      <c r="I75">
        <v>358</v>
      </c>
      <c r="J75">
        <v>0</v>
      </c>
      <c r="K75">
        <v>0</v>
      </c>
      <c r="L75">
        <v>0</v>
      </c>
    </row>
    <row r="76" spans="1:12" x14ac:dyDescent="0.35">
      <c r="A76" t="s">
        <v>105</v>
      </c>
      <c r="B76" t="s">
        <v>13</v>
      </c>
      <c r="C76" t="s">
        <v>97</v>
      </c>
      <c r="D76">
        <v>1</v>
      </c>
      <c r="E76" t="s">
        <v>15</v>
      </c>
      <c r="G76">
        <v>17</v>
      </c>
      <c r="H76">
        <v>113.5</v>
      </c>
      <c r="I76">
        <v>471.5</v>
      </c>
      <c r="J76">
        <v>0</v>
      </c>
      <c r="K76">
        <v>0</v>
      </c>
      <c r="L76">
        <v>0</v>
      </c>
    </row>
    <row r="77" spans="1:12" x14ac:dyDescent="0.35">
      <c r="A77" t="s">
        <v>106</v>
      </c>
      <c r="B77" t="s">
        <v>13</v>
      </c>
      <c r="C77" t="s">
        <v>97</v>
      </c>
      <c r="D77">
        <v>1</v>
      </c>
      <c r="E77" t="s">
        <v>15</v>
      </c>
      <c r="G77">
        <v>18</v>
      </c>
      <c r="H77">
        <v>152.5</v>
      </c>
      <c r="I77">
        <v>624</v>
      </c>
      <c r="J77">
        <v>0</v>
      </c>
      <c r="K77">
        <v>0</v>
      </c>
      <c r="L77">
        <v>0</v>
      </c>
    </row>
    <row r="78" spans="1:12" x14ac:dyDescent="0.35">
      <c r="A78" t="s">
        <v>107</v>
      </c>
      <c r="B78" t="s">
        <v>13</v>
      </c>
      <c r="C78" t="s">
        <v>97</v>
      </c>
      <c r="D78">
        <v>1</v>
      </c>
      <c r="E78" t="s">
        <v>15</v>
      </c>
      <c r="G78">
        <v>19</v>
      </c>
      <c r="H78">
        <v>129</v>
      </c>
      <c r="I78">
        <v>753</v>
      </c>
      <c r="J78">
        <v>0</v>
      </c>
      <c r="K78">
        <v>0</v>
      </c>
      <c r="L78">
        <v>0</v>
      </c>
    </row>
    <row r="79" spans="1:12" x14ac:dyDescent="0.35">
      <c r="A79" t="s">
        <v>108</v>
      </c>
      <c r="B79" t="s">
        <v>13</v>
      </c>
      <c r="C79" t="s">
        <v>97</v>
      </c>
      <c r="D79">
        <v>1</v>
      </c>
      <c r="E79" t="s">
        <v>15</v>
      </c>
      <c r="G79">
        <v>20</v>
      </c>
      <c r="H79">
        <v>2</v>
      </c>
      <c r="I79">
        <v>755</v>
      </c>
      <c r="J79">
        <v>0</v>
      </c>
      <c r="K79">
        <v>0</v>
      </c>
      <c r="L79">
        <v>0</v>
      </c>
    </row>
    <row r="80" spans="1:12" x14ac:dyDescent="0.35">
      <c r="A80" t="s">
        <v>109</v>
      </c>
      <c r="B80" t="s">
        <v>13</v>
      </c>
      <c r="C80" t="s">
        <v>97</v>
      </c>
      <c r="D80">
        <v>1</v>
      </c>
      <c r="E80" t="s">
        <v>15</v>
      </c>
      <c r="G80">
        <v>21</v>
      </c>
      <c r="H80">
        <v>0</v>
      </c>
      <c r="I80">
        <v>755</v>
      </c>
      <c r="J80">
        <v>0</v>
      </c>
      <c r="K80">
        <v>0</v>
      </c>
      <c r="L80">
        <v>0</v>
      </c>
    </row>
    <row r="81" spans="1:12" x14ac:dyDescent="0.35">
      <c r="A81" t="s">
        <v>110</v>
      </c>
      <c r="B81" t="s">
        <v>13</v>
      </c>
      <c r="C81" t="s">
        <v>97</v>
      </c>
      <c r="D81">
        <v>1</v>
      </c>
      <c r="E81" t="s">
        <v>15</v>
      </c>
      <c r="G81">
        <v>22</v>
      </c>
      <c r="H81">
        <v>0</v>
      </c>
      <c r="I81">
        <v>755</v>
      </c>
      <c r="J81">
        <v>0</v>
      </c>
      <c r="K81">
        <v>0</v>
      </c>
      <c r="L81">
        <v>0</v>
      </c>
    </row>
    <row r="82" spans="1:12" x14ac:dyDescent="0.35">
      <c r="A82" t="s">
        <v>111</v>
      </c>
      <c r="B82" t="s">
        <v>13</v>
      </c>
      <c r="C82" t="s">
        <v>97</v>
      </c>
      <c r="D82">
        <v>1</v>
      </c>
      <c r="E82" t="s">
        <v>15</v>
      </c>
      <c r="G82">
        <v>23</v>
      </c>
      <c r="H82">
        <v>0</v>
      </c>
      <c r="I82">
        <v>755</v>
      </c>
      <c r="J82">
        <v>0</v>
      </c>
      <c r="K82">
        <v>0</v>
      </c>
      <c r="L82">
        <v>0</v>
      </c>
    </row>
    <row r="83" spans="1:12" x14ac:dyDescent="0.35">
      <c r="A83" t="s">
        <v>112</v>
      </c>
      <c r="B83" t="s">
        <v>13</v>
      </c>
      <c r="C83" t="s">
        <v>113</v>
      </c>
      <c r="D83">
        <v>1</v>
      </c>
      <c r="E83" t="s">
        <v>15</v>
      </c>
      <c r="G83">
        <v>9</v>
      </c>
      <c r="H83">
        <v>18</v>
      </c>
      <c r="I83">
        <v>18</v>
      </c>
      <c r="J83">
        <v>0</v>
      </c>
      <c r="K83">
        <v>0</v>
      </c>
      <c r="L83">
        <v>0</v>
      </c>
    </row>
    <row r="84" spans="1:12" x14ac:dyDescent="0.35">
      <c r="A84" t="s">
        <v>114</v>
      </c>
      <c r="B84" t="s">
        <v>13</v>
      </c>
      <c r="C84" t="s">
        <v>113</v>
      </c>
      <c r="D84">
        <v>1</v>
      </c>
      <c r="E84" t="s">
        <v>15</v>
      </c>
      <c r="G84">
        <v>10</v>
      </c>
      <c r="H84">
        <v>13</v>
      </c>
      <c r="I84">
        <v>31</v>
      </c>
      <c r="J84">
        <v>0</v>
      </c>
      <c r="K84">
        <v>0</v>
      </c>
      <c r="L84">
        <v>0</v>
      </c>
    </row>
    <row r="85" spans="1:12" x14ac:dyDescent="0.35">
      <c r="A85" t="s">
        <v>115</v>
      </c>
      <c r="B85" t="s">
        <v>13</v>
      </c>
      <c r="C85" t="s">
        <v>113</v>
      </c>
      <c r="D85">
        <v>1</v>
      </c>
      <c r="E85" t="s">
        <v>15</v>
      </c>
      <c r="G85">
        <v>11</v>
      </c>
      <c r="H85">
        <v>5</v>
      </c>
      <c r="I85">
        <v>36</v>
      </c>
      <c r="J85">
        <v>0</v>
      </c>
      <c r="K85">
        <v>0</v>
      </c>
      <c r="L85">
        <v>0</v>
      </c>
    </row>
    <row r="86" spans="1:12" x14ac:dyDescent="0.35">
      <c r="A86" t="s">
        <v>116</v>
      </c>
      <c r="B86" t="s">
        <v>13</v>
      </c>
      <c r="C86" t="s">
        <v>113</v>
      </c>
      <c r="D86">
        <v>1</v>
      </c>
      <c r="E86" t="s">
        <v>15</v>
      </c>
      <c r="G86">
        <v>12</v>
      </c>
      <c r="H86">
        <v>7</v>
      </c>
      <c r="I86">
        <v>43</v>
      </c>
      <c r="J86">
        <v>0</v>
      </c>
      <c r="K86">
        <v>0</v>
      </c>
      <c r="L86">
        <v>0</v>
      </c>
    </row>
    <row r="87" spans="1:12" x14ac:dyDescent="0.35">
      <c r="A87" t="s">
        <v>117</v>
      </c>
      <c r="B87" t="s">
        <v>13</v>
      </c>
      <c r="C87" t="s">
        <v>113</v>
      </c>
      <c r="D87">
        <v>1</v>
      </c>
      <c r="E87" t="s">
        <v>15</v>
      </c>
      <c r="G87">
        <v>13</v>
      </c>
      <c r="H87">
        <v>7</v>
      </c>
      <c r="I87">
        <v>50</v>
      </c>
      <c r="J87">
        <v>0</v>
      </c>
      <c r="K87">
        <v>0</v>
      </c>
      <c r="L87">
        <v>0</v>
      </c>
    </row>
    <row r="88" spans="1:12" x14ac:dyDescent="0.35">
      <c r="A88" t="s">
        <v>118</v>
      </c>
      <c r="B88" t="s">
        <v>13</v>
      </c>
      <c r="C88" t="s">
        <v>113</v>
      </c>
      <c r="D88">
        <v>1</v>
      </c>
      <c r="E88" t="s">
        <v>15</v>
      </c>
      <c r="G88">
        <v>14</v>
      </c>
      <c r="H88">
        <v>9</v>
      </c>
      <c r="I88">
        <v>59</v>
      </c>
      <c r="J88">
        <v>0</v>
      </c>
      <c r="K88">
        <v>0</v>
      </c>
      <c r="L88">
        <v>0</v>
      </c>
    </row>
    <row r="89" spans="1:12" x14ac:dyDescent="0.35">
      <c r="A89" t="s">
        <v>119</v>
      </c>
      <c r="B89" t="s">
        <v>13</v>
      </c>
      <c r="C89" t="s">
        <v>113</v>
      </c>
      <c r="D89">
        <v>1</v>
      </c>
      <c r="E89" t="s">
        <v>15</v>
      </c>
      <c r="G89">
        <v>15</v>
      </c>
      <c r="H89">
        <v>4</v>
      </c>
      <c r="I89">
        <v>63</v>
      </c>
      <c r="J89">
        <v>0</v>
      </c>
      <c r="K89">
        <v>0</v>
      </c>
      <c r="L89">
        <v>0</v>
      </c>
    </row>
    <row r="90" spans="1:12" x14ac:dyDescent="0.35">
      <c r="A90" t="s">
        <v>120</v>
      </c>
      <c r="B90" t="s">
        <v>13</v>
      </c>
      <c r="C90" t="s">
        <v>113</v>
      </c>
      <c r="D90">
        <v>1</v>
      </c>
      <c r="E90" t="s">
        <v>15</v>
      </c>
      <c r="G90">
        <v>16</v>
      </c>
      <c r="H90">
        <v>55</v>
      </c>
      <c r="I90">
        <v>118</v>
      </c>
      <c r="J90">
        <v>0</v>
      </c>
      <c r="K90">
        <v>0</v>
      </c>
      <c r="L90">
        <v>0</v>
      </c>
    </row>
    <row r="91" spans="1:12" x14ac:dyDescent="0.35">
      <c r="A91" t="s">
        <v>121</v>
      </c>
      <c r="B91" t="s">
        <v>13</v>
      </c>
      <c r="C91" t="s">
        <v>113</v>
      </c>
      <c r="D91">
        <v>1</v>
      </c>
      <c r="E91" t="s">
        <v>15</v>
      </c>
      <c r="G91">
        <v>17</v>
      </c>
      <c r="H91">
        <v>17</v>
      </c>
      <c r="I91">
        <v>135</v>
      </c>
      <c r="J91">
        <v>0</v>
      </c>
      <c r="K91">
        <v>0</v>
      </c>
      <c r="L91">
        <v>0</v>
      </c>
    </row>
    <row r="92" spans="1:12" x14ac:dyDescent="0.35">
      <c r="A92" t="s">
        <v>122</v>
      </c>
      <c r="B92" t="s">
        <v>13</v>
      </c>
      <c r="C92" t="s">
        <v>113</v>
      </c>
      <c r="D92">
        <v>1</v>
      </c>
      <c r="E92" t="s">
        <v>15</v>
      </c>
      <c r="G92">
        <v>18</v>
      </c>
      <c r="H92">
        <v>39</v>
      </c>
      <c r="I92">
        <v>174</v>
      </c>
      <c r="J92">
        <v>0</v>
      </c>
      <c r="K92">
        <v>0</v>
      </c>
      <c r="L92">
        <v>0</v>
      </c>
    </row>
    <row r="93" spans="1:12" x14ac:dyDescent="0.35">
      <c r="A93" t="s">
        <v>123</v>
      </c>
      <c r="B93" t="s">
        <v>13</v>
      </c>
      <c r="C93" t="s">
        <v>113</v>
      </c>
      <c r="D93">
        <v>1</v>
      </c>
      <c r="E93" t="s">
        <v>15</v>
      </c>
      <c r="G93">
        <v>19</v>
      </c>
      <c r="H93">
        <v>0</v>
      </c>
      <c r="I93">
        <v>174</v>
      </c>
      <c r="J93">
        <v>0</v>
      </c>
      <c r="K93">
        <v>0</v>
      </c>
      <c r="L93">
        <v>0</v>
      </c>
    </row>
    <row r="94" spans="1:12" x14ac:dyDescent="0.35">
      <c r="A94" t="s">
        <v>124</v>
      </c>
      <c r="B94" t="s">
        <v>13</v>
      </c>
      <c r="C94" t="s">
        <v>113</v>
      </c>
      <c r="D94">
        <v>1</v>
      </c>
      <c r="E94" t="s">
        <v>15</v>
      </c>
      <c r="G94">
        <v>20</v>
      </c>
      <c r="H94">
        <v>0</v>
      </c>
      <c r="I94">
        <v>174</v>
      </c>
      <c r="J94">
        <v>0</v>
      </c>
      <c r="K94">
        <v>0</v>
      </c>
      <c r="L94">
        <v>0</v>
      </c>
    </row>
    <row r="95" spans="1:12" x14ac:dyDescent="0.35">
      <c r="A95" t="s">
        <v>125</v>
      </c>
      <c r="B95" t="s">
        <v>13</v>
      </c>
      <c r="C95" t="s">
        <v>113</v>
      </c>
      <c r="D95">
        <v>1</v>
      </c>
      <c r="E95" t="s">
        <v>15</v>
      </c>
      <c r="G95">
        <v>21</v>
      </c>
      <c r="H95">
        <v>0</v>
      </c>
      <c r="I95">
        <v>174</v>
      </c>
      <c r="J95">
        <v>0</v>
      </c>
      <c r="K95">
        <v>0</v>
      </c>
      <c r="L95">
        <v>0</v>
      </c>
    </row>
    <row r="96" spans="1:12" x14ac:dyDescent="0.35">
      <c r="A96" t="s">
        <v>126</v>
      </c>
      <c r="B96" t="s">
        <v>13</v>
      </c>
      <c r="C96" t="s">
        <v>113</v>
      </c>
      <c r="D96">
        <v>1</v>
      </c>
      <c r="E96" t="s">
        <v>15</v>
      </c>
      <c r="G96">
        <v>22</v>
      </c>
      <c r="H96">
        <v>0</v>
      </c>
      <c r="I96">
        <v>174</v>
      </c>
      <c r="J96">
        <v>0</v>
      </c>
      <c r="K96">
        <v>0</v>
      </c>
      <c r="L96">
        <v>0</v>
      </c>
    </row>
    <row r="97" spans="1:12" x14ac:dyDescent="0.35">
      <c r="A97" t="s">
        <v>127</v>
      </c>
      <c r="B97" t="s">
        <v>13</v>
      </c>
      <c r="C97" t="s">
        <v>113</v>
      </c>
      <c r="D97">
        <v>1</v>
      </c>
      <c r="E97" t="s">
        <v>15</v>
      </c>
      <c r="G97">
        <v>23</v>
      </c>
      <c r="H97">
        <v>0</v>
      </c>
      <c r="I97">
        <v>174</v>
      </c>
      <c r="J97">
        <v>0</v>
      </c>
      <c r="K97">
        <v>0</v>
      </c>
      <c r="L97">
        <v>0</v>
      </c>
    </row>
    <row r="98" spans="1:12" x14ac:dyDescent="0.35">
      <c r="A98" t="s">
        <v>128</v>
      </c>
      <c r="B98" t="s">
        <v>13</v>
      </c>
      <c r="C98" t="s">
        <v>129</v>
      </c>
      <c r="D98">
        <v>1</v>
      </c>
      <c r="E98" t="s">
        <v>15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5">
      <c r="A99" t="s">
        <v>130</v>
      </c>
      <c r="B99" t="s">
        <v>13</v>
      </c>
      <c r="C99" t="s">
        <v>129</v>
      </c>
      <c r="D99">
        <v>1</v>
      </c>
      <c r="E99" t="s">
        <v>15</v>
      </c>
      <c r="G99">
        <v>10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5">
      <c r="A100" t="s">
        <v>131</v>
      </c>
      <c r="B100" t="s">
        <v>13</v>
      </c>
      <c r="C100" t="s">
        <v>129</v>
      </c>
      <c r="D100">
        <v>1</v>
      </c>
      <c r="E100" t="s">
        <v>15</v>
      </c>
      <c r="G100">
        <v>11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5">
      <c r="A101" t="s">
        <v>132</v>
      </c>
      <c r="B101" t="s">
        <v>13</v>
      </c>
      <c r="C101" t="s">
        <v>129</v>
      </c>
      <c r="D101">
        <v>1</v>
      </c>
      <c r="E101" t="s">
        <v>15</v>
      </c>
      <c r="G101">
        <v>12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5">
      <c r="A102" t="s">
        <v>133</v>
      </c>
      <c r="B102" t="s">
        <v>13</v>
      </c>
      <c r="C102" t="s">
        <v>129</v>
      </c>
      <c r="D102">
        <v>1</v>
      </c>
      <c r="E102" t="s">
        <v>15</v>
      </c>
      <c r="G102">
        <v>13</v>
      </c>
      <c r="H102">
        <v>5</v>
      </c>
      <c r="I102">
        <v>5</v>
      </c>
      <c r="J102">
        <v>0</v>
      </c>
      <c r="K102">
        <v>0</v>
      </c>
      <c r="L102">
        <v>0</v>
      </c>
    </row>
    <row r="103" spans="1:12" x14ac:dyDescent="0.35">
      <c r="A103" t="s">
        <v>134</v>
      </c>
      <c r="B103" t="s">
        <v>13</v>
      </c>
      <c r="C103" t="s">
        <v>129</v>
      </c>
      <c r="D103">
        <v>1</v>
      </c>
      <c r="E103" t="s">
        <v>15</v>
      </c>
      <c r="G103">
        <v>14</v>
      </c>
      <c r="H103">
        <v>0</v>
      </c>
      <c r="I103">
        <v>5</v>
      </c>
      <c r="J103">
        <v>0</v>
      </c>
      <c r="K103">
        <v>0</v>
      </c>
      <c r="L103">
        <v>0</v>
      </c>
    </row>
    <row r="104" spans="1:12" x14ac:dyDescent="0.35">
      <c r="A104" t="s">
        <v>135</v>
      </c>
      <c r="B104" t="s">
        <v>13</v>
      </c>
      <c r="C104" t="s">
        <v>129</v>
      </c>
      <c r="D104">
        <v>1</v>
      </c>
      <c r="E104" t="s">
        <v>15</v>
      </c>
      <c r="G104">
        <v>15</v>
      </c>
      <c r="H104">
        <v>5</v>
      </c>
      <c r="I104">
        <v>10</v>
      </c>
      <c r="J104">
        <v>0</v>
      </c>
      <c r="K104">
        <v>0</v>
      </c>
      <c r="L104">
        <v>0</v>
      </c>
    </row>
    <row r="105" spans="1:12" x14ac:dyDescent="0.35">
      <c r="A105" t="s">
        <v>136</v>
      </c>
      <c r="B105" t="s">
        <v>13</v>
      </c>
      <c r="C105" t="s">
        <v>129</v>
      </c>
      <c r="D105">
        <v>1</v>
      </c>
      <c r="E105" t="s">
        <v>15</v>
      </c>
      <c r="G105">
        <v>16</v>
      </c>
      <c r="H105">
        <v>0</v>
      </c>
      <c r="I105">
        <v>10</v>
      </c>
      <c r="J105">
        <v>0</v>
      </c>
      <c r="K105">
        <v>0</v>
      </c>
      <c r="L105">
        <v>0</v>
      </c>
    </row>
    <row r="106" spans="1:12" x14ac:dyDescent="0.35">
      <c r="A106" t="s">
        <v>137</v>
      </c>
      <c r="B106" t="s">
        <v>13</v>
      </c>
      <c r="C106" t="s">
        <v>129</v>
      </c>
      <c r="D106">
        <v>1</v>
      </c>
      <c r="E106" t="s">
        <v>15</v>
      </c>
      <c r="G106">
        <v>17</v>
      </c>
      <c r="H106">
        <v>1</v>
      </c>
      <c r="I106">
        <v>11</v>
      </c>
      <c r="J106">
        <v>0</v>
      </c>
      <c r="K106">
        <v>0</v>
      </c>
      <c r="L106">
        <v>0</v>
      </c>
    </row>
    <row r="107" spans="1:12" x14ac:dyDescent="0.35">
      <c r="A107" t="s">
        <v>138</v>
      </c>
      <c r="B107" t="s">
        <v>13</v>
      </c>
      <c r="C107" t="s">
        <v>129</v>
      </c>
      <c r="D107">
        <v>1</v>
      </c>
      <c r="E107" t="s">
        <v>15</v>
      </c>
      <c r="G107">
        <v>18</v>
      </c>
      <c r="H107">
        <v>0</v>
      </c>
      <c r="I107">
        <v>11</v>
      </c>
      <c r="J107">
        <v>0</v>
      </c>
      <c r="K107">
        <v>0</v>
      </c>
      <c r="L107">
        <v>0</v>
      </c>
    </row>
    <row r="108" spans="1:12" x14ac:dyDescent="0.35">
      <c r="A108" t="s">
        <v>139</v>
      </c>
      <c r="B108" t="s">
        <v>13</v>
      </c>
      <c r="C108" t="s">
        <v>129</v>
      </c>
      <c r="D108">
        <v>1</v>
      </c>
      <c r="E108" t="s">
        <v>15</v>
      </c>
      <c r="G108">
        <v>19</v>
      </c>
      <c r="H108">
        <v>0</v>
      </c>
      <c r="I108">
        <v>11</v>
      </c>
      <c r="J108">
        <v>0</v>
      </c>
      <c r="K108">
        <v>0</v>
      </c>
      <c r="L108">
        <v>0</v>
      </c>
    </row>
    <row r="109" spans="1:12" x14ac:dyDescent="0.35">
      <c r="A109" t="s">
        <v>140</v>
      </c>
      <c r="B109" t="s">
        <v>13</v>
      </c>
      <c r="C109" t="s">
        <v>129</v>
      </c>
      <c r="D109">
        <v>1</v>
      </c>
      <c r="E109" t="s">
        <v>15</v>
      </c>
      <c r="G109">
        <v>20</v>
      </c>
      <c r="H109">
        <v>0</v>
      </c>
      <c r="I109">
        <v>11</v>
      </c>
      <c r="J109">
        <v>0</v>
      </c>
      <c r="K109">
        <v>0</v>
      </c>
      <c r="L109">
        <v>0</v>
      </c>
    </row>
    <row r="110" spans="1:12" x14ac:dyDescent="0.35">
      <c r="A110" t="s">
        <v>141</v>
      </c>
      <c r="B110" t="s">
        <v>13</v>
      </c>
      <c r="C110" t="s">
        <v>129</v>
      </c>
      <c r="D110">
        <v>1</v>
      </c>
      <c r="E110" t="s">
        <v>15</v>
      </c>
      <c r="G110">
        <v>21</v>
      </c>
      <c r="H110">
        <v>0</v>
      </c>
      <c r="I110">
        <v>11</v>
      </c>
      <c r="J110">
        <v>0</v>
      </c>
      <c r="K110">
        <v>0</v>
      </c>
      <c r="L110">
        <v>0</v>
      </c>
    </row>
    <row r="111" spans="1:12" x14ac:dyDescent="0.35">
      <c r="A111" t="s">
        <v>142</v>
      </c>
      <c r="B111" t="s">
        <v>13</v>
      </c>
      <c r="C111" t="s">
        <v>129</v>
      </c>
      <c r="D111">
        <v>1</v>
      </c>
      <c r="E111" t="s">
        <v>15</v>
      </c>
      <c r="G111">
        <v>22</v>
      </c>
      <c r="H111">
        <v>0</v>
      </c>
      <c r="I111">
        <v>11</v>
      </c>
      <c r="J111">
        <v>0</v>
      </c>
      <c r="K111">
        <v>0</v>
      </c>
      <c r="L111">
        <v>0</v>
      </c>
    </row>
    <row r="112" spans="1:12" x14ac:dyDescent="0.35">
      <c r="A112" t="s">
        <v>143</v>
      </c>
      <c r="B112" t="s">
        <v>13</v>
      </c>
      <c r="C112" t="s">
        <v>129</v>
      </c>
      <c r="D112">
        <v>1</v>
      </c>
      <c r="E112" t="s">
        <v>15</v>
      </c>
      <c r="G112">
        <v>23</v>
      </c>
      <c r="H112">
        <v>0</v>
      </c>
      <c r="I112">
        <v>11</v>
      </c>
      <c r="J112">
        <v>0</v>
      </c>
      <c r="K112">
        <v>0</v>
      </c>
      <c r="L112">
        <v>0</v>
      </c>
    </row>
    <row r="113" spans="1:12" x14ac:dyDescent="0.35">
      <c r="A113" t="s">
        <v>144</v>
      </c>
      <c r="B113" t="s">
        <v>13</v>
      </c>
      <c r="C113" t="s">
        <v>145</v>
      </c>
      <c r="D113">
        <v>1</v>
      </c>
      <c r="E113" t="s">
        <v>15</v>
      </c>
      <c r="G113">
        <v>9</v>
      </c>
      <c r="H113">
        <v>1</v>
      </c>
      <c r="I113">
        <v>1</v>
      </c>
      <c r="J113">
        <v>0</v>
      </c>
      <c r="K113">
        <v>0</v>
      </c>
      <c r="L113">
        <v>0</v>
      </c>
    </row>
    <row r="114" spans="1:12" x14ac:dyDescent="0.35">
      <c r="A114" t="s">
        <v>146</v>
      </c>
      <c r="B114" t="s">
        <v>13</v>
      </c>
      <c r="C114" t="s">
        <v>145</v>
      </c>
      <c r="D114">
        <v>1</v>
      </c>
      <c r="E114" t="s">
        <v>15</v>
      </c>
      <c r="G114">
        <v>10</v>
      </c>
      <c r="H114">
        <v>0</v>
      </c>
      <c r="I114">
        <v>1</v>
      </c>
      <c r="J114">
        <v>0</v>
      </c>
      <c r="K114">
        <v>0</v>
      </c>
      <c r="L114">
        <v>0</v>
      </c>
    </row>
    <row r="115" spans="1:12" x14ac:dyDescent="0.35">
      <c r="A115" t="s">
        <v>147</v>
      </c>
      <c r="B115" t="s">
        <v>13</v>
      </c>
      <c r="C115" t="s">
        <v>145</v>
      </c>
      <c r="D115">
        <v>1</v>
      </c>
      <c r="E115" t="s">
        <v>15</v>
      </c>
      <c r="G115">
        <v>11</v>
      </c>
      <c r="H115">
        <v>9</v>
      </c>
      <c r="I115">
        <v>10</v>
      </c>
      <c r="J115">
        <v>0</v>
      </c>
      <c r="K115">
        <v>0</v>
      </c>
      <c r="L115">
        <v>0</v>
      </c>
    </row>
    <row r="116" spans="1:12" x14ac:dyDescent="0.35">
      <c r="A116" t="s">
        <v>148</v>
      </c>
      <c r="B116" t="s">
        <v>13</v>
      </c>
      <c r="C116" t="s">
        <v>145</v>
      </c>
      <c r="D116">
        <v>1</v>
      </c>
      <c r="E116" t="s">
        <v>15</v>
      </c>
      <c r="G116">
        <v>12</v>
      </c>
      <c r="H116">
        <v>0</v>
      </c>
      <c r="I116">
        <v>10</v>
      </c>
      <c r="J116">
        <v>0</v>
      </c>
      <c r="K116">
        <v>0</v>
      </c>
      <c r="L116">
        <v>0</v>
      </c>
    </row>
    <row r="117" spans="1:12" x14ac:dyDescent="0.35">
      <c r="A117" t="s">
        <v>149</v>
      </c>
      <c r="B117" t="s">
        <v>13</v>
      </c>
      <c r="C117" t="s">
        <v>145</v>
      </c>
      <c r="D117">
        <v>1</v>
      </c>
      <c r="E117" t="s">
        <v>15</v>
      </c>
      <c r="G117">
        <v>13</v>
      </c>
      <c r="H117">
        <v>0</v>
      </c>
      <c r="I117">
        <v>10</v>
      </c>
      <c r="J117">
        <v>0</v>
      </c>
      <c r="K117">
        <v>0</v>
      </c>
      <c r="L117">
        <v>0</v>
      </c>
    </row>
    <row r="118" spans="1:12" x14ac:dyDescent="0.35">
      <c r="A118" t="s">
        <v>150</v>
      </c>
      <c r="B118" t="s">
        <v>13</v>
      </c>
      <c r="C118" t="s">
        <v>145</v>
      </c>
      <c r="D118">
        <v>1</v>
      </c>
      <c r="E118" t="s">
        <v>15</v>
      </c>
      <c r="G118">
        <v>14</v>
      </c>
      <c r="H118">
        <v>0</v>
      </c>
      <c r="I118">
        <v>10</v>
      </c>
      <c r="J118">
        <v>0</v>
      </c>
      <c r="K118">
        <v>0</v>
      </c>
      <c r="L118">
        <v>0</v>
      </c>
    </row>
    <row r="119" spans="1:12" x14ac:dyDescent="0.35">
      <c r="A119" t="s">
        <v>151</v>
      </c>
      <c r="B119" t="s">
        <v>13</v>
      </c>
      <c r="C119" t="s">
        <v>145</v>
      </c>
      <c r="D119">
        <v>1</v>
      </c>
      <c r="E119" t="s">
        <v>15</v>
      </c>
      <c r="G119">
        <v>15</v>
      </c>
      <c r="H119">
        <v>1</v>
      </c>
      <c r="I119">
        <v>11</v>
      </c>
      <c r="J119">
        <v>0</v>
      </c>
      <c r="K119">
        <v>0</v>
      </c>
      <c r="L119">
        <v>0</v>
      </c>
    </row>
    <row r="120" spans="1:12" x14ac:dyDescent="0.35">
      <c r="A120" t="s">
        <v>152</v>
      </c>
      <c r="B120" t="s">
        <v>13</v>
      </c>
      <c r="C120" t="s">
        <v>145</v>
      </c>
      <c r="D120">
        <v>1</v>
      </c>
      <c r="E120" t="s">
        <v>15</v>
      </c>
      <c r="G120">
        <v>16</v>
      </c>
      <c r="H120">
        <v>0</v>
      </c>
      <c r="I120">
        <v>11</v>
      </c>
      <c r="J120">
        <v>0</v>
      </c>
      <c r="K120">
        <v>0</v>
      </c>
      <c r="L120">
        <v>0</v>
      </c>
    </row>
    <row r="121" spans="1:12" x14ac:dyDescent="0.35">
      <c r="A121" t="s">
        <v>153</v>
      </c>
      <c r="B121" t="s">
        <v>13</v>
      </c>
      <c r="C121" t="s">
        <v>145</v>
      </c>
      <c r="D121">
        <v>1</v>
      </c>
      <c r="E121" t="s">
        <v>15</v>
      </c>
      <c r="G121">
        <v>17</v>
      </c>
      <c r="H121">
        <v>0</v>
      </c>
      <c r="I121">
        <v>11</v>
      </c>
      <c r="J121">
        <v>0</v>
      </c>
      <c r="K121">
        <v>0</v>
      </c>
      <c r="L121">
        <v>0</v>
      </c>
    </row>
    <row r="122" spans="1:12" x14ac:dyDescent="0.35">
      <c r="A122" t="s">
        <v>154</v>
      </c>
      <c r="B122" t="s">
        <v>13</v>
      </c>
      <c r="C122" t="s">
        <v>145</v>
      </c>
      <c r="D122">
        <v>1</v>
      </c>
      <c r="E122" t="s">
        <v>15</v>
      </c>
      <c r="G122">
        <v>18</v>
      </c>
      <c r="H122">
        <v>0</v>
      </c>
      <c r="I122">
        <v>11</v>
      </c>
      <c r="J122">
        <v>0</v>
      </c>
      <c r="K122">
        <v>0</v>
      </c>
      <c r="L122">
        <v>0</v>
      </c>
    </row>
    <row r="123" spans="1:12" x14ac:dyDescent="0.35">
      <c r="A123" t="s">
        <v>155</v>
      </c>
      <c r="B123" t="s">
        <v>13</v>
      </c>
      <c r="C123" t="s">
        <v>145</v>
      </c>
      <c r="D123">
        <v>1</v>
      </c>
      <c r="E123" t="s">
        <v>15</v>
      </c>
      <c r="G123">
        <v>19</v>
      </c>
      <c r="H123">
        <v>0</v>
      </c>
      <c r="I123">
        <v>11</v>
      </c>
      <c r="J123">
        <v>0</v>
      </c>
      <c r="K123">
        <v>0</v>
      </c>
      <c r="L123">
        <v>0</v>
      </c>
    </row>
    <row r="124" spans="1:12" x14ac:dyDescent="0.35">
      <c r="A124" t="s">
        <v>156</v>
      </c>
      <c r="B124" t="s">
        <v>13</v>
      </c>
      <c r="C124" t="s">
        <v>145</v>
      </c>
      <c r="D124">
        <v>1</v>
      </c>
      <c r="E124" t="s">
        <v>15</v>
      </c>
      <c r="G124">
        <v>20</v>
      </c>
      <c r="H124">
        <v>0</v>
      </c>
      <c r="I124">
        <v>11</v>
      </c>
      <c r="J124">
        <v>0</v>
      </c>
      <c r="K124">
        <v>0</v>
      </c>
      <c r="L124">
        <v>0</v>
      </c>
    </row>
    <row r="125" spans="1:12" x14ac:dyDescent="0.35">
      <c r="A125" t="s">
        <v>157</v>
      </c>
      <c r="B125" t="s">
        <v>13</v>
      </c>
      <c r="C125" t="s">
        <v>145</v>
      </c>
      <c r="D125">
        <v>1</v>
      </c>
      <c r="E125" t="s">
        <v>15</v>
      </c>
      <c r="G125">
        <v>21</v>
      </c>
      <c r="H125">
        <v>0</v>
      </c>
      <c r="I125">
        <v>11</v>
      </c>
      <c r="J125">
        <v>0</v>
      </c>
      <c r="K125">
        <v>0</v>
      </c>
      <c r="L125">
        <v>0</v>
      </c>
    </row>
    <row r="126" spans="1:12" x14ac:dyDescent="0.35">
      <c r="A126" t="s">
        <v>158</v>
      </c>
      <c r="B126" t="s">
        <v>13</v>
      </c>
      <c r="C126" t="s">
        <v>145</v>
      </c>
      <c r="D126">
        <v>1</v>
      </c>
      <c r="E126" t="s">
        <v>15</v>
      </c>
      <c r="G126">
        <v>22</v>
      </c>
      <c r="H126">
        <v>0</v>
      </c>
      <c r="I126">
        <v>11</v>
      </c>
      <c r="J126">
        <v>0</v>
      </c>
      <c r="K126">
        <v>0</v>
      </c>
      <c r="L126">
        <v>0</v>
      </c>
    </row>
    <row r="127" spans="1:12" x14ac:dyDescent="0.35">
      <c r="A127" t="s">
        <v>159</v>
      </c>
      <c r="B127" t="s">
        <v>13</v>
      </c>
      <c r="C127" t="s">
        <v>145</v>
      </c>
      <c r="D127">
        <v>1</v>
      </c>
      <c r="E127" t="s">
        <v>15</v>
      </c>
      <c r="G127">
        <v>23</v>
      </c>
      <c r="H127">
        <v>0</v>
      </c>
      <c r="I127">
        <v>11</v>
      </c>
      <c r="J127">
        <v>0</v>
      </c>
      <c r="K127">
        <v>0</v>
      </c>
      <c r="L127">
        <v>0</v>
      </c>
    </row>
    <row r="128" spans="1:12" x14ac:dyDescent="0.35">
      <c r="A128" t="s">
        <v>160</v>
      </c>
      <c r="B128" t="s">
        <v>13</v>
      </c>
      <c r="C128" t="s">
        <v>161</v>
      </c>
      <c r="D128">
        <v>1</v>
      </c>
      <c r="E128" t="s">
        <v>15</v>
      </c>
      <c r="G128">
        <v>9</v>
      </c>
      <c r="H128">
        <v>36</v>
      </c>
      <c r="I128">
        <v>36</v>
      </c>
      <c r="J128">
        <v>0</v>
      </c>
      <c r="K128">
        <v>0</v>
      </c>
      <c r="L128">
        <v>0</v>
      </c>
    </row>
    <row r="129" spans="1:12" x14ac:dyDescent="0.35">
      <c r="A129" t="s">
        <v>162</v>
      </c>
      <c r="B129" t="s">
        <v>13</v>
      </c>
      <c r="C129" t="s">
        <v>161</v>
      </c>
      <c r="D129">
        <v>1</v>
      </c>
      <c r="E129" t="s">
        <v>15</v>
      </c>
      <c r="G129">
        <v>10</v>
      </c>
      <c r="H129">
        <v>10</v>
      </c>
      <c r="I129">
        <v>46</v>
      </c>
      <c r="J129">
        <v>0</v>
      </c>
      <c r="K129">
        <v>0</v>
      </c>
      <c r="L129">
        <v>0</v>
      </c>
    </row>
    <row r="130" spans="1:12" x14ac:dyDescent="0.35">
      <c r="A130" t="s">
        <v>163</v>
      </c>
      <c r="B130" t="s">
        <v>13</v>
      </c>
      <c r="C130" t="s">
        <v>161</v>
      </c>
      <c r="D130">
        <v>1</v>
      </c>
      <c r="E130" t="s">
        <v>15</v>
      </c>
      <c r="G130">
        <v>11</v>
      </c>
      <c r="H130">
        <v>47</v>
      </c>
      <c r="I130">
        <v>93</v>
      </c>
      <c r="J130">
        <v>0</v>
      </c>
      <c r="K130">
        <v>0</v>
      </c>
      <c r="L130">
        <v>0</v>
      </c>
    </row>
    <row r="131" spans="1:12" x14ac:dyDescent="0.35">
      <c r="A131" t="s">
        <v>164</v>
      </c>
      <c r="B131" t="s">
        <v>13</v>
      </c>
      <c r="C131" t="s">
        <v>161</v>
      </c>
      <c r="D131">
        <v>1</v>
      </c>
      <c r="E131" t="s">
        <v>15</v>
      </c>
      <c r="G131">
        <v>12</v>
      </c>
      <c r="H131">
        <v>26</v>
      </c>
      <c r="I131">
        <v>119</v>
      </c>
      <c r="J131">
        <v>0</v>
      </c>
      <c r="K131">
        <v>0</v>
      </c>
      <c r="L131">
        <v>0</v>
      </c>
    </row>
    <row r="132" spans="1:12" x14ac:dyDescent="0.35">
      <c r="A132" t="s">
        <v>165</v>
      </c>
      <c r="B132" t="s">
        <v>13</v>
      </c>
      <c r="C132" t="s">
        <v>161</v>
      </c>
      <c r="D132">
        <v>1</v>
      </c>
      <c r="E132" t="s">
        <v>15</v>
      </c>
      <c r="G132">
        <v>13</v>
      </c>
      <c r="H132">
        <v>25</v>
      </c>
      <c r="I132">
        <v>144</v>
      </c>
      <c r="J132">
        <v>0</v>
      </c>
      <c r="K132">
        <v>0</v>
      </c>
      <c r="L132">
        <v>0</v>
      </c>
    </row>
    <row r="133" spans="1:12" x14ac:dyDescent="0.35">
      <c r="A133" t="s">
        <v>166</v>
      </c>
      <c r="B133" t="s">
        <v>13</v>
      </c>
      <c r="C133" t="s">
        <v>161</v>
      </c>
      <c r="D133">
        <v>1</v>
      </c>
      <c r="E133" t="s">
        <v>15</v>
      </c>
      <c r="G133">
        <v>14</v>
      </c>
      <c r="H133">
        <v>14</v>
      </c>
      <c r="I133">
        <v>158</v>
      </c>
      <c r="J133">
        <v>0</v>
      </c>
      <c r="K133">
        <v>0</v>
      </c>
      <c r="L133">
        <v>0</v>
      </c>
    </row>
    <row r="134" spans="1:12" x14ac:dyDescent="0.35">
      <c r="A134" t="s">
        <v>167</v>
      </c>
      <c r="B134" t="s">
        <v>13</v>
      </c>
      <c r="C134" t="s">
        <v>161</v>
      </c>
      <c r="D134">
        <v>1</v>
      </c>
      <c r="E134" t="s">
        <v>15</v>
      </c>
      <c r="G134">
        <v>15</v>
      </c>
      <c r="H134">
        <v>8</v>
      </c>
      <c r="I134">
        <v>166</v>
      </c>
      <c r="J134">
        <v>0</v>
      </c>
      <c r="K134">
        <v>0</v>
      </c>
      <c r="L134">
        <v>0</v>
      </c>
    </row>
    <row r="135" spans="1:12" x14ac:dyDescent="0.35">
      <c r="A135" t="s">
        <v>168</v>
      </c>
      <c r="B135" t="s">
        <v>13</v>
      </c>
      <c r="C135" t="s">
        <v>161</v>
      </c>
      <c r="D135">
        <v>1</v>
      </c>
      <c r="E135" t="s">
        <v>15</v>
      </c>
      <c r="G135">
        <v>16</v>
      </c>
      <c r="H135">
        <v>31</v>
      </c>
      <c r="I135">
        <v>197</v>
      </c>
      <c r="J135">
        <v>0</v>
      </c>
      <c r="K135">
        <v>0</v>
      </c>
      <c r="L135">
        <v>0</v>
      </c>
    </row>
    <row r="136" spans="1:12" x14ac:dyDescent="0.35">
      <c r="A136" t="s">
        <v>169</v>
      </c>
      <c r="B136" t="s">
        <v>13</v>
      </c>
      <c r="C136" t="s">
        <v>161</v>
      </c>
      <c r="D136">
        <v>1</v>
      </c>
      <c r="E136" t="s">
        <v>15</v>
      </c>
      <c r="G136">
        <v>17</v>
      </c>
      <c r="H136">
        <v>7</v>
      </c>
      <c r="I136">
        <v>204</v>
      </c>
      <c r="J136">
        <v>0</v>
      </c>
      <c r="K136">
        <v>0</v>
      </c>
      <c r="L136">
        <v>0</v>
      </c>
    </row>
    <row r="137" spans="1:12" x14ac:dyDescent="0.35">
      <c r="A137" t="s">
        <v>170</v>
      </c>
      <c r="B137" t="s">
        <v>13</v>
      </c>
      <c r="C137" t="s">
        <v>161</v>
      </c>
      <c r="D137">
        <v>1</v>
      </c>
      <c r="E137" t="s">
        <v>15</v>
      </c>
      <c r="G137">
        <v>18</v>
      </c>
      <c r="H137">
        <v>5</v>
      </c>
      <c r="I137">
        <v>209</v>
      </c>
      <c r="J137">
        <v>0</v>
      </c>
      <c r="K137">
        <v>0</v>
      </c>
      <c r="L137">
        <v>0</v>
      </c>
    </row>
    <row r="138" spans="1:12" x14ac:dyDescent="0.35">
      <c r="A138" t="s">
        <v>171</v>
      </c>
      <c r="B138" t="s">
        <v>13</v>
      </c>
      <c r="C138" t="s">
        <v>161</v>
      </c>
      <c r="D138">
        <v>1</v>
      </c>
      <c r="E138" t="s">
        <v>15</v>
      </c>
      <c r="G138">
        <v>19</v>
      </c>
      <c r="H138">
        <v>0</v>
      </c>
      <c r="I138">
        <v>209</v>
      </c>
      <c r="J138">
        <v>0</v>
      </c>
      <c r="K138">
        <v>0</v>
      </c>
      <c r="L138">
        <v>0</v>
      </c>
    </row>
    <row r="139" spans="1:12" x14ac:dyDescent="0.35">
      <c r="A139" t="s">
        <v>172</v>
      </c>
      <c r="B139" t="s">
        <v>13</v>
      </c>
      <c r="C139" t="s">
        <v>161</v>
      </c>
      <c r="D139">
        <v>1</v>
      </c>
      <c r="E139" t="s">
        <v>15</v>
      </c>
      <c r="G139">
        <v>20</v>
      </c>
      <c r="H139">
        <v>0</v>
      </c>
      <c r="I139">
        <v>209</v>
      </c>
      <c r="J139">
        <v>0</v>
      </c>
      <c r="K139">
        <v>0</v>
      </c>
      <c r="L139">
        <v>0</v>
      </c>
    </row>
    <row r="140" spans="1:12" x14ac:dyDescent="0.35">
      <c r="A140" t="s">
        <v>173</v>
      </c>
      <c r="B140" t="s">
        <v>13</v>
      </c>
      <c r="C140" t="s">
        <v>161</v>
      </c>
      <c r="D140">
        <v>1</v>
      </c>
      <c r="E140" t="s">
        <v>15</v>
      </c>
      <c r="G140">
        <v>21</v>
      </c>
      <c r="H140">
        <v>0</v>
      </c>
      <c r="I140">
        <v>209</v>
      </c>
      <c r="J140">
        <v>0</v>
      </c>
      <c r="K140">
        <v>0</v>
      </c>
      <c r="L140">
        <v>0</v>
      </c>
    </row>
    <row r="141" spans="1:12" x14ac:dyDescent="0.35">
      <c r="A141" t="s">
        <v>174</v>
      </c>
      <c r="B141" t="s">
        <v>13</v>
      </c>
      <c r="C141" t="s">
        <v>161</v>
      </c>
      <c r="D141">
        <v>1</v>
      </c>
      <c r="E141" t="s">
        <v>15</v>
      </c>
      <c r="G141">
        <v>22</v>
      </c>
      <c r="H141">
        <v>0</v>
      </c>
      <c r="I141">
        <v>209</v>
      </c>
      <c r="J141">
        <v>0</v>
      </c>
      <c r="K141">
        <v>0</v>
      </c>
      <c r="L141">
        <v>0</v>
      </c>
    </row>
    <row r="142" spans="1:12" x14ac:dyDescent="0.35">
      <c r="A142" t="s">
        <v>175</v>
      </c>
      <c r="B142" t="s">
        <v>13</v>
      </c>
      <c r="C142" t="s">
        <v>161</v>
      </c>
      <c r="D142">
        <v>1</v>
      </c>
      <c r="E142" t="s">
        <v>15</v>
      </c>
      <c r="G142">
        <v>23</v>
      </c>
      <c r="H142">
        <v>0</v>
      </c>
      <c r="I142">
        <v>209</v>
      </c>
      <c r="J142">
        <v>0</v>
      </c>
      <c r="K142">
        <v>0</v>
      </c>
      <c r="L14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Wong</dc:creator>
  <cp:lastModifiedBy>Daniel Wong</cp:lastModifiedBy>
  <dcterms:created xsi:type="dcterms:W3CDTF">2022-12-08T15:09:08Z</dcterms:created>
  <dcterms:modified xsi:type="dcterms:W3CDTF">2022-12-11T04:46:49Z</dcterms:modified>
</cp:coreProperties>
</file>