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8_{C12C1552-A5D2-4781-8736-1F958BD113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externalReferences>
    <externalReference r:id="rId2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U50" i="1"/>
  <c r="C72" i="1"/>
  <c r="C73" i="1"/>
  <c r="C74" i="1"/>
  <c r="C75" i="1"/>
  <c r="C76" i="1"/>
  <c r="C77" i="1"/>
  <c r="C78" i="1"/>
  <c r="C79" i="1"/>
  <c r="C80" i="1"/>
  <c r="V108" i="1"/>
  <c r="V107" i="1"/>
  <c r="U107" i="1"/>
  <c r="V36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U41" i="1"/>
  <c r="U40" i="1"/>
  <c r="U39" i="1"/>
  <c r="U28" i="1"/>
  <c r="U27" i="1"/>
  <c r="U25" i="1"/>
  <c r="U22" i="1"/>
  <c r="U19" i="1"/>
  <c r="U18" i="1"/>
  <c r="U7" i="1"/>
  <c r="U8" i="1"/>
  <c r="U9" i="1"/>
  <c r="U10" i="1"/>
  <c r="U11" i="1"/>
  <c r="U12" i="1"/>
  <c r="U13" i="1"/>
  <c r="U14" i="1"/>
  <c r="U15" i="1"/>
  <c r="U16" i="1"/>
  <c r="U17" i="1"/>
  <c r="U20" i="1"/>
  <c r="U21" i="1"/>
  <c r="U23" i="1"/>
  <c r="U24" i="1"/>
  <c r="U26" i="1"/>
  <c r="U29" i="1"/>
  <c r="U30" i="1"/>
  <c r="U31" i="1"/>
  <c r="U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 s="1"/>
  <c r="Z78" i="1"/>
  <c r="Y78" i="1"/>
  <c r="T79" i="1"/>
  <c r="AA79" i="1" s="1"/>
  <c r="S78" i="1"/>
  <c r="W78" i="1" s="1"/>
  <c r="AA78" i="1" l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<sst xmlns="http://schemas.openxmlformats.org/spreadsheetml/2006/main" count="127" uniqueCount="56">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</sst>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22</xdr:col>
      <xdr:colOff>64201</xdr:colOff>
      <xdr:row>37</xdr:row>
      <xdr:rowOff>37046</xdr:rowOff>
    </xdr:from>
    <xdr:to>
      <xdr:col>32</xdr:col>
      <xdr:colOff>197551</xdr:colOff>
      <xdr:row>55</xdr:row>
      <xdr:rowOff>41809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40079</xdr:colOff>
      <xdr:row>4</xdr:row>
      <xdr:rowOff>56232</xdr:rowOff>
    </xdr:from>
    <xdr:to>
      <xdr:col>32</xdr:col>
      <xdr:colOff>72035</xdr:colOff>
      <xdr:row>22</xdr:row>
      <xdr:rowOff>109258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43</xdr:col>
      <xdr:colOff>31956</xdr:colOff>
      <xdr:row>22</xdr:row>
      <xdr:rowOff>53026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6"/>
  <sheetViews>
    <sheetView tabSelected="1" zoomScale="55" zoomScaleNormal="55" workbookViewId="0">
      <selection activeCell="AB25" sqref="AB25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</cols>
  <sheetData>
    <row r="1" spans="1:30" ht="21" x14ac:dyDescent="0.35">
      <c r="A1" s="22" t="s">
        <v>37</v>
      </c>
      <c r="B1" s="22"/>
    </row>
    <row r="2" spans="1:30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0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0" x14ac:dyDescent="0.25">
      <c r="AC4" s="2"/>
      <c r="AD4" s="2"/>
    </row>
    <row r="5" spans="1:30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0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</row>
    <row r="7" spans="1:30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</row>
    <row r="8" spans="1:30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</row>
    <row r="9" spans="1:30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</row>
    <row r="10" spans="1:30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B10" s="23" t="s">
        <v>43</v>
      </c>
      <c r="AC10" s="24" t="s">
        <v>44</v>
      </c>
    </row>
    <row r="11" spans="1:30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B11" s="23"/>
      <c r="AC11" s="24"/>
    </row>
    <row r="12" spans="1:30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B12" s="2">
        <v>1</v>
      </c>
      <c r="AC12" s="2">
        <v>44</v>
      </c>
    </row>
    <row r="13" spans="1:30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  <c r="AB13" s="2">
        <v>2</v>
      </c>
      <c r="AC13" s="2">
        <v>63</v>
      </c>
    </row>
    <row r="14" spans="1:30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  <c r="AB14" s="2">
        <v>3</v>
      </c>
      <c r="AC14" s="2">
        <v>47</v>
      </c>
    </row>
    <row r="15" spans="1:30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  <c r="AB15" s="2">
        <v>4</v>
      </c>
      <c r="AC15" s="2">
        <v>58</v>
      </c>
    </row>
    <row r="16" spans="1:30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  <c r="AB16" s="2">
        <v>5</v>
      </c>
      <c r="AC16" s="2">
        <v>50</v>
      </c>
    </row>
    <row r="17" spans="1:29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  <c r="AB17" s="25"/>
      <c r="AC17" s="25"/>
    </row>
    <row r="18" spans="1:29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  <c r="AB18" s="25"/>
      <c r="AC18" s="25"/>
    </row>
    <row r="19" spans="1:29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  <c r="AB19" s="25"/>
      <c r="AC19" s="25"/>
    </row>
    <row r="20" spans="1:29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  <c r="AB20" s="25"/>
      <c r="AC20" s="25"/>
    </row>
    <row r="21" spans="1:29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  <c r="AB21" s="25"/>
      <c r="AC21" s="25"/>
    </row>
    <row r="22" spans="1:29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9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9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9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9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9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9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9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9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9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22" ht="21" x14ac:dyDescent="0.35">
      <c r="A34" s="22" t="s">
        <v>5</v>
      </c>
      <c r="B34" s="22"/>
    </row>
    <row r="35" spans="1:22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</row>
    <row r="36" spans="1:22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</row>
    <row r="38" spans="1:22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</row>
    <row r="39" spans="1:22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</row>
    <row r="40" spans="1:22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</row>
    <row r="41" spans="1:22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</row>
    <row r="42" spans="1:22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</row>
    <row r="43" spans="1:22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</row>
    <row r="44" spans="1:22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</row>
    <row r="45" spans="1:22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</row>
    <row r="46" spans="1:22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</row>
    <row r="47" spans="1:22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</row>
    <row r="48" spans="1:22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</row>
    <row r="49" spans="1:21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</row>
    <row r="50" spans="1:21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</row>
    <row r="51" spans="1:21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</row>
    <row r="52" spans="1:21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</row>
    <row r="53" spans="1:21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4">SUM(C53,G53,K53,O53,S53)/5</f>
        <v>41.6</v>
      </c>
    </row>
    <row r="54" spans="1:21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4"/>
        <v>38.9</v>
      </c>
    </row>
    <row r="55" spans="1:21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</row>
    <row r="56" spans="1:21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5">SUM(C56,G56,K56,O56,S56)/5</f>
        <v>29.4</v>
      </c>
    </row>
    <row r="57" spans="1:21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5"/>
        <v>25.7</v>
      </c>
    </row>
    <row r="58" spans="1:21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</row>
    <row r="59" spans="1:21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6">SUM(C59,G59,K59,O59,S59)/5</f>
        <v>20.6</v>
      </c>
    </row>
    <row r="60" spans="1:21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</row>
    <row r="61" spans="1:21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</row>
    <row r="62" spans="1:21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7">SUM(C62,G62,K62,O62,S62)/5</f>
        <v>8.3000000000000007</v>
      </c>
    </row>
    <row r="63" spans="1:21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7"/>
        <v>4.4000000000000004</v>
      </c>
    </row>
    <row r="64" spans="1:21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7"/>
        <v>0</v>
      </c>
    </row>
    <row r="68" spans="1:31" ht="15.75" x14ac:dyDescent="0.25">
      <c r="A68" s="21" t="s">
        <v>45</v>
      </c>
      <c r="B68" s="21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18">F72-$F$90</f>
        <v>89</v>
      </c>
    </row>
    <row r="73" spans="1:31" x14ac:dyDescent="0.25">
      <c r="A73" s="3">
        <v>6</v>
      </c>
      <c r="B73" s="3">
        <v>543</v>
      </c>
      <c r="C73" s="3">
        <f t="shared" ref="C73:C78" si="19">B73-$B$78</f>
        <v>53</v>
      </c>
      <c r="D73" s="3"/>
      <c r="E73" s="3">
        <v>18</v>
      </c>
      <c r="F73" s="3">
        <v>560</v>
      </c>
      <c r="G73" s="3">
        <f t="shared" si="18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9"/>
        <v>49</v>
      </c>
      <c r="D74" s="3"/>
      <c r="E74" s="3">
        <v>17</v>
      </c>
      <c r="F74" s="3">
        <v>559</v>
      </c>
      <c r="G74" s="3">
        <f t="shared" si="18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9"/>
        <v>47</v>
      </c>
      <c r="D75" s="3"/>
      <c r="E75" s="3">
        <v>16</v>
      </c>
      <c r="F75" s="3">
        <v>559</v>
      </c>
      <c r="G75" s="3">
        <f t="shared" si="18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9"/>
        <v>41</v>
      </c>
      <c r="D76" s="3"/>
      <c r="E76" s="3">
        <v>15</v>
      </c>
      <c r="F76" s="3">
        <v>558</v>
      </c>
      <c r="G76" s="3">
        <f t="shared" si="18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19"/>
        <v>10</v>
      </c>
      <c r="D77" s="3"/>
      <c r="E77" s="3">
        <v>14</v>
      </c>
      <c r="F77" s="3">
        <v>556</v>
      </c>
      <c r="G77" s="3">
        <f t="shared" si="18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9"/>
        <v>0</v>
      </c>
      <c r="D78" s="3"/>
      <c r="E78" s="3">
        <v>13</v>
      </c>
      <c r="F78" s="3">
        <v>554</v>
      </c>
      <c r="G78" s="3">
        <f t="shared" si="18"/>
        <v>82</v>
      </c>
      <c r="P78">
        <v>5</v>
      </c>
      <c r="Q78">
        <f t="shared" ref="Q78:Q97" si="20">0.00003*P78^3-0.0031*P78^2+0.1115*P78+2.2599</f>
        <v>2.7436500000000001</v>
      </c>
      <c r="R78">
        <f t="shared" ref="R78:R97" si="21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18"/>
        <v>80</v>
      </c>
      <c r="P79">
        <v>10</v>
      </c>
      <c r="Q79">
        <f t="shared" si="20"/>
        <v>3.0949</v>
      </c>
      <c r="R79">
        <f t="shared" si="21"/>
        <v>3.6240999999999994</v>
      </c>
      <c r="S79">
        <f t="shared" ref="S79:S97" si="22">(P79-P78)*((Q78+Q79)/2)*0.001+S78</f>
        <v>2.7105250000000001E-2</v>
      </c>
      <c r="T79">
        <f t="shared" ref="T79:T97" si="23">(P79-P78)*((R78+R79)/2)*0.001+T78</f>
        <v>2.6410999999999997E-2</v>
      </c>
      <c r="W79" t="e">
        <f t="shared" ref="W79:W97" si="24">SQRT((2*($S79-$U$78))/($M$71*0.001))</f>
        <v>#NUM!</v>
      </c>
      <c r="X79" t="e">
        <f t="shared" ref="X79:X97" si="25">SQRT((2*($S79-$U$78))/(($M$71+$N$71)*0.001))</f>
        <v>#NUM!</v>
      </c>
      <c r="Y79" t="e">
        <f t="shared" ref="Y79:Y97" si="26">SQRT((2*($T79-$U$78))/($M$71*0.001))</f>
        <v>#NUM!</v>
      </c>
      <c r="Z79" t="e">
        <f t="shared" ref="Z79:Z97" si="27">SQRT((2*($T79-$U$78))/(($M$71+$N$71)*0.001))</f>
        <v>#NUM!</v>
      </c>
      <c r="AA79" t="e">
        <f t="shared" ref="AA79:AA97" si="28">SQRT((4*($T79-$U$78))/($M$71*0.001))</f>
        <v>#NUM!</v>
      </c>
      <c r="AB79" t="e">
        <f t="shared" ref="AB79:AB94" si="29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18"/>
        <v>79</v>
      </c>
      <c r="P80">
        <v>15</v>
      </c>
      <c r="Q80">
        <f t="shared" si="20"/>
        <v>3.3361499999999999</v>
      </c>
      <c r="R80">
        <f t="shared" si="21"/>
        <v>4.192099999999999</v>
      </c>
      <c r="S80">
        <f t="shared" si="22"/>
        <v>4.3182875000000003E-2</v>
      </c>
      <c r="T80">
        <f t="shared" si="23"/>
        <v>4.5951499999999992E-2</v>
      </c>
      <c r="W80">
        <f t="shared" si="24"/>
        <v>0.85844608887221352</v>
      </c>
      <c r="X80">
        <f t="shared" si="25"/>
        <v>0.78776415786772946</v>
      </c>
      <c r="Y80">
        <f t="shared" si="26"/>
        <v>0.95392282182574906</v>
      </c>
      <c r="Z80">
        <f t="shared" si="27"/>
        <v>0.87537961690012545</v>
      </c>
      <c r="AA80">
        <f t="shared" si="28"/>
        <v>1.3490505920831879</v>
      </c>
      <c r="AB80">
        <f t="shared" si="29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18"/>
        <v>78</v>
      </c>
      <c r="P81">
        <v>20</v>
      </c>
      <c r="Q81">
        <f t="shared" si="20"/>
        <v>3.4899</v>
      </c>
      <c r="R81">
        <f t="shared" si="21"/>
        <v>4.5000999999999989</v>
      </c>
      <c r="S81">
        <f t="shared" si="22"/>
        <v>6.024800000000001E-2</v>
      </c>
      <c r="T81">
        <f t="shared" si="23"/>
        <v>6.7681999999999992E-2</v>
      </c>
      <c r="W81">
        <f t="shared" si="24"/>
        <v>1.3429445260322561</v>
      </c>
      <c r="X81">
        <f t="shared" si="25"/>
        <v>1.2323704159485751</v>
      </c>
      <c r="Y81">
        <f t="shared" si="26"/>
        <v>1.5060295481829031</v>
      </c>
      <c r="Z81">
        <f t="shared" si="27"/>
        <v>1.3820274961085253</v>
      </c>
      <c r="AA81">
        <f t="shared" si="28"/>
        <v>2.1298474123748865</v>
      </c>
      <c r="AB81">
        <f t="shared" si="29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18"/>
        <v>75</v>
      </c>
      <c r="P82">
        <v>25</v>
      </c>
      <c r="Q82">
        <f t="shared" si="20"/>
        <v>3.5786500000000001</v>
      </c>
      <c r="R82">
        <f t="shared" si="21"/>
        <v>4.6080999999999994</v>
      </c>
      <c r="S82">
        <f t="shared" si="22"/>
        <v>7.7919375000000013E-2</v>
      </c>
      <c r="T82">
        <f t="shared" si="23"/>
        <v>9.0452499999999991E-2</v>
      </c>
      <c r="W82">
        <f t="shared" si="24"/>
        <v>1.7052744463868568</v>
      </c>
      <c r="X82">
        <f t="shared" si="25"/>
        <v>1.5648671542742267</v>
      </c>
      <c r="Y82">
        <f t="shared" si="26"/>
        <v>1.9212707383396019</v>
      </c>
      <c r="Z82">
        <f t="shared" si="27"/>
        <v>1.7630789456008633</v>
      </c>
      <c r="AA82">
        <f t="shared" si="28"/>
        <v>2.7170871351504351</v>
      </c>
      <c r="AB82">
        <f t="shared" si="29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18"/>
        <v>73</v>
      </c>
      <c r="P83">
        <v>30</v>
      </c>
      <c r="Q83">
        <f t="shared" si="20"/>
        <v>3.6249000000000002</v>
      </c>
      <c r="R83">
        <f t="shared" si="21"/>
        <v>4.5760999999999976</v>
      </c>
      <c r="S83">
        <f t="shared" si="22"/>
        <v>9.592825000000002E-2</v>
      </c>
      <c r="T83">
        <f t="shared" si="23"/>
        <v>0.11341299999999999</v>
      </c>
      <c r="W83">
        <f t="shared" si="24"/>
        <v>2.0083614278809483</v>
      </c>
      <c r="X83">
        <f t="shared" si="25"/>
        <v>1.8429988434185482</v>
      </c>
      <c r="Y83">
        <f t="shared" si="26"/>
        <v>2.26413614873311</v>
      </c>
      <c r="Z83">
        <f t="shared" si="27"/>
        <v>2.077713824577895</v>
      </c>
      <c r="AA83">
        <f t="shared" si="28"/>
        <v>3.2019720485975509</v>
      </c>
      <c r="AB83">
        <f t="shared" si="29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18"/>
        <v>68</v>
      </c>
      <c r="P84">
        <v>35</v>
      </c>
      <c r="Q84">
        <f t="shared" si="20"/>
        <v>3.6511500000000003</v>
      </c>
      <c r="R84">
        <f t="shared" si="21"/>
        <v>4.4640999999999966</v>
      </c>
      <c r="S84">
        <f t="shared" si="22"/>
        <v>0.11411837500000002</v>
      </c>
      <c r="T84">
        <f t="shared" si="23"/>
        <v>0.13601349999999998</v>
      </c>
      <c r="W84">
        <f t="shared" si="24"/>
        <v>2.2738510147984634</v>
      </c>
      <c r="X84">
        <f t="shared" si="25"/>
        <v>2.0866287970892441</v>
      </c>
      <c r="Y84">
        <f t="shared" si="26"/>
        <v>2.5571162957519156</v>
      </c>
      <c r="Z84">
        <f t="shared" si="27"/>
        <v>2.3465708463291928</v>
      </c>
      <c r="AA84">
        <f t="shared" si="28"/>
        <v>3.6163085460176094</v>
      </c>
      <c r="AB84">
        <f t="shared" si="29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18"/>
        <v>63</v>
      </c>
      <c r="P85">
        <v>40</v>
      </c>
      <c r="Q85">
        <f t="shared" si="20"/>
        <v>3.6798999999999999</v>
      </c>
      <c r="R85">
        <f t="shared" si="21"/>
        <v>4.332099999999997</v>
      </c>
      <c r="S85">
        <f t="shared" si="22"/>
        <v>0.13244600000000001</v>
      </c>
      <c r="T85">
        <f t="shared" si="23"/>
        <v>0.15800399999999998</v>
      </c>
      <c r="W85">
        <f t="shared" si="24"/>
        <v>2.513140465632592</v>
      </c>
      <c r="X85">
        <f t="shared" si="25"/>
        <v>2.3062158569716256</v>
      </c>
      <c r="Y85">
        <f t="shared" si="26"/>
        <v>2.8130499462327356</v>
      </c>
      <c r="Z85">
        <f t="shared" si="27"/>
        <v>2.5814316713181098</v>
      </c>
      <c r="AA85">
        <f t="shared" si="28"/>
        <v>3.9782533855952407</v>
      </c>
      <c r="AB85">
        <f t="shared" si="29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18"/>
        <v>50</v>
      </c>
      <c r="P86">
        <v>45</v>
      </c>
      <c r="Q86">
        <f t="shared" si="20"/>
        <v>3.7336500000000004</v>
      </c>
      <c r="R86">
        <f t="shared" si="21"/>
        <v>4.2401</v>
      </c>
      <c r="S86">
        <f t="shared" si="22"/>
        <v>0.15097987500000001</v>
      </c>
      <c r="T86">
        <f t="shared" si="23"/>
        <v>0.17943449999999997</v>
      </c>
      <c r="W86">
        <f t="shared" si="24"/>
        <v>2.7339060312124848</v>
      </c>
      <c r="X86">
        <f t="shared" si="25"/>
        <v>2.5088042339350687</v>
      </c>
      <c r="Y86">
        <f t="shared" si="26"/>
        <v>3.041817918613801</v>
      </c>
      <c r="Z86">
        <f t="shared" si="27"/>
        <v>2.7913635603976399</v>
      </c>
      <c r="AA86">
        <f t="shared" si="28"/>
        <v>4.3017801547731374</v>
      </c>
      <c r="AB86">
        <f t="shared" si="29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18"/>
        <v>40</v>
      </c>
      <c r="P87">
        <v>50</v>
      </c>
      <c r="Q87">
        <f t="shared" si="20"/>
        <v>3.8349000000000002</v>
      </c>
      <c r="R87">
        <f t="shared" si="21"/>
        <v>4.2480999999999991</v>
      </c>
      <c r="S87">
        <f t="shared" si="22"/>
        <v>0.16990125</v>
      </c>
      <c r="T87">
        <f t="shared" si="23"/>
        <v>0.20065499999999997</v>
      </c>
      <c r="W87">
        <f t="shared" si="24"/>
        <v>2.9422488210550788</v>
      </c>
      <c r="X87">
        <f t="shared" si="25"/>
        <v>2.699992690048584</v>
      </c>
      <c r="Y87">
        <f t="shared" si="26"/>
        <v>3.2525278630628205</v>
      </c>
      <c r="Z87">
        <f t="shared" si="27"/>
        <v>2.9847242665560283</v>
      </c>
      <c r="AA87">
        <f t="shared" si="28"/>
        <v>4.5997690159398221</v>
      </c>
      <c r="AB87">
        <f t="shared" si="29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18"/>
        <v>25</v>
      </c>
      <c r="P88">
        <v>55</v>
      </c>
      <c r="Q88">
        <f t="shared" si="20"/>
        <v>4.0061500000000008</v>
      </c>
      <c r="R88">
        <f t="shared" si="21"/>
        <v>4.4160999999999984</v>
      </c>
      <c r="S88">
        <f t="shared" si="22"/>
        <v>0.18950387500000002</v>
      </c>
      <c r="T88">
        <f t="shared" si="23"/>
        <v>0.22231549999999997</v>
      </c>
      <c r="W88">
        <f t="shared" si="24"/>
        <v>3.1435636127649778</v>
      </c>
      <c r="X88">
        <f t="shared" si="25"/>
        <v>2.8847318127650876</v>
      </c>
      <c r="Y88">
        <f t="shared" si="26"/>
        <v>3.454376752758737</v>
      </c>
      <c r="Z88">
        <f t="shared" si="27"/>
        <v>3.1699535111982153</v>
      </c>
      <c r="AA88">
        <f t="shared" si="28"/>
        <v>4.8852264532977383</v>
      </c>
      <c r="AB88">
        <f t="shared" si="29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18"/>
        <v>10</v>
      </c>
      <c r="P89">
        <v>60</v>
      </c>
      <c r="Q89">
        <f t="shared" si="20"/>
        <v>4.2699000000000007</v>
      </c>
      <c r="R89">
        <f t="shared" si="21"/>
        <v>4.8040999999999947</v>
      </c>
      <c r="S89">
        <f t="shared" si="22"/>
        <v>0.21019400000000002</v>
      </c>
      <c r="T89">
        <f t="shared" si="23"/>
        <v>0.24536599999999995</v>
      </c>
      <c r="W89">
        <f t="shared" si="24"/>
        <v>3.3429216263621857</v>
      </c>
      <c r="X89">
        <f t="shared" si="25"/>
        <v>3.0676752727346108</v>
      </c>
      <c r="Y89">
        <f t="shared" si="26"/>
        <v>3.6569625374072396</v>
      </c>
      <c r="Z89">
        <f t="shared" si="27"/>
        <v>3.3558589770257345</v>
      </c>
      <c r="AA89">
        <f t="shared" si="28"/>
        <v>5.1717260174916451</v>
      </c>
      <c r="AB89">
        <f t="shared" si="29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18"/>
        <v>0</v>
      </c>
      <c r="P90">
        <v>65</v>
      </c>
      <c r="Q90">
        <f t="shared" si="20"/>
        <v>4.6486499999999999</v>
      </c>
      <c r="R90">
        <f t="shared" si="21"/>
        <v>5.4721000000000011</v>
      </c>
      <c r="S90">
        <f t="shared" si="22"/>
        <v>0.23249037500000003</v>
      </c>
      <c r="T90">
        <f t="shared" si="23"/>
        <v>0.27105649999999992</v>
      </c>
      <c r="W90">
        <f t="shared" si="24"/>
        <v>3.5452289682755334</v>
      </c>
      <c r="X90">
        <f t="shared" si="25"/>
        <v>3.253325221984424</v>
      </c>
      <c r="Y90">
        <f t="shared" si="26"/>
        <v>3.8702753455019185</v>
      </c>
      <c r="Z90">
        <f t="shared" si="27"/>
        <v>3.5516082346778588</v>
      </c>
      <c r="AA90">
        <f t="shared" si="28"/>
        <v>5.4733958837270293</v>
      </c>
      <c r="AB90">
        <f t="shared" si="29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18"/>
        <v>-7</v>
      </c>
      <c r="P91">
        <v>70</v>
      </c>
      <c r="Q91">
        <f t="shared" si="20"/>
        <v>5.1649000000000012</v>
      </c>
      <c r="R91">
        <f t="shared" si="21"/>
        <v>6.4800999999999931</v>
      </c>
      <c r="S91">
        <f t="shared" si="22"/>
        <v>0.25702425000000001</v>
      </c>
      <c r="T91">
        <f t="shared" si="23"/>
        <v>0.3009369999999999</v>
      </c>
      <c r="W91">
        <f t="shared" si="24"/>
        <v>3.7552650538943322</v>
      </c>
      <c r="X91">
        <f t="shared" si="25"/>
        <v>3.4460675528705713</v>
      </c>
      <c r="Y91">
        <f t="shared" si="26"/>
        <v>4.1044564195518012</v>
      </c>
      <c r="Z91">
        <f t="shared" si="27"/>
        <v>3.76650752652486</v>
      </c>
      <c r="AA91">
        <f t="shared" si="28"/>
        <v>5.8045779346994717</v>
      </c>
      <c r="AB91">
        <f t="shared" si="29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0"/>
        <v>5.8411500000000007</v>
      </c>
      <c r="R92">
        <f t="shared" si="21"/>
        <v>7.8880999999999979</v>
      </c>
      <c r="S92">
        <f t="shared" si="22"/>
        <v>0.28453937500000004</v>
      </c>
      <c r="T92">
        <f t="shared" si="23"/>
        <v>0.33685749999999987</v>
      </c>
      <c r="W92">
        <f t="shared" si="24"/>
        <v>3.9776514348922034</v>
      </c>
      <c r="X92">
        <f t="shared" si="25"/>
        <v>3.6501432920683516</v>
      </c>
      <c r="Y92">
        <f t="shared" si="26"/>
        <v>4.3693928353948666</v>
      </c>
      <c r="Z92">
        <f t="shared" si="27"/>
        <v>4.0096298556035519</v>
      </c>
      <c r="AA92">
        <f t="shared" si="28"/>
        <v>6.1792546071512531</v>
      </c>
      <c r="AB92">
        <f t="shared" si="29"/>
        <v>5.6704729218906182</v>
      </c>
    </row>
    <row r="93" spans="1:31" x14ac:dyDescent="0.25">
      <c r="P93">
        <v>80</v>
      </c>
      <c r="Q93">
        <f t="shared" si="20"/>
        <v>6.6999000000000013</v>
      </c>
      <c r="R93">
        <f t="shared" si="21"/>
        <v>9.7560999999999964</v>
      </c>
      <c r="S93">
        <f t="shared" si="22"/>
        <v>0.31589200000000006</v>
      </c>
      <c r="T93">
        <f t="shared" si="23"/>
        <v>0.38096799999999986</v>
      </c>
      <c r="W93">
        <f t="shared" si="24"/>
        <v>4.2167819483582507</v>
      </c>
      <c r="X93">
        <f t="shared" si="25"/>
        <v>3.8695845010189815</v>
      </c>
      <c r="Y93">
        <f t="shared" si="26"/>
        <v>4.6742379057981198</v>
      </c>
      <c r="Z93">
        <f t="shared" si="27"/>
        <v>4.2893748777770941</v>
      </c>
      <c r="AA93">
        <f t="shared" si="28"/>
        <v>6.6103706401381146</v>
      </c>
      <c r="AB93">
        <f t="shared" si="29"/>
        <v>6.0660921262548033</v>
      </c>
    </row>
    <row r="94" spans="1:31" x14ac:dyDescent="0.25">
      <c r="P94">
        <v>85</v>
      </c>
      <c r="Q94">
        <f t="shared" si="20"/>
        <v>7.7636500000000019</v>
      </c>
      <c r="R94">
        <f t="shared" si="21"/>
        <v>12.144099999999995</v>
      </c>
      <c r="S94">
        <f t="shared" si="22"/>
        <v>0.3520508750000001</v>
      </c>
      <c r="T94">
        <f t="shared" si="23"/>
        <v>0.43571849999999984</v>
      </c>
      <c r="W94">
        <f t="shared" si="24"/>
        <v>4.4767376165573971</v>
      </c>
      <c r="X94">
        <f t="shared" si="25"/>
        <v>4.1081361825938592</v>
      </c>
      <c r="Y94">
        <f t="shared" si="26"/>
        <v>5.0269678982464159</v>
      </c>
      <c r="Z94">
        <f t="shared" si="27"/>
        <v>4.6130621180798279</v>
      </c>
      <c r="AA94">
        <f t="shared" si="28"/>
        <v>7.1092061793142545</v>
      </c>
      <c r="AB94">
        <f t="shared" si="29"/>
        <v>6.5238550114580489</v>
      </c>
    </row>
    <row r="95" spans="1:31" x14ac:dyDescent="0.25">
      <c r="P95">
        <v>90</v>
      </c>
      <c r="Q95">
        <f t="shared" si="20"/>
        <v>9.0549000000000017</v>
      </c>
      <c r="R95">
        <f t="shared" si="21"/>
        <v>15.112100000000005</v>
      </c>
      <c r="S95">
        <f t="shared" si="22"/>
        <v>0.39409725000000012</v>
      </c>
      <c r="T95">
        <f t="shared" si="23"/>
        <v>0.50385899999999983</v>
      </c>
      <c r="W95">
        <f t="shared" si="24"/>
        <v>4.7612055327406324</v>
      </c>
      <c r="X95">
        <f t="shared" si="25"/>
        <v>4.3691818456090852</v>
      </c>
      <c r="Y95">
        <f t="shared" si="26"/>
        <v>5.4340765084786939</v>
      </c>
      <c r="Z95">
        <f t="shared" si="27"/>
        <v>4.9866506004056781</v>
      </c>
      <c r="AA95">
        <f t="shared" si="28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0"/>
        <v>10.596150000000002</v>
      </c>
      <c r="R96">
        <f t="shared" si="21"/>
        <v>18.720099999999999</v>
      </c>
      <c r="S96">
        <f t="shared" si="22"/>
        <v>0.44322487500000013</v>
      </c>
      <c r="T96">
        <f t="shared" si="23"/>
        <v>0.58843949999999978</v>
      </c>
      <c r="W96">
        <f t="shared" si="24"/>
        <v>5.073416470929625</v>
      </c>
      <c r="X96">
        <f t="shared" si="25"/>
        <v>4.6556862516372624</v>
      </c>
      <c r="Y96">
        <f t="shared" si="26"/>
        <v>5.9004634351887972</v>
      </c>
      <c r="Z96">
        <f t="shared" si="27"/>
        <v>5.4146365966410155</v>
      </c>
      <c r="AA96">
        <f t="shared" si="28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0"/>
        <v>12.4099</v>
      </c>
      <c r="R97">
        <f t="shared" si="21"/>
        <v>23.028099999999998</v>
      </c>
      <c r="S97">
        <f t="shared" si="22"/>
        <v>0.50074000000000018</v>
      </c>
      <c r="T97">
        <f t="shared" si="23"/>
        <v>0.69280999999999981</v>
      </c>
      <c r="W97">
        <f t="shared" si="24"/>
        <v>5.4161102278295639</v>
      </c>
      <c r="X97">
        <f t="shared" si="25"/>
        <v>4.9701636105654998</v>
      </c>
      <c r="Y97">
        <f t="shared" si="26"/>
        <v>6.4295120343615491</v>
      </c>
      <c r="Z97">
        <f t="shared" si="27"/>
        <v>5.9001248871706533</v>
      </c>
      <c r="AA97">
        <f t="shared" si="28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0">(COS($S$71)*W97)*(SIN($S$71)*W97+SQRT(SIN($S$71)^2+2*9.81*$P$71*0.001))/9.81</f>
        <v>2.1213137474238475</v>
      </c>
      <c r="X100">
        <f t="shared" si="30"/>
        <v>1.8361518472553215</v>
      </c>
      <c r="Y100">
        <f t="shared" si="30"/>
        <v>2.8430668778456725</v>
      </c>
      <c r="Z100">
        <f t="shared" si="30"/>
        <v>2.4532586769452918</v>
      </c>
      <c r="AA100">
        <f t="shared" si="30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1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2">Q108/180*PI()</f>
        <v>0.72987603319999295</v>
      </c>
      <c r="T108">
        <f t="shared" si="31"/>
        <v>3.4531200000000005E-2</v>
      </c>
      <c r="U108" s="6">
        <f t="shared" ref="U108:U170" si="33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2"/>
        <v>0.72835616712494855</v>
      </c>
      <c r="T109">
        <f t="shared" si="31"/>
        <v>3.6100800000000002E-2</v>
      </c>
      <c r="U109" s="6">
        <f t="shared" si="33"/>
        <v>7.6250190681383652</v>
      </c>
      <c r="V109">
        <f t="shared" ref="V109:V170" si="34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2"/>
        <v>0.72686912151789163</v>
      </c>
      <c r="T110">
        <f t="shared" si="31"/>
        <v>3.76704E-2</v>
      </c>
      <c r="U110" s="6">
        <f t="shared" si="33"/>
        <v>7.6141772199524018</v>
      </c>
      <c r="V110">
        <f t="shared" si="34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2"/>
        <v>0.72541272024949111</v>
      </c>
      <c r="T111">
        <f t="shared" si="31"/>
        <v>3.9239999999999997E-2</v>
      </c>
      <c r="U111" s="6">
        <f t="shared" si="33"/>
        <v>7.6033199119996597</v>
      </c>
      <c r="V111">
        <f t="shared" si="34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2"/>
        <v>0.72398504503586458</v>
      </c>
      <c r="T112">
        <f t="shared" si="31"/>
        <v>4.0809599999999994E-2</v>
      </c>
      <c r="U112" s="6">
        <f t="shared" si="33"/>
        <v>7.5924470779570754</v>
      </c>
      <c r="V112">
        <f t="shared" si="34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2"/>
        <v>0.72258432403162098</v>
      </c>
      <c r="T113">
        <f t="shared" si="31"/>
        <v>4.2379200000000006E-2</v>
      </c>
      <c r="U113" s="6">
        <f t="shared" si="33"/>
        <v>7.5815586510260102</v>
      </c>
      <c r="V113">
        <f t="shared" si="34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2"/>
        <v>0.72120895122798068</v>
      </c>
      <c r="T114">
        <f t="shared" si="31"/>
        <v>4.3948800000000003E-2</v>
      </c>
      <c r="U114" s="6">
        <f t="shared" si="33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2"/>
        <v>0.71985745837108495</v>
      </c>
      <c r="T115">
        <f t="shared" si="31"/>
        <v>4.5518400000000001E-2</v>
      </c>
      <c r="U115" s="6">
        <f t="shared" si="33"/>
        <v>7.5597347488972257</v>
      </c>
      <c r="V115">
        <f t="shared" si="34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2"/>
        <v>0.71852850240436128</v>
      </c>
      <c r="T116">
        <f t="shared" si="31"/>
        <v>4.7087999999999998E-2</v>
      </c>
      <c r="U116" s="6">
        <f t="shared" si="33"/>
        <v>7.5487991376809473</v>
      </c>
      <c r="V116">
        <f t="shared" si="34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2"/>
        <v>0.71722084809074993</v>
      </c>
      <c r="T117">
        <f t="shared" si="31"/>
        <v>4.8657600000000002E-2</v>
      </c>
      <c r="U117" s="6">
        <f t="shared" si="33"/>
        <v>7.5378476615291872</v>
      </c>
      <c r="V117">
        <f t="shared" si="34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2"/>
        <v>0.71593335959189131</v>
      </c>
      <c r="T118">
        <f t="shared" si="31"/>
        <v>5.02272E-2</v>
      </c>
      <c r="U118" s="6">
        <f t="shared" si="33"/>
        <v>7.5268802511923525</v>
      </c>
      <c r="V118">
        <f t="shared" si="34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2"/>
        <v>0.71466498835283931</v>
      </c>
      <c r="T119">
        <f t="shared" si="31"/>
        <v>5.1796800000000004E-2</v>
      </c>
      <c r="U119" s="6">
        <f t="shared" si="33"/>
        <v>7.515896836915597</v>
      </c>
      <c r="V119">
        <f t="shared" si="34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2"/>
        <v>0.71341476443689977</v>
      </c>
      <c r="T120">
        <f t="shared" si="31"/>
        <v>5.3366400000000001E-2</v>
      </c>
      <c r="U120" s="6">
        <f t="shared" si="33"/>
        <v>7.5048973484336408</v>
      </c>
      <c r="V120">
        <f t="shared" si="34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2"/>
        <v>0.71218178865764159</v>
      </c>
      <c r="T121">
        <f t="shared" si="31"/>
        <v>5.4935999999999999E-2</v>
      </c>
      <c r="U121" s="6">
        <f t="shared" si="33"/>
        <v>7.4938817149655303</v>
      </c>
      <c r="V121">
        <f t="shared" si="34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2"/>
        <v>0.71096522566934539</v>
      </c>
      <c r="T122">
        <f t="shared" si="31"/>
        <v>5.6505600000000003E-2</v>
      </c>
      <c r="U122" s="6">
        <f t="shared" si="33"/>
        <v>7.4828498652093192</v>
      </c>
      <c r="V122">
        <f t="shared" si="34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2"/>
        <v>0.70976429789284623</v>
      </c>
      <c r="T123">
        <f t="shared" si="31"/>
        <v>5.80752E-2</v>
      </c>
      <c r="U123" s="6">
        <f t="shared" si="33"/>
        <v>7.4718017273366906</v>
      </c>
      <c r="V123">
        <f t="shared" si="34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2"/>
        <v>0.70857828015022117</v>
      </c>
      <c r="T124">
        <f t="shared" si="31"/>
        <v>5.9644799999999998E-2</v>
      </c>
      <c r="U124" s="6">
        <f t="shared" si="33"/>
        <v>7.4607372289874929</v>
      </c>
      <c r="V124">
        <f t="shared" si="34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2"/>
        <v>0.70740649491530516</v>
      </c>
      <c r="T125">
        <f t="shared" si="31"/>
        <v>6.1214400000000002E-2</v>
      </c>
      <c r="U125" s="6">
        <f t="shared" si="33"/>
        <v>7.4496562972642169</v>
      </c>
      <c r="V125">
        <f t="shared" si="34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2"/>
        <v>0.70624830809326333</v>
      </c>
      <c r="T126">
        <f t="shared" si="31"/>
        <v>6.2783999999999993E-2</v>
      </c>
      <c r="U126" s="6">
        <f t="shared" si="33"/>
        <v>7.4385588587263882</v>
      </c>
      <c r="V126">
        <f t="shared" si="34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2"/>
        <v>0.70510312526409036</v>
      </c>
      <c r="T127">
        <f t="shared" si="31"/>
        <v>6.4353599999999997E-2</v>
      </c>
      <c r="U127" s="6">
        <f t="shared" si="33"/>
        <v>7.4274448393848909</v>
      </c>
      <c r="V127">
        <f t="shared" si="34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2"/>
        <v>0.7039702286790146</v>
      </c>
      <c r="T128">
        <f t="shared" si="31"/>
        <v>6.5923199999999987E-2</v>
      </c>
      <c r="U128" s="6">
        <f t="shared" si="33"/>
        <v>7.4163141646962112</v>
      </c>
      <c r="V128">
        <f t="shared" si="34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2"/>
        <v>0.70284916813562359</v>
      </c>
      <c r="T129">
        <f t="shared" si="31"/>
        <v>6.7492800000000006E-2</v>
      </c>
      <c r="U129" s="6">
        <f t="shared" si="33"/>
        <v>7.4051667595566064</v>
      </c>
      <c r="V129">
        <f t="shared" si="34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2"/>
        <v>0.70174033651989831</v>
      </c>
      <c r="T130">
        <f t="shared" si="31"/>
        <v>6.906240000000001E-2</v>
      </c>
      <c r="U130" s="6">
        <f t="shared" si="33"/>
        <v>7.3940025482961875</v>
      </c>
      <c r="V130">
        <f t="shared" si="34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2"/>
        <v>0.70064186887730906</v>
      </c>
      <c r="T131">
        <f t="shared" si="31"/>
        <v>7.0632E-2</v>
      </c>
      <c r="U131" s="6">
        <f t="shared" si="33"/>
        <v>7.3828214546729303</v>
      </c>
      <c r="V131">
        <f t="shared" si="34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2"/>
        <v>0.69955390507326687</v>
      </c>
      <c r="T132">
        <f t="shared" si="31"/>
        <v>7.2201600000000005E-2</v>
      </c>
      <c r="U132" s="6">
        <f t="shared" si="33"/>
        <v>7.3716234018666036</v>
      </c>
      <c r="V132">
        <f t="shared" si="34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2"/>
        <v>0.69847604757934878</v>
      </c>
      <c r="T133">
        <f t="shared" si="31"/>
        <v>7.3771199999999995E-2</v>
      </c>
      <c r="U133" s="6">
        <f t="shared" si="33"/>
        <v>7.3604083124726012</v>
      </c>
      <c r="V133">
        <f t="shared" si="34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2"/>
        <v>0.69740789393925806</v>
      </c>
      <c r="T134">
        <f t="shared" si="31"/>
        <v>7.5340799999999999E-2</v>
      </c>
      <c r="U134" s="6">
        <f t="shared" si="33"/>
        <v>7.3491761084957128</v>
      </c>
      <c r="V134">
        <f t="shared" si="34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2"/>
        <v>0.69634906030433319</v>
      </c>
      <c r="T135">
        <f t="shared" si="31"/>
        <v>7.6910400000000004E-2</v>
      </c>
      <c r="U135" s="6">
        <f t="shared" si="33"/>
        <v>7.3379267113437843</v>
      </c>
      <c r="V135">
        <f t="shared" si="34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2"/>
        <v>0.69529920664589095</v>
      </c>
      <c r="T136">
        <f t="shared" si="31"/>
        <v>7.8479999999999994E-2</v>
      </c>
      <c r="U136" s="6">
        <f t="shared" si="33"/>
        <v>7.3266600418213095</v>
      </c>
      <c r="V136">
        <f t="shared" si="34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2"/>
        <v>0.69425799384992126</v>
      </c>
      <c r="T137">
        <f t="shared" si="31"/>
        <v>8.0049599999999999E-2</v>
      </c>
      <c r="U137" s="6">
        <f t="shared" si="33"/>
        <v>7.3153760201229208</v>
      </c>
      <c r="V137">
        <f t="shared" si="34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2"/>
        <v>0.6932250944116598</v>
      </c>
      <c r="T138">
        <f t="shared" si="31"/>
        <v>8.1619199999999989E-2</v>
      </c>
      <c r="U138" s="6">
        <f t="shared" si="33"/>
        <v>7.3040745658267943</v>
      </c>
      <c r="V138">
        <f t="shared" si="34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2"/>
        <v>0.69220020742824595</v>
      </c>
      <c r="T139">
        <f t="shared" si="31"/>
        <v>8.3188799999999993E-2</v>
      </c>
      <c r="U139" s="6">
        <f t="shared" si="33"/>
        <v>7.2927555978879681</v>
      </c>
      <c r="V139">
        <f t="shared" si="34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2"/>
        <v>0.69118304019401799</v>
      </c>
      <c r="T140">
        <f t="shared" si="31"/>
        <v>8.4758400000000012E-2</v>
      </c>
      <c r="U140" s="6">
        <f t="shared" si="33"/>
        <v>7.2814190346315542</v>
      </c>
      <c r="V140">
        <f t="shared" si="34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2"/>
        <v>0.6901733223135007</v>
      </c>
      <c r="T141">
        <f t="shared" si="31"/>
        <v>8.6328000000000002E-2</v>
      </c>
      <c r="U141" s="6">
        <f t="shared" si="33"/>
        <v>7.2700647937458678</v>
      </c>
      <c r="V141">
        <f t="shared" si="34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2"/>
        <v>0.68917078259865228</v>
      </c>
      <c r="T142">
        <f t="shared" si="31"/>
        <v>8.7897600000000006E-2</v>
      </c>
      <c r="U142" s="6">
        <f t="shared" si="33"/>
        <v>7.2586927922754487</v>
      </c>
      <c r="V142">
        <f t="shared" si="34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2"/>
        <v>0.68817517052727328</v>
      </c>
      <c r="T143">
        <f t="shared" si="31"/>
        <v>8.9467200000000011E-2</v>
      </c>
      <c r="U143" s="6">
        <f t="shared" si="33"/>
        <v>7.2473029466140009</v>
      </c>
      <c r="V143">
        <f t="shared" si="34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2"/>
        <v>0.68718624324408784</v>
      </c>
      <c r="T144">
        <f t="shared" si="31"/>
        <v>9.1036800000000001E-2</v>
      </c>
      <c r="U144" s="6">
        <f t="shared" si="33"/>
        <v>7.2358951724972078</v>
      </c>
      <c r="V144">
        <f t="shared" si="34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2"/>
        <v>0.68620377300777524</v>
      </c>
      <c r="T145">
        <f t="shared" si="31"/>
        <v>9.2606400000000005E-2</v>
      </c>
      <c r="U145" s="6">
        <f t="shared" si="33"/>
        <v>7.2244693849954702</v>
      </c>
      <c r="V145">
        <f t="shared" si="34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2"/>
        <v>0.68522753343094756</v>
      </c>
      <c r="T146">
        <f t="shared" si="31"/>
        <v>9.4175999999999996E-2</v>
      </c>
      <c r="U146" s="6">
        <f t="shared" si="33"/>
        <v>7.2130254985065205</v>
      </c>
      <c r="V146">
        <f t="shared" si="34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2"/>
        <v>0.68425731602477413</v>
      </c>
      <c r="T147">
        <f t="shared" si="31"/>
        <v>9.57456E-2</v>
      </c>
      <c r="U147" s="6">
        <f t="shared" si="33"/>
        <v>7.2015634267479491</v>
      </c>
      <c r="V147">
        <f t="shared" si="34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2"/>
        <v>0.68329291418435478</v>
      </c>
      <c r="T148">
        <f t="shared" si="31"/>
        <v>9.7315200000000004E-2</v>
      </c>
      <c r="U148" s="6">
        <f t="shared" si="33"/>
        <v>7.1900830827496067</v>
      </c>
      <c r="V148">
        <f t="shared" si="34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2"/>
        <v>0.68233413281833633</v>
      </c>
      <c r="T149">
        <f t="shared" si="31"/>
        <v>9.8884799999999995E-2</v>
      </c>
      <c r="U149" s="6">
        <f t="shared" si="33"/>
        <v>7.1785843788459092</v>
      </c>
      <c r="V149">
        <f t="shared" si="34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2"/>
        <v>0.68727035651049118</v>
      </c>
      <c r="T150">
        <f t="shared" si="31"/>
        <v>0.1004544</v>
      </c>
      <c r="U150" s="6">
        <f t="shared" si="33"/>
        <v>7.1670672266680278</v>
      </c>
      <c r="V150">
        <f t="shared" si="34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2"/>
        <v>0.68043268612994623</v>
      </c>
      <c r="T151">
        <f t="shared" si="31"/>
        <v>0.10202399999999999</v>
      </c>
      <c r="U151" s="6">
        <f t="shared" si="33"/>
        <v>7.1555315371359622</v>
      </c>
      <c r="V151">
        <f t="shared" si="34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2"/>
        <v>0.6794896596137836</v>
      </c>
      <c r="S152" s="8"/>
      <c r="T152" s="8">
        <f t="shared" si="31"/>
        <v>0.10359360000000001</v>
      </c>
      <c r="U152" s="7">
        <f t="shared" si="33"/>
        <v>7.1439772204505081</v>
      </c>
      <c r="V152" s="8">
        <f t="shared" si="34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2"/>
        <v>0.67855155500822006</v>
      </c>
      <c r="T153">
        <f t="shared" si="31"/>
        <v>0.10516320000000001</v>
      </c>
      <c r="U153" s="6">
        <f t="shared" si="33"/>
        <v>7.1324041860850951</v>
      </c>
      <c r="V153">
        <f t="shared" si="34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2"/>
        <v>0.68428073843441362</v>
      </c>
      <c r="T154">
        <f t="shared" si="31"/>
        <v>0.1067328</v>
      </c>
      <c r="U154" s="6">
        <f t="shared" si="33"/>
        <v>7.1208123427775156</v>
      </c>
      <c r="V154">
        <f t="shared" si="34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2"/>
        <v>0.68355063366352597</v>
      </c>
      <c r="T155">
        <f t="shared" si="31"/>
        <v>0.10830240000000001</v>
      </c>
      <c r="U155" s="6">
        <f t="shared" si="33"/>
        <v>7.1092015985215271</v>
      </c>
      <c r="V155">
        <f t="shared" si="34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2"/>
        <v>0.68282708190946328</v>
      </c>
      <c r="T156">
        <f t="shared" si="31"/>
        <v>0.109872</v>
      </c>
      <c r="U156" s="6">
        <f t="shared" si="33"/>
        <v>7.0975718605583316</v>
      </c>
      <c r="V156">
        <f t="shared" si="34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2"/>
        <v>0.68211023195537945</v>
      </c>
      <c r="T157">
        <f t="shared" si="31"/>
        <v>0.1114416</v>
      </c>
      <c r="U157" s="6">
        <f t="shared" si="33"/>
        <v>7.085923035367931</v>
      </c>
      <c r="V157">
        <f t="shared" si="34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2"/>
        <v>0.68139963958787475</v>
      </c>
      <c r="T158">
        <f t="shared" si="31"/>
        <v>0.11301120000000001</v>
      </c>
      <c r="U158" s="6">
        <f t="shared" si="33"/>
        <v>7.0742550286603532</v>
      </c>
      <c r="V158">
        <f t="shared" si="34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2"/>
        <v>0.68069526935862046</v>
      </c>
      <c r="T159">
        <f t="shared" si="31"/>
        <v>0.1145808</v>
      </c>
      <c r="U159" s="6">
        <f t="shared" si="33"/>
        <v>7.0625677453667457</v>
      </c>
      <c r="V159">
        <f t="shared" si="34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2"/>
        <v>0.67999698441242451</v>
      </c>
      <c r="T160">
        <f t="shared" si="31"/>
        <v>0.1161504</v>
      </c>
      <c r="U160" s="6">
        <f t="shared" si="33"/>
        <v>7.0508610896303399</v>
      </c>
      <c r="V160">
        <f t="shared" si="34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2"/>
        <v>0.67930465306726673</v>
      </c>
      <c r="T161">
        <f t="shared" si="31"/>
        <v>0.11771999999999999</v>
      </c>
      <c r="U161" s="6">
        <f t="shared" si="33"/>
        <v>7.0391349647972765</v>
      </c>
      <c r="V161">
        <f t="shared" si="34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2"/>
        <v>0.67861815838962392</v>
      </c>
      <c r="T162">
        <f t="shared" si="31"/>
        <v>0.1192896</v>
      </c>
      <c r="U162" s="6">
        <f t="shared" si="33"/>
        <v>7.0273892734072998</v>
      </c>
      <c r="V162">
        <f t="shared" si="34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2"/>
        <v>0.67793737140207588</v>
      </c>
      <c r="T163">
        <f t="shared" si="31"/>
        <v>0.1208592</v>
      </c>
      <c r="U163" s="6">
        <f t="shared" si="33"/>
        <v>7.0156239171843016</v>
      </c>
      <c r="V163">
        <f t="shared" si="34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2"/>
        <v>0.67726218372984481</v>
      </c>
      <c r="T164">
        <f t="shared" si="31"/>
        <v>0.1224288</v>
      </c>
      <c r="U164" s="6">
        <f t="shared" si="33"/>
        <v>7.0038387970267291</v>
      </c>
      <c r="V164">
        <f t="shared" si="34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2"/>
        <v>0.67659248059228527</v>
      </c>
      <c r="T165">
        <f t="shared" si="31"/>
        <v>0.12399840000000001</v>
      </c>
      <c r="U165" s="6">
        <f t="shared" si="33"/>
        <v>6.9920338129978488</v>
      </c>
      <c r="V165">
        <f t="shared" si="34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2"/>
        <v>0.67592815043108834</v>
      </c>
      <c r="T166">
        <f t="shared" si="31"/>
        <v>0.12556799999999999</v>
      </c>
      <c r="U166" s="6">
        <f t="shared" si="33"/>
        <v>6.9802088643158564</v>
      </c>
      <c r="V166">
        <f t="shared" si="34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2"/>
        <v>0.67526908697557564</v>
      </c>
      <c r="T167">
        <f t="shared" si="31"/>
        <v>0.12713759999999999</v>
      </c>
      <c r="U167" s="6">
        <f t="shared" si="33"/>
        <v>6.9683638493438389</v>
      </c>
      <c r="V167">
        <f t="shared" si="34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2"/>
        <v>0.67461518967549727</v>
      </c>
      <c r="T168">
        <f t="shared" si="31"/>
        <v>0.12870719999999999</v>
      </c>
      <c r="U168" s="6">
        <f t="shared" si="33"/>
        <v>6.9564986655795815</v>
      </c>
      <c r="V168">
        <f t="shared" si="34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2"/>
        <v>0.67396636023285905</v>
      </c>
      <c r="T169">
        <f t="shared" si="31"/>
        <v>0.1302768</v>
      </c>
      <c r="U169" s="6">
        <f t="shared" si="33"/>
        <v>6.9446132096452233</v>
      </c>
      <c r="V169">
        <f t="shared" si="34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2"/>
        <v>1.3788101090755203</v>
      </c>
      <c r="T170">
        <f t="shared" si="31"/>
        <v>0.13184639999999997</v>
      </c>
      <c r="U170" s="6">
        <f t="shared" si="33"/>
        <v>6.9327073772767411</v>
      </c>
      <c r="V170">
        <f t="shared" si="34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2"/>
        <v>1.3962634015954636</v>
      </c>
      <c r="T171">
        <f t="shared" ref="T171:T186" si="35">P171*$M$71*9.81*0.000001</f>
        <v>0.13341600000000001</v>
      </c>
      <c r="U171" s="6">
        <f t="shared" ref="U171:U186" si="36">SQRT((4*($T$96-T171))/(($M$71+$N$71)*0.001))</f>
        <v>6.9207810633132851</v>
      </c>
      <c r="V171">
        <f t="shared" ref="V171:V186" si="37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8">Q172/180*PI()</f>
        <v>1.4137166941154069</v>
      </c>
      <c r="T172">
        <f t="shared" si="35"/>
        <v>0.13498560000000001</v>
      </c>
      <c r="U172" s="6">
        <f t="shared" si="36"/>
        <v>6.9088341616863396</v>
      </c>
      <c r="V172">
        <f t="shared" si="37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38"/>
        <v>1.4311699866353502</v>
      </c>
      <c r="T173">
        <f t="shared" si="35"/>
        <v>0.13655520000000002</v>
      </c>
      <c r="U173" s="6">
        <f t="shared" si="36"/>
        <v>6.8968665654087156</v>
      </c>
      <c r="V173">
        <f t="shared" si="37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38"/>
        <v>1.4486232791552935</v>
      </c>
      <c r="T174">
        <f t="shared" si="35"/>
        <v>0.13812480000000002</v>
      </c>
      <c r="U174" s="6">
        <f t="shared" si="36"/>
        <v>6.8848781665633725</v>
      </c>
      <c r="V174">
        <f t="shared" si="37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38"/>
        <v>1.4660765716752369</v>
      </c>
      <c r="T175">
        <f t="shared" si="35"/>
        <v>0.1396944</v>
      </c>
      <c r="U175" s="6">
        <f t="shared" si="36"/>
        <v>6.8728688562920688</v>
      </c>
      <c r="V175">
        <f t="shared" si="37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38"/>
        <v>1.48352986419518</v>
      </c>
      <c r="T176">
        <f t="shared" si="35"/>
        <v>0.141264</v>
      </c>
      <c r="U176" s="6">
        <f t="shared" si="36"/>
        <v>6.8608385247838237</v>
      </c>
      <c r="V176">
        <f t="shared" si="37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38"/>
        <v>1.5009831567151235</v>
      </c>
      <c r="T177">
        <f t="shared" si="35"/>
        <v>0.14283360000000001</v>
      </c>
      <c r="U177" s="6">
        <f t="shared" si="36"/>
        <v>6.8487870612632058</v>
      </c>
      <c r="V177">
        <f t="shared" si="37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38"/>
        <v>1.5184364492350666</v>
      </c>
      <c r="T178">
        <f t="shared" si="35"/>
        <v>0.14440320000000001</v>
      </c>
      <c r="U178" s="6">
        <f t="shared" si="36"/>
        <v>6.8367143539784312</v>
      </c>
      <c r="V178">
        <f t="shared" si="37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38"/>
        <v>1.5358897417550099</v>
      </c>
      <c r="T179">
        <f t="shared" si="35"/>
        <v>0.14597280000000001</v>
      </c>
      <c r="U179" s="6">
        <f t="shared" si="36"/>
        <v>6.8246202901892747</v>
      </c>
      <c r="V179">
        <f t="shared" si="37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38"/>
        <v>1.5533430342749532</v>
      </c>
      <c r="T180">
        <f t="shared" si="35"/>
        <v>0.14754239999999999</v>
      </c>
      <c r="U180" s="6">
        <f t="shared" si="36"/>
        <v>6.8125047561547847</v>
      </c>
      <c r="V180">
        <f t="shared" si="37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38"/>
        <v>1.5707963267948966</v>
      </c>
      <c r="T181">
        <f t="shared" si="35"/>
        <v>0.14911199999999999</v>
      </c>
      <c r="U181" s="6">
        <f t="shared" si="36"/>
        <v>6.8003676371208028</v>
      </c>
      <c r="V181">
        <f t="shared" si="37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38"/>
        <v>1.5882496193148399</v>
      </c>
      <c r="T182">
        <f t="shared" si="35"/>
        <v>0.1506816</v>
      </c>
      <c r="U182" s="6">
        <f t="shared" si="36"/>
        <v>6.7882088173072876</v>
      </c>
      <c r="V182">
        <f t="shared" si="37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38"/>
        <v>1.605702911834783</v>
      </c>
      <c r="T183">
        <f t="shared" si="35"/>
        <v>0.1522512</v>
      </c>
      <c r="U183" s="6">
        <f t="shared" si="36"/>
        <v>6.7760281798954187</v>
      </c>
      <c r="V183">
        <f t="shared" si="37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38"/>
        <v>1.6231562043547265</v>
      </c>
      <c r="T184">
        <f t="shared" si="35"/>
        <v>0.15382080000000001</v>
      </c>
      <c r="U184" s="6">
        <f t="shared" si="36"/>
        <v>6.7638256070145131</v>
      </c>
      <c r="V184">
        <f t="shared" si="37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38"/>
        <v>1.6406094968746698</v>
      </c>
      <c r="T185">
        <f t="shared" si="35"/>
        <v>0.15539039999999998</v>
      </c>
      <c r="U185" s="6">
        <f t="shared" si="36"/>
        <v>6.7516009797287087</v>
      </c>
      <c r="V185">
        <f t="shared" si="37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8"/>
        <v>0.64951687336147113</v>
      </c>
      <c r="T186">
        <f t="shared" si="35"/>
        <v>0.15695999999999999</v>
      </c>
      <c r="U186" s="5">
        <f t="shared" si="36"/>
        <v>6.7393541780234463</v>
      </c>
      <c r="V186">
        <f t="shared" si="37"/>
        <v>3.9751938924073293</v>
      </c>
    </row>
  </sheetData>
  <mergeCells count="6">
    <mergeCell ref="A68:B68"/>
    <mergeCell ref="A1:B1"/>
    <mergeCell ref="AB10:AB11"/>
    <mergeCell ref="AC10:AC11"/>
    <mergeCell ref="AB17:AC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2023-01-18T10:35:09Z</dcterms:modified>
</cp:coreProperties>
</file>