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3\"/>
    </mc:Choice>
  </mc:AlternateContent>
  <xr:revisionPtr revIDLastSave="0" documentId="13_ncr:1_{48AA7A37-225B-4299-8B79-1F51625770D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29" i="1" l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Y91" i="1" s="1"/>
  <c r="BA91" i="1" s="1"/>
  <c r="AY129" i="1"/>
  <c r="BA129" i="1" s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V129" i="1"/>
  <c r="BB129" i="1" s="1"/>
  <c r="AV91" i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B91" i="1" l="1"/>
  <c r="AY92" i="1"/>
  <c r="BA92" i="1" s="1"/>
  <c r="BU5" i="1"/>
  <c r="BV5" i="1" s="1"/>
  <c r="BV36" i="1"/>
  <c r="BX36" i="1" s="1"/>
  <c r="BP6" i="1"/>
  <c r="BR6" i="1"/>
  <c r="BS6" i="1" s="1"/>
  <c r="AV92" i="1"/>
  <c r="BC91" i="1"/>
  <c r="BC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BU6" i="1"/>
  <c r="BV6" i="1" s="1"/>
  <c r="BX5" i="1"/>
  <c r="BR7" i="1"/>
  <c r="BP7" i="1"/>
  <c r="BQ7" i="1"/>
  <c r="AY93" i="1"/>
  <c r="BA93" i="1" s="1"/>
  <c r="BB92" i="1"/>
  <c r="BC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BR8" i="1"/>
  <c r="BQ8" i="1"/>
  <c r="BP8" i="1"/>
  <c r="BX6" i="1"/>
  <c r="BU7" i="1"/>
  <c r="BV7" i="1" s="1"/>
  <c r="AY94" i="1"/>
  <c r="BA94" i="1" s="1"/>
  <c r="BB94" i="1"/>
  <c r="BB93" i="1"/>
  <c r="BC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BR9" i="1"/>
  <c r="BQ9" i="1"/>
  <c r="BP9" i="1"/>
  <c r="BU8" i="1"/>
  <c r="BV8" i="1" s="1"/>
  <c r="BX7" i="1"/>
  <c r="AY95" i="1"/>
  <c r="BA95" i="1" s="1"/>
  <c r="BC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BQ10" i="1"/>
  <c r="BP10" i="1"/>
  <c r="BR10" i="1"/>
  <c r="BS10" i="1" s="1"/>
  <c r="BU9" i="1"/>
  <c r="BV9" i="1" s="1"/>
  <c r="BX9" i="1" s="1"/>
  <c r="BX8" i="1"/>
  <c r="BB95" i="1"/>
  <c r="BC95" i="1" s="1"/>
  <c r="AY96" i="1"/>
  <c r="BA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BU10" i="1"/>
  <c r="BV10" i="1" s="1"/>
  <c r="BQ11" i="1"/>
  <c r="BR11" i="1"/>
  <c r="BP11" i="1"/>
  <c r="AY97" i="1"/>
  <c r="BA97" i="1" s="1"/>
  <c r="BB96" i="1"/>
  <c r="BC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B97" i="1" l="1"/>
  <c r="AV98" i="1"/>
  <c r="BU11" i="1"/>
  <c r="BV11" i="1" s="1"/>
  <c r="BQ12" i="1"/>
  <c r="BP12" i="1"/>
  <c r="BR12" i="1"/>
  <c r="BS12" i="1" s="1"/>
  <c r="BX10" i="1"/>
  <c r="BC97" i="1"/>
  <c r="AY98" i="1"/>
  <c r="BA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BU12" i="1"/>
  <c r="BV12" i="1" s="1"/>
  <c r="BP13" i="1"/>
  <c r="BQ13" i="1"/>
  <c r="BR13" i="1"/>
  <c r="BX11" i="1"/>
  <c r="BB98" i="1"/>
  <c r="AY99" i="1"/>
  <c r="BA99" i="1" s="1"/>
  <c r="BC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BP14" i="1"/>
  <c r="BR14" i="1"/>
  <c r="BS14" i="1" s="1"/>
  <c r="BQ14" i="1"/>
  <c r="BU13" i="1"/>
  <c r="BV13" i="1" s="1"/>
  <c r="BX12" i="1"/>
  <c r="BB99" i="1"/>
  <c r="BC99" i="1" s="1"/>
  <c r="AY100" i="1"/>
  <c r="BA100" i="1" s="1"/>
  <c r="BB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BX13" i="1"/>
  <c r="BU14" i="1"/>
  <c r="BV14" i="1" s="1"/>
  <c r="BP15" i="1"/>
  <c r="BQ15" i="1"/>
  <c r="BR15" i="1"/>
  <c r="BS15" i="1" s="1"/>
  <c r="AY101" i="1"/>
  <c r="BA101" i="1" s="1"/>
  <c r="BB101" i="1"/>
  <c r="BC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BU15" i="1"/>
  <c r="BV15" i="1" s="1"/>
  <c r="BX14" i="1"/>
  <c r="BP16" i="1"/>
  <c r="BR16" i="1"/>
  <c r="BS16" i="1" s="1"/>
  <c r="BQ16" i="1"/>
  <c r="BC101" i="1"/>
  <c r="AY102" i="1"/>
  <c r="BA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BU16" i="1"/>
  <c r="BV16" i="1" s="1"/>
  <c r="BP17" i="1"/>
  <c r="BR17" i="1"/>
  <c r="BS17" i="1" s="1"/>
  <c r="BQ17" i="1"/>
  <c r="BX15" i="1"/>
  <c r="AY103" i="1"/>
  <c r="BA103" i="1" s="1"/>
  <c r="BB103" i="1"/>
  <c r="BB102" i="1"/>
  <c r="BC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BX16" i="1"/>
  <c r="BU17" i="1"/>
  <c r="BV17" i="1" s="1"/>
  <c r="BX17" i="1" s="1"/>
  <c r="BR18" i="1"/>
  <c r="BS18" i="1" s="1"/>
  <c r="BP18" i="1"/>
  <c r="BQ18" i="1"/>
  <c r="AY104" i="1"/>
  <c r="BA104" i="1" s="1"/>
  <c r="BB104" i="1"/>
  <c r="BC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BU18" i="1"/>
  <c r="BV18" i="1" s="1"/>
  <c r="BR19" i="1"/>
  <c r="BS19" i="1" s="1"/>
  <c r="BP19" i="1"/>
  <c r="BQ19" i="1"/>
  <c r="AY105" i="1"/>
  <c r="BA105" i="1" s="1"/>
  <c r="BC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BU19" i="1"/>
  <c r="BV19" i="1" s="1"/>
  <c r="BX18" i="1"/>
  <c r="BR20" i="1"/>
  <c r="BS20" i="1" s="1"/>
  <c r="BP20" i="1"/>
  <c r="BQ20" i="1"/>
  <c r="AY106" i="1"/>
  <c r="BA106" i="1" s="1"/>
  <c r="BB106" i="1"/>
  <c r="BB105" i="1"/>
  <c r="BC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BU20" i="1"/>
  <c r="BV20" i="1" s="1"/>
  <c r="BX19" i="1"/>
  <c r="BR21" i="1"/>
  <c r="BS21" i="1" s="1"/>
  <c r="BP21" i="1"/>
  <c r="BQ21" i="1"/>
  <c r="AY107" i="1"/>
  <c r="BA107" i="1" s="1"/>
  <c r="BB107" i="1"/>
  <c r="BC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BU21" i="1"/>
  <c r="BV21" i="1" s="1"/>
  <c r="BX20" i="1"/>
  <c r="BQ22" i="1"/>
  <c r="BR22" i="1"/>
  <c r="BS22" i="1" s="1"/>
  <c r="BP22" i="1"/>
  <c r="BC107" i="1"/>
  <c r="AY108" i="1"/>
  <c r="BA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Y109" i="1"/>
  <c r="BA109" i="1" s="1"/>
  <c r="BX21" i="1"/>
  <c r="BQ23" i="1"/>
  <c r="BR23" i="1"/>
  <c r="BS23" i="1" s="1"/>
  <c r="BP23" i="1"/>
  <c r="BU22" i="1"/>
  <c r="BV22" i="1" s="1"/>
  <c r="BB108" i="1"/>
  <c r="BC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BU23" i="1"/>
  <c r="BV23" i="1" s="1"/>
  <c r="BX22" i="1"/>
  <c r="BQ24" i="1"/>
  <c r="BR24" i="1"/>
  <c r="BS24" i="1" s="1"/>
  <c r="BP24" i="1"/>
  <c r="AY110" i="1"/>
  <c r="BA110" i="1" s="1"/>
  <c r="BB109" i="1"/>
  <c r="BC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BQ25" i="1"/>
  <c r="BR25" i="1"/>
  <c r="BP25" i="1"/>
  <c r="BU24" i="1"/>
  <c r="BV24" i="1" s="1"/>
  <c r="BX23" i="1"/>
  <c r="AY111" i="1"/>
  <c r="BA111" i="1" s="1"/>
  <c r="BB110" i="1"/>
  <c r="BC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BU25" i="1"/>
  <c r="BV25" i="1" s="1"/>
  <c r="BP26" i="1"/>
  <c r="BQ26" i="1"/>
  <c r="BR26" i="1"/>
  <c r="BS26" i="1" s="1"/>
  <c r="BX24" i="1"/>
  <c r="AY112" i="1"/>
  <c r="BA112" i="1" s="1"/>
  <c r="BB112" i="1"/>
  <c r="BB111" i="1"/>
  <c r="BC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BU26" i="1"/>
  <c r="BV26" i="1" s="1"/>
  <c r="BP27" i="1"/>
  <c r="BQ27" i="1"/>
  <c r="BR27" i="1"/>
  <c r="BS27" i="1" s="1"/>
  <c r="BX25" i="1"/>
  <c r="BC112" i="1"/>
  <c r="AY113" i="1"/>
  <c r="BA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BR28" i="1"/>
  <c r="BS28" i="1" s="1"/>
  <c r="BP28" i="1"/>
  <c r="BQ28" i="1"/>
  <c r="BU27" i="1"/>
  <c r="BV27" i="1" s="1"/>
  <c r="BX26" i="1"/>
  <c r="BC66" i="1"/>
  <c r="BD66" i="1" s="1"/>
  <c r="BB113" i="1"/>
  <c r="BC113" i="1"/>
  <c r="AY114" i="1"/>
  <c r="BA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BU28" i="1"/>
  <c r="BV28" i="1" s="1"/>
  <c r="BX27" i="1"/>
  <c r="BR29" i="1"/>
  <c r="BS29" i="1" s="1"/>
  <c r="BP29" i="1"/>
  <c r="BQ29" i="1"/>
  <c r="BB114" i="1"/>
  <c r="BC114" i="1" s="1"/>
  <c r="AY115" i="1"/>
  <c r="BA115" i="1" s="1"/>
  <c r="BB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BU29" i="1"/>
  <c r="BV29" i="1" s="1"/>
  <c r="BX29" i="1" s="1"/>
  <c r="BX28" i="1"/>
  <c r="BR30" i="1"/>
  <c r="BQ30" i="1"/>
  <c r="BP30" i="1"/>
  <c r="BC115" i="1"/>
  <c r="AY116" i="1"/>
  <c r="BA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Y117" i="1"/>
  <c r="BA117" i="1" s="1"/>
  <c r="BU30" i="1"/>
  <c r="BV30" i="1" s="1"/>
  <c r="BR31" i="1"/>
  <c r="BS31" i="1" s="1"/>
  <c r="BP31" i="1"/>
  <c r="BQ31" i="1"/>
  <c r="BB116" i="1"/>
  <c r="BC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BU31" i="1"/>
  <c r="BV31" i="1" s="1"/>
  <c r="BR32" i="1"/>
  <c r="BS32" i="1" s="1"/>
  <c r="BQ32" i="1"/>
  <c r="BP32" i="1"/>
  <c r="BX30" i="1"/>
  <c r="AY118" i="1"/>
  <c r="BA118" i="1" s="1"/>
  <c r="BB118" i="1"/>
  <c r="BB117" i="1"/>
  <c r="BC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BU32" i="1"/>
  <c r="BV32" i="1" s="1"/>
  <c r="BX32" i="1" s="1"/>
  <c r="BX31" i="1"/>
  <c r="BQ33" i="1"/>
  <c r="BR33" i="1"/>
  <c r="BS33" i="1" s="1"/>
  <c r="BP33" i="1"/>
  <c r="AY119" i="1"/>
  <c r="BA119" i="1" s="1"/>
  <c r="BB119" i="1"/>
  <c r="BC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BU33" i="1"/>
  <c r="BV33" i="1" s="1"/>
  <c r="BX33" i="1" s="1"/>
  <c r="BQ34" i="1"/>
  <c r="BR34" i="1"/>
  <c r="BS34" i="1" s="1"/>
  <c r="BP34" i="1"/>
  <c r="BC119" i="1"/>
  <c r="AY120" i="1"/>
  <c r="BA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BU34" i="1"/>
  <c r="BV34" i="1" s="1"/>
  <c r="BQ35" i="1"/>
  <c r="BR35" i="1"/>
  <c r="BP35" i="1"/>
  <c r="AY121" i="1"/>
  <c r="BA121" i="1" s="1"/>
  <c r="BB121" i="1"/>
  <c r="BB120" i="1"/>
  <c r="BC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BU35" i="1"/>
  <c r="BV35" i="1" s="1"/>
  <c r="BX34" i="1"/>
  <c r="AY122" i="1"/>
  <c r="BA122" i="1" s="1"/>
  <c r="BB122" i="1"/>
  <c r="BC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BX35" i="1"/>
  <c r="AY123" i="1"/>
  <c r="BA123" i="1" s="1"/>
  <c r="BC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Y124" i="1"/>
  <c r="BA124" i="1" s="1"/>
  <c r="BB124" i="1"/>
  <c r="BB123" i="1"/>
  <c r="BC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BD77" i="1"/>
  <c r="BC124" i="1"/>
  <c r="AY125" i="1"/>
  <c r="BA125" i="1" s="1"/>
  <c r="AX78" i="1"/>
  <c r="AY78" i="1" s="1"/>
  <c r="AZ78" i="1" s="1"/>
  <c r="BA78" i="1" s="1"/>
  <c r="BB78" i="1" s="1"/>
  <c r="AV78" i="1"/>
  <c r="AW78" i="1"/>
  <c r="AU79" i="1"/>
  <c r="AV126" i="1" l="1"/>
  <c r="BB125" i="1"/>
  <c r="BC125" i="1" s="1"/>
  <c r="AY126" i="1"/>
  <c r="BA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BB126" i="1"/>
  <c r="BC126" i="1"/>
  <c r="AY127" i="1"/>
  <c r="BA127" i="1" s="1"/>
  <c r="AV80" i="1"/>
  <c r="AW80" i="1"/>
  <c r="AX80" i="1"/>
  <c r="AY80" i="1" s="1"/>
  <c r="AZ80" i="1" s="1"/>
  <c r="BA80" i="1" s="1"/>
  <c r="BB80" i="1" s="1"/>
  <c r="BC79" i="1"/>
  <c r="BD79" i="1" s="1"/>
  <c r="AU81" i="1"/>
  <c r="BB127" i="1" l="1"/>
  <c r="BC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Y128" i="1"/>
  <c r="BA128" i="1" s="1"/>
  <c r="AV128" i="1"/>
  <c r="BB128" i="1" l="1"/>
  <c r="BC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<sst xmlns="http://schemas.openxmlformats.org/spreadsheetml/2006/main" count="231" uniqueCount="71">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</sst>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  <xf numFmtId="0" fontId="4" fillId="5" borderId="0" xfId="3" applyAlignment="1">
      <alignment horizontal="right" vertical="top" wrapText="1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topLeftCell="AW99" zoomScale="110" zoomScaleNormal="110" workbookViewId="0">
      <selection activeCell="BF82" sqref="BF82"/>
    </sheetView>
  </sheetViews>
  <sheetFormatPr defaultRowHeight="14.25" x14ac:dyDescent="0.45"/>
  <cols>
    <col min="2" max="2" width="11.265625" customWidth="1"/>
    <col min="3" max="3" width="10.59765625" customWidth="1"/>
    <col min="5" max="5" width="9.8632812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20" customWidth="1"/>
    <col min="14" max="14" width="11.1328125" customWidth="1"/>
    <col min="16" max="16" width="10.86328125" customWidth="1"/>
    <col min="18" max="18" width="10.265625" bestFit="1" customWidth="1"/>
    <col min="47" max="49" width="13.73046875" customWidth="1"/>
    <col min="50" max="50" width="11.73046875" customWidth="1"/>
    <col min="51" max="51" width="13.73046875" customWidth="1"/>
    <col min="52" max="52" width="18.265625" customWidth="1"/>
    <col min="53" max="53" width="13.73046875" customWidth="1"/>
    <col min="54" max="54" width="13.86328125" customWidth="1"/>
    <col min="55" max="55" width="10.265625" customWidth="1"/>
    <col min="56" max="56" width="15" customWidth="1"/>
    <col min="58" max="58" width="11.265625" customWidth="1"/>
    <col min="59" max="60" width="10.73046875" customWidth="1"/>
    <col min="62" max="62" width="12.73046875" customWidth="1"/>
    <col min="63" max="63" width="10.59765625" customWidth="1"/>
    <col min="64" max="64" width="11.265625" customWidth="1"/>
    <col min="65" max="65" width="12.3984375" customWidth="1"/>
    <col min="67" max="67" width="10.73046875" customWidth="1"/>
    <col min="69" max="69" width="11.73046875" customWidth="1"/>
    <col min="71" max="71" width="11.265625" customWidth="1"/>
    <col min="72" max="72" width="12.265625" customWidth="1"/>
    <col min="73" max="73" width="10.86328125" customWidth="1"/>
    <col min="74" max="74" width="9.59765625" customWidth="1"/>
    <col min="75" max="75" width="11.59765625" customWidth="1"/>
    <col min="76" max="76" width="12.1328125" customWidth="1"/>
    <col min="82" max="82" width="14.73046875" customWidth="1"/>
    <col min="83" max="83" width="13.73046875" customWidth="1"/>
    <col min="84" max="84" width="10.73046875" customWidth="1"/>
    <col min="85" max="85" width="10.86328125" customWidth="1"/>
    <col min="86" max="86" width="9.265625" customWidth="1"/>
  </cols>
  <sheetData>
    <row r="1" spans="1:78" x14ac:dyDescent="0.4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5.5" x14ac:dyDescent="0.7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45</v>
      </c>
      <c r="V2" s="5"/>
      <c r="W2" s="5"/>
      <c r="X2" s="5"/>
      <c r="Y2" s="5"/>
      <c r="Z2" s="5"/>
      <c r="AA2" s="5"/>
      <c r="AB2" s="5"/>
      <c r="AC2" s="5"/>
      <c r="AD2" s="40" t="s">
        <v>67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19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20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57" x14ac:dyDescent="0.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16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30</v>
      </c>
      <c r="BF3" s="24" t="s">
        <v>31</v>
      </c>
      <c r="BG3" s="24" t="s">
        <v>32</v>
      </c>
      <c r="BH3" s="24" t="s">
        <v>49</v>
      </c>
      <c r="BI3" s="4" t="s">
        <v>50</v>
      </c>
      <c r="BJ3" s="22" t="s">
        <v>51</v>
      </c>
      <c r="BK3" s="22" t="s">
        <v>53</v>
      </c>
      <c r="BL3" s="4" t="s">
        <v>41</v>
      </c>
      <c r="BM3" s="4" t="s">
        <v>42</v>
      </c>
      <c r="BN3" s="33"/>
      <c r="BO3" s="24"/>
      <c r="BP3" s="25" t="s">
        <v>33</v>
      </c>
      <c r="BQ3" s="25" t="s">
        <v>34</v>
      </c>
      <c r="BR3" s="25" t="s">
        <v>54</v>
      </c>
      <c r="BS3" s="25" t="s">
        <v>59</v>
      </c>
      <c r="BT3" s="25" t="s">
        <v>60</v>
      </c>
      <c r="BU3" s="25" t="s">
        <v>55</v>
      </c>
      <c r="BV3" s="25" t="s">
        <v>53</v>
      </c>
      <c r="BW3" s="25" t="s">
        <v>41</v>
      </c>
      <c r="BX3" s="25" t="s">
        <v>42</v>
      </c>
      <c r="BY3" s="5"/>
      <c r="BZ3" s="5"/>
    </row>
    <row r="4" spans="1:78" ht="28.5" x14ac:dyDescent="0.4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46</v>
      </c>
      <c r="BE4" s="19" t="s">
        <v>47</v>
      </c>
      <c r="BF4" s="19" t="s">
        <v>48</v>
      </c>
      <c r="BG4" s="19" t="s">
        <v>25</v>
      </c>
      <c r="BH4" s="19" t="s">
        <v>21</v>
      </c>
      <c r="BI4" s="32" t="s">
        <v>22</v>
      </c>
      <c r="BJ4" s="32" t="s">
        <v>24</v>
      </c>
      <c r="BK4" s="32" t="s">
        <v>26</v>
      </c>
      <c r="BL4" s="32" t="s">
        <v>27</v>
      </c>
      <c r="BM4" s="32" t="s">
        <v>28</v>
      </c>
      <c r="BN4" s="34"/>
      <c r="BO4" s="19" t="s">
        <v>46</v>
      </c>
      <c r="BP4" s="19" t="s">
        <v>47</v>
      </c>
      <c r="BQ4" s="19" t="s">
        <v>48</v>
      </c>
      <c r="BR4" s="19" t="s">
        <v>21</v>
      </c>
      <c r="BS4" s="32" t="s">
        <v>22</v>
      </c>
      <c r="BT4" s="32" t="s">
        <v>61</v>
      </c>
      <c r="BU4" s="32" t="s">
        <v>24</v>
      </c>
      <c r="BV4" s="32" t="s">
        <v>26</v>
      </c>
      <c r="BW4" s="32" t="s">
        <v>27</v>
      </c>
      <c r="BX4" s="32" t="s">
        <v>28</v>
      </c>
      <c r="BY4" s="5"/>
      <c r="BZ4" s="5"/>
    </row>
    <row r="5" spans="1:78" x14ac:dyDescent="0.4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S36" si="4">9.81*BR5/1000</f>
        <v>-1.3879845270000002</v>
      </c>
      <c r="BT5" s="11">
        <f>BS5/2</f>
        <v>-0.6939922635000001</v>
      </c>
      <c r="BU5" s="11">
        <f t="shared" ref="BU5:BU36" si="5">BS5*(64/192)</f>
        <v>-0.46266150900000003</v>
      </c>
      <c r="BV5" s="11">
        <f t="shared" ref="BV5:BV36" si="6">BU5*BO5*0.10472</f>
        <v>-48.449913222479999</v>
      </c>
      <c r="BW5" s="11">
        <f t="shared" ref="BW5:BW36" si="7">BP5*BQ5</f>
        <v>-0.10701771999999987</v>
      </c>
      <c r="BX5" s="11">
        <f>BV5/BW5</f>
        <v>452.727952179135</v>
      </c>
      <c r="BY5" s="5"/>
      <c r="BZ5" s="5"/>
    </row>
    <row r="6" spans="1:78" x14ac:dyDescent="0.4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8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9">0.06841*BD6-119.87208</f>
        <v>-44.841757419354835</v>
      </c>
      <c r="BI6" s="5">
        <f t="shared" ref="BI6:BI36" si="10">9.81*BH6/1000</f>
        <v>-0.43989764028387096</v>
      </c>
      <c r="BJ6" s="5">
        <f t="shared" si="3"/>
        <v>-5.6306897956335485E-2</v>
      </c>
      <c r="BK6" s="5">
        <f t="shared" ref="BK6:BK36" si="11">BJ6*BD6*0.10472</f>
        <v>-6.4670833559862375</v>
      </c>
      <c r="BL6" s="5">
        <f t="shared" ref="BL6:BL36" si="12">BE6*BF6</f>
        <v>-0.14634505470967754</v>
      </c>
      <c r="BM6" s="5">
        <f t="shared" ref="BM6:BM36" si="13">BK6/BL6</f>
        <v>44.190651804502558</v>
      </c>
      <c r="BN6" s="33"/>
      <c r="BO6" s="16">
        <f t="shared" ref="BO6:BO35" si="14">BO5+($BD$36-$BD$5)/(ROW($BD$36)-ROW($BD$5))</f>
        <v>1096.7741935483871</v>
      </c>
      <c r="BP6" s="15">
        <f t="shared" ref="BP6:BP36" si="15">0.00187*BO6-1.403</f>
        <v>0.64796774193548368</v>
      </c>
      <c r="BQ6" s="15">
        <f t="shared" ref="BQ6:BQ36" si="16">0.00135*BO6-1.57916</f>
        <v>-9.8514838709677255E-2</v>
      </c>
      <c r="BR6" s="11">
        <f t="shared" ref="BR6:BR36" si="17">0.19489*BO6-336.3767</f>
        <v>-122.62637741935487</v>
      </c>
      <c r="BS6" s="11">
        <f t="shared" si="4"/>
        <v>-1.2029647624838713</v>
      </c>
      <c r="BT6" s="11">
        <f t="shared" ref="BT6:BT36" si="18">BS6/2</f>
        <v>-0.60148238124193565</v>
      </c>
      <c r="BU6" s="11">
        <f t="shared" si="5"/>
        <v>-0.40098825416129041</v>
      </c>
      <c r="BV6" s="11">
        <f t="shared" si="6"/>
        <v>-46.055182554070683</v>
      </c>
      <c r="BW6" s="11">
        <f t="shared" si="7"/>
        <v>-6.3834437585847947E-2</v>
      </c>
      <c r="BX6" s="11">
        <f t="shared" ref="BX6:BX36" si="19">BV6/BW6</f>
        <v>721.47862965242268</v>
      </c>
      <c r="BY6" s="5"/>
      <c r="BZ6" s="5"/>
    </row>
    <row r="7" spans="1:78" x14ac:dyDescent="0.4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8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9"/>
        <v>-38.221434838709683</v>
      </c>
      <c r="BI7" s="5">
        <f t="shared" si="10"/>
        <v>-0.37495227576774204</v>
      </c>
      <c r="BJ7" s="5">
        <f t="shared" si="3"/>
        <v>-4.7993891298270981E-2</v>
      </c>
      <c r="BK7" s="5">
        <f t="shared" si="11"/>
        <v>-5.9986790638687957</v>
      </c>
      <c r="BL7" s="5">
        <f t="shared" si="12"/>
        <v>-0.19013276438709692</v>
      </c>
      <c r="BM7" s="5">
        <f t="shared" si="13"/>
        <v>31.549949232610469</v>
      </c>
      <c r="BN7" s="33"/>
      <c r="BO7" s="16">
        <f t="shared" si="14"/>
        <v>1193.5483870967741</v>
      </c>
      <c r="BP7" s="15">
        <f t="shared" si="15"/>
        <v>0.82893548387096772</v>
      </c>
      <c r="BQ7" s="15">
        <f t="shared" si="16"/>
        <v>3.2130322580645299E-2</v>
      </c>
      <c r="BR7" s="11">
        <f t="shared" si="17"/>
        <v>-103.76605483870969</v>
      </c>
      <c r="BS7" s="11">
        <f t="shared" si="4"/>
        <v>-1.0179449979677422</v>
      </c>
      <c r="BT7" s="11">
        <f t="shared" si="18"/>
        <v>-0.50897249898387109</v>
      </c>
      <c r="BU7" s="11">
        <f t="shared" si="5"/>
        <v>-0.33931499932258069</v>
      </c>
      <c r="BV7" s="11">
        <f t="shared" si="6"/>
        <v>-42.410434483072379</v>
      </c>
      <c r="BW7" s="11">
        <f t="shared" si="7"/>
        <v>2.6633964495317491E-2</v>
      </c>
      <c r="BX7" s="11">
        <f t="shared" si="19"/>
        <v>-1592.3440346452569</v>
      </c>
      <c r="BY7" s="5"/>
      <c r="BZ7" s="5"/>
    </row>
    <row r="8" spans="1:78" x14ac:dyDescent="0.4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8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9"/>
        <v>-31.601112258064518</v>
      </c>
      <c r="BI8" s="5">
        <f t="shared" si="10"/>
        <v>-0.31000691125161295</v>
      </c>
      <c r="BJ8" s="5">
        <f t="shared" si="3"/>
        <v>-3.9680884640206457E-2</v>
      </c>
      <c r="BK8" s="5">
        <f t="shared" si="11"/>
        <v>-5.3617835348676381</v>
      </c>
      <c r="BL8" s="5">
        <f t="shared" si="12"/>
        <v>-0.1744043450322583</v>
      </c>
      <c r="BM8" s="5">
        <f t="shared" si="13"/>
        <v>30.743405698269203</v>
      </c>
      <c r="BN8" s="33"/>
      <c r="BO8" s="16">
        <f t="shared" si="14"/>
        <v>1290.3225806451612</v>
      </c>
      <c r="BP8" s="15">
        <f t="shared" si="15"/>
        <v>1.0099032258064513</v>
      </c>
      <c r="BQ8" s="15">
        <f t="shared" si="16"/>
        <v>0.16277548387096785</v>
      </c>
      <c r="BR8" s="11">
        <f t="shared" si="17"/>
        <v>-84.905732258064546</v>
      </c>
      <c r="BS8" s="11">
        <f t="shared" si="4"/>
        <v>-0.83292523345161329</v>
      </c>
      <c r="BT8" s="11">
        <f t="shared" si="18"/>
        <v>-0.41646261672580664</v>
      </c>
      <c r="BU8" s="11">
        <f t="shared" si="5"/>
        <v>-0.27764174448387108</v>
      </c>
      <c r="BV8" s="11">
        <f t="shared" si="6"/>
        <v>-37.51566900948513</v>
      </c>
      <c r="BW8" s="11">
        <f t="shared" si="7"/>
        <v>0.16438748624349642</v>
      </c>
      <c r="BX8" s="11">
        <f t="shared" si="19"/>
        <v>-228.21487125799604</v>
      </c>
      <c r="BY8" s="5"/>
      <c r="BZ8" s="5"/>
    </row>
    <row r="9" spans="1:78" x14ac:dyDescent="0.4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8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9"/>
        <v>-24.980789677419367</v>
      </c>
      <c r="BI9" s="5">
        <f t="shared" si="10"/>
        <v>-0.245061546735484</v>
      </c>
      <c r="BJ9" s="5">
        <f t="shared" si="3"/>
        <v>-3.1367877982141953E-2</v>
      </c>
      <c r="BK9" s="5">
        <f t="shared" si="11"/>
        <v>-4.5563967689827711</v>
      </c>
      <c r="BL9" s="5">
        <f t="shared" si="12"/>
        <v>-9.915979664516153E-2</v>
      </c>
      <c r="BM9" s="5">
        <f t="shared" si="13"/>
        <v>45.950041479891425</v>
      </c>
      <c r="BN9" s="33"/>
      <c r="BO9" s="16">
        <f t="shared" si="14"/>
        <v>1387.0967741935483</v>
      </c>
      <c r="BP9" s="15">
        <f t="shared" si="15"/>
        <v>1.1908709677419353</v>
      </c>
      <c r="BQ9" s="15">
        <f t="shared" si="16"/>
        <v>0.29342064516129041</v>
      </c>
      <c r="BR9" s="11">
        <f t="shared" si="17"/>
        <v>-66.0454096774194</v>
      </c>
      <c r="BS9" s="11">
        <f t="shared" si="4"/>
        <v>-0.6479054689354844</v>
      </c>
      <c r="BT9" s="11">
        <f t="shared" si="18"/>
        <v>-0.3239527344677422</v>
      </c>
      <c r="BU9" s="11">
        <f t="shared" si="5"/>
        <v>-0.21596848964516147</v>
      </c>
      <c r="BV9" s="11">
        <f t="shared" si="6"/>
        <v>-31.370886133308908</v>
      </c>
      <c r="BW9" s="11">
        <f t="shared" si="7"/>
        <v>0.34942612765868891</v>
      </c>
      <c r="BX9" s="11">
        <f t="shared" si="19"/>
        <v>-89.778306915707347</v>
      </c>
      <c r="BY9" s="5"/>
      <c r="BZ9" s="5"/>
    </row>
    <row r="10" spans="1:78" x14ac:dyDescent="0.4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8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9"/>
        <v>-18.360467096774201</v>
      </c>
      <c r="BI10" s="5">
        <f t="shared" si="10"/>
        <v>-0.18011618221935494</v>
      </c>
      <c r="BJ10" s="5">
        <f t="shared" si="3"/>
        <v>-2.3054871324077433E-2</v>
      </c>
      <c r="BK10" s="5">
        <f t="shared" si="11"/>
        <v>-3.5825187662141893</v>
      </c>
      <c r="BL10" s="5">
        <f t="shared" si="12"/>
        <v>3.5600880774193183E-2</v>
      </c>
      <c r="BM10" s="5">
        <f t="shared" si="13"/>
        <v>-100.63005993972854</v>
      </c>
      <c r="BN10" s="33"/>
      <c r="BO10" s="16">
        <f t="shared" si="14"/>
        <v>1483.8709677419354</v>
      </c>
      <c r="BP10" s="15">
        <f t="shared" si="15"/>
        <v>1.3718387096774189</v>
      </c>
      <c r="BQ10" s="15">
        <f t="shared" si="16"/>
        <v>0.42406580645161318</v>
      </c>
      <c r="BR10" s="11">
        <f t="shared" si="17"/>
        <v>-47.185087096774225</v>
      </c>
      <c r="BS10" s="11">
        <f t="shared" si="4"/>
        <v>-0.46288570441935517</v>
      </c>
      <c r="BT10" s="11">
        <f t="shared" si="18"/>
        <v>-0.23144285220967759</v>
      </c>
      <c r="BU10" s="11">
        <f t="shared" si="5"/>
        <v>-0.15429523480645171</v>
      </c>
      <c r="BV10" s="11">
        <f t="shared" si="6"/>
        <v>-23.976085854543697</v>
      </c>
      <c r="BW10" s="11">
        <f t="shared" si="7"/>
        <v>0.58174988874089506</v>
      </c>
      <c r="BX10" s="11">
        <f t="shared" si="19"/>
        <v>-41.213735178250083</v>
      </c>
      <c r="BY10" s="5"/>
      <c r="BZ10" s="5"/>
    </row>
    <row r="11" spans="1:78" x14ac:dyDescent="0.4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8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9"/>
        <v>-11.740144516129035</v>
      </c>
      <c r="BI11" s="5">
        <f t="shared" si="10"/>
        <v>-0.11517081770322585</v>
      </c>
      <c r="BJ11" s="5">
        <f t="shared" si="3"/>
        <v>-1.4741864666012908E-2</v>
      </c>
      <c r="BK11" s="5">
        <f t="shared" si="11"/>
        <v>-2.4401495265618935</v>
      </c>
      <c r="BL11" s="5">
        <f t="shared" si="12"/>
        <v>0.2298776872258059</v>
      </c>
      <c r="BM11" s="5">
        <f t="shared" si="13"/>
        <v>-10.614990763174704</v>
      </c>
      <c r="BN11" s="33"/>
      <c r="BO11" s="16">
        <f t="shared" si="14"/>
        <v>1580.6451612903224</v>
      </c>
      <c r="BP11" s="15">
        <f t="shared" si="15"/>
        <v>1.552806451612903</v>
      </c>
      <c r="BQ11" s="15">
        <f t="shared" si="16"/>
        <v>0.55471096774193551</v>
      </c>
      <c r="BR11" s="11">
        <f t="shared" si="17"/>
        <v>-28.324764516129051</v>
      </c>
      <c r="BS11" s="11">
        <f t="shared" si="4"/>
        <v>-0.277865939903226</v>
      </c>
      <c r="BT11" s="11">
        <f t="shared" si="18"/>
        <v>-0.138932969951613</v>
      </c>
      <c r="BU11" s="11">
        <f t="shared" si="5"/>
        <v>-9.2621979967741991E-2</v>
      </c>
      <c r="BV11" s="11">
        <f t="shared" si="6"/>
        <v>-15.331268173189519</v>
      </c>
      <c r="BW11" s="11">
        <f t="shared" si="7"/>
        <v>0.86135876949011436</v>
      </c>
      <c r="BX11" s="11">
        <f t="shared" si="19"/>
        <v>-17.79893433054027</v>
      </c>
      <c r="BY11" s="5"/>
      <c r="BZ11" s="5"/>
    </row>
    <row r="12" spans="1:78" x14ac:dyDescent="0.4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8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9"/>
        <v>-5.1198219354838841</v>
      </c>
      <c r="BI12" s="5">
        <f t="shared" si="10"/>
        <v>-5.0225453187096904E-2</v>
      </c>
      <c r="BJ12" s="5">
        <f t="shared" si="3"/>
        <v>-6.4288580079484041E-3</v>
      </c>
      <c r="BK12" s="5">
        <f t="shared" si="11"/>
        <v>-1.129289050025889</v>
      </c>
      <c r="BL12" s="5">
        <f t="shared" si="12"/>
        <v>0.48367062270967659</v>
      </c>
      <c r="BM12" s="5">
        <f t="shared" si="13"/>
        <v>-2.3348307649930291</v>
      </c>
      <c r="BN12" s="33"/>
      <c r="BO12" s="16">
        <f t="shared" si="14"/>
        <v>1677.4193548387095</v>
      </c>
      <c r="BP12" s="15">
        <f t="shared" si="15"/>
        <v>1.7337741935483866</v>
      </c>
      <c r="BQ12" s="15">
        <f t="shared" si="16"/>
        <v>0.68535612903225829</v>
      </c>
      <c r="BR12" s="11">
        <f t="shared" si="17"/>
        <v>-9.4644419354839329</v>
      </c>
      <c r="BS12" s="11">
        <f t="shared" si="4"/>
        <v>-9.2846175387097385E-2</v>
      </c>
      <c r="BT12" s="11">
        <f t="shared" si="18"/>
        <v>-4.6423087693548692E-2</v>
      </c>
      <c r="BU12" s="11">
        <f t="shared" si="5"/>
        <v>-3.0948725129032462E-2</v>
      </c>
      <c r="BV12" s="11">
        <f t="shared" si="6"/>
        <v>-5.4364330892464032</v>
      </c>
      <c r="BW12" s="11">
        <f t="shared" si="7"/>
        <v>1.1882527699063477</v>
      </c>
      <c r="BX12" s="11">
        <f t="shared" si="19"/>
        <v>-4.575148677898623</v>
      </c>
      <c r="BY12" s="5"/>
      <c r="BZ12" s="5"/>
    </row>
    <row r="13" spans="1:78" x14ac:dyDescent="0.4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8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9"/>
        <v>1.5005006451612815</v>
      </c>
      <c r="BI13" s="5">
        <f t="shared" si="10"/>
        <v>1.4719911329032172E-2</v>
      </c>
      <c r="BJ13" s="5">
        <f t="shared" si="3"/>
        <v>1.884148650116118E-3</v>
      </c>
      <c r="BK13" s="5">
        <f t="shared" si="11"/>
        <v>0.35006266339383196</v>
      </c>
      <c r="BL13" s="5">
        <f t="shared" si="12"/>
        <v>0.79697968722580548</v>
      </c>
      <c r="BM13" s="5">
        <f t="shared" si="13"/>
        <v>0.43923661920714663</v>
      </c>
      <c r="BN13" s="33"/>
      <c r="BO13" s="16">
        <f t="shared" si="14"/>
        <v>1774.1935483870966</v>
      </c>
      <c r="BP13" s="15">
        <f t="shared" si="15"/>
        <v>1.9147419354838706</v>
      </c>
      <c r="BQ13" s="15">
        <f t="shared" si="16"/>
        <v>0.81600129032258062</v>
      </c>
      <c r="BR13" s="11">
        <f t="shared" si="17"/>
        <v>9.3958806451612418</v>
      </c>
      <c r="BS13" s="11">
        <f t="shared" si="4"/>
        <v>9.2173589129031785E-2</v>
      </c>
      <c r="BT13" s="11">
        <f t="shared" si="18"/>
        <v>4.6086794564515893E-2</v>
      </c>
      <c r="BU13" s="11">
        <f t="shared" si="5"/>
        <v>3.0724529709677262E-2</v>
      </c>
      <c r="BV13" s="11">
        <f t="shared" si="6"/>
        <v>5.7084193972857138</v>
      </c>
      <c r="BW13" s="11">
        <f t="shared" si="7"/>
        <v>1.5624318899895939</v>
      </c>
      <c r="BX13" s="11">
        <f t="shared" si="19"/>
        <v>3.6535476738917132</v>
      </c>
      <c r="BY13" s="5"/>
      <c r="BZ13" s="5"/>
    </row>
    <row r="14" spans="1:78" x14ac:dyDescent="0.4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8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9"/>
        <v>8.1208232258064328</v>
      </c>
      <c r="BI14" s="5">
        <f t="shared" si="10"/>
        <v>7.9665275845161101E-2</v>
      </c>
      <c r="BJ14" s="5">
        <f t="shared" si="3"/>
        <v>1.0197155308180621E-2</v>
      </c>
      <c r="BK14" s="5">
        <f t="shared" si="11"/>
        <v>1.9979056136972619</v>
      </c>
      <c r="BL14" s="5">
        <f t="shared" si="12"/>
        <v>1.1698048807741923</v>
      </c>
      <c r="BM14" s="5">
        <f t="shared" si="13"/>
        <v>1.7078964590872809</v>
      </c>
      <c r="BN14" s="33"/>
      <c r="BO14" s="16">
        <f t="shared" si="14"/>
        <v>1870.9677419354837</v>
      </c>
      <c r="BP14" s="15">
        <f t="shared" si="15"/>
        <v>2.0957096774193542</v>
      </c>
      <c r="BQ14" s="15">
        <f t="shared" si="16"/>
        <v>0.94664645161290339</v>
      </c>
      <c r="BR14" s="11">
        <f t="shared" si="17"/>
        <v>28.256203225806416</v>
      </c>
      <c r="BS14" s="11">
        <f t="shared" si="4"/>
        <v>0.27719335364516096</v>
      </c>
      <c r="BT14" s="11">
        <f t="shared" si="18"/>
        <v>0.13859667682258048</v>
      </c>
      <c r="BU14" s="11">
        <f t="shared" si="5"/>
        <v>9.2397784548386985E-2</v>
      </c>
      <c r="BV14" s="11">
        <f t="shared" si="6"/>
        <v>18.103289286406802</v>
      </c>
      <c r="BW14" s="11">
        <f t="shared" si="7"/>
        <v>1.9838961297398541</v>
      </c>
      <c r="BX14" s="11">
        <f t="shared" si="19"/>
        <v>9.125119513580918</v>
      </c>
      <c r="BY14" s="5"/>
      <c r="BZ14" s="5"/>
    </row>
    <row r="15" spans="1:78" ht="15.75" x14ac:dyDescent="0.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17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8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9"/>
        <v>14.741145806451598</v>
      </c>
      <c r="BI15" s="5">
        <f t="shared" si="10"/>
        <v>0.1446106403612902</v>
      </c>
      <c r="BJ15" s="5">
        <f t="shared" si="3"/>
        <v>1.8510161966245147E-2</v>
      </c>
      <c r="BK15" s="5">
        <f t="shared" si="11"/>
        <v>3.8142398008844092</v>
      </c>
      <c r="BL15" s="5">
        <f t="shared" si="12"/>
        <v>1.6021462033548373</v>
      </c>
      <c r="BM15" s="5">
        <f t="shared" si="13"/>
        <v>2.3807064504459872</v>
      </c>
      <c r="BN15" s="33"/>
      <c r="BO15" s="16">
        <f t="shared" si="14"/>
        <v>1967.7419354838707</v>
      </c>
      <c r="BP15" s="15">
        <f t="shared" si="15"/>
        <v>2.2766774193548382</v>
      </c>
      <c r="BQ15" s="15">
        <f t="shared" si="16"/>
        <v>1.0772916129032257</v>
      </c>
      <c r="BR15" s="11">
        <f t="shared" si="17"/>
        <v>47.116525806451534</v>
      </c>
      <c r="BS15" s="11">
        <f t="shared" si="4"/>
        <v>0.46221311816128957</v>
      </c>
      <c r="BT15" s="11">
        <f t="shared" si="18"/>
        <v>0.23110655908064479</v>
      </c>
      <c r="BU15" s="11">
        <f t="shared" si="5"/>
        <v>0.15407103938709651</v>
      </c>
      <c r="BV15" s="11">
        <f t="shared" si="6"/>
        <v>31.748176578116816</v>
      </c>
      <c r="BW15" s="11">
        <f t="shared" si="7"/>
        <v>2.4526454891571272</v>
      </c>
      <c r="BX15" s="11">
        <f t="shared" si="19"/>
        <v>12.94446209958674</v>
      </c>
      <c r="BY15" s="5"/>
      <c r="BZ15" s="5"/>
    </row>
    <row r="16" spans="1:78" x14ac:dyDescent="0.4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8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9"/>
        <v>21.361468387096764</v>
      </c>
      <c r="BI16" s="5">
        <f t="shared" si="10"/>
        <v>0.20955600487741927</v>
      </c>
      <c r="BJ16" s="5">
        <f t="shared" si="3"/>
        <v>2.6823168624309664E-2</v>
      </c>
      <c r="BK16" s="5">
        <f t="shared" si="11"/>
        <v>5.7990652249552683</v>
      </c>
      <c r="BL16" s="5">
        <f t="shared" si="12"/>
        <v>2.0940036549677412</v>
      </c>
      <c r="BM16" s="5">
        <f t="shared" si="13"/>
        <v>2.7693672889241467</v>
      </c>
      <c r="BN16" s="33"/>
      <c r="BO16" s="16">
        <f t="shared" si="14"/>
        <v>2064.516129032258</v>
      </c>
      <c r="BP16" s="15">
        <f t="shared" si="15"/>
        <v>2.4576451612903223</v>
      </c>
      <c r="BQ16" s="15">
        <f t="shared" si="16"/>
        <v>1.2079367741935485</v>
      </c>
      <c r="BR16" s="11">
        <f t="shared" si="17"/>
        <v>65.976848387096766</v>
      </c>
      <c r="BS16" s="11">
        <f t="shared" si="4"/>
        <v>0.6472328826774193</v>
      </c>
      <c r="BT16" s="11">
        <f t="shared" si="18"/>
        <v>0.32361644133870965</v>
      </c>
      <c r="BU16" s="11">
        <f t="shared" si="5"/>
        <v>0.21574429422580643</v>
      </c>
      <c r="BV16" s="11">
        <f t="shared" si="6"/>
        <v>46.643081272415891</v>
      </c>
      <c r="BW16" s="11">
        <f t="shared" si="7"/>
        <v>2.9686799682414153</v>
      </c>
      <c r="BX16" s="11">
        <f t="shared" si="19"/>
        <v>15.711724325760276</v>
      </c>
      <c r="BY16" s="5"/>
      <c r="BZ16" s="5"/>
    </row>
    <row r="17" spans="1:78" x14ac:dyDescent="0.4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8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9"/>
        <v>27.981790967741958</v>
      </c>
      <c r="BI17" s="5">
        <f t="shared" si="10"/>
        <v>0.27450136939354858</v>
      </c>
      <c r="BJ17" s="5">
        <f t="shared" si="3"/>
        <v>3.513617528237422E-2</v>
      </c>
      <c r="BK17" s="5">
        <f t="shared" si="11"/>
        <v>7.9523818859098485</v>
      </c>
      <c r="BL17" s="5">
        <f t="shared" si="12"/>
        <v>2.6453772356129042</v>
      </c>
      <c r="BM17" s="5">
        <f t="shared" si="13"/>
        <v>3.0061428588907364</v>
      </c>
      <c r="BN17" s="33"/>
      <c r="BO17" s="16">
        <f t="shared" si="14"/>
        <v>2161.2903225806454</v>
      </c>
      <c r="BP17" s="15">
        <f t="shared" si="15"/>
        <v>2.6386129032258068</v>
      </c>
      <c r="BQ17" s="15">
        <f t="shared" si="16"/>
        <v>1.3385819354838713</v>
      </c>
      <c r="BR17" s="11">
        <f t="shared" si="17"/>
        <v>84.83717096774194</v>
      </c>
      <c r="BS17" s="11">
        <f t="shared" si="4"/>
        <v>0.83225264719354841</v>
      </c>
      <c r="BT17" s="11">
        <f t="shared" si="18"/>
        <v>0.41612632359677421</v>
      </c>
      <c r="BU17" s="11">
        <f t="shared" si="5"/>
        <v>0.2774175490645161</v>
      </c>
      <c r="BV17" s="11">
        <f t="shared" si="6"/>
        <v>62.788003369303887</v>
      </c>
      <c r="BW17" s="11">
        <f t="shared" si="7"/>
        <v>3.5319995669927171</v>
      </c>
      <c r="BX17" s="11">
        <f t="shared" si="19"/>
        <v>17.776900075546742</v>
      </c>
      <c r="BY17" s="5"/>
      <c r="BZ17" s="5"/>
    </row>
    <row r="18" spans="1:78" x14ac:dyDescent="0.4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8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9"/>
        <v>34.602113548387123</v>
      </c>
      <c r="BI18" s="5">
        <f t="shared" si="10"/>
        <v>0.33944673390967767</v>
      </c>
      <c r="BJ18" s="5">
        <f t="shared" si="3"/>
        <v>4.3449181940438744E-2</v>
      </c>
      <c r="BK18" s="5">
        <f t="shared" si="11"/>
        <v>10.274189783748135</v>
      </c>
      <c r="BL18" s="5">
        <f t="shared" si="12"/>
        <v>3.2562669452903243</v>
      </c>
      <c r="BM18" s="5">
        <f t="shared" si="13"/>
        <v>3.1552050112501147</v>
      </c>
      <c r="BN18" s="33"/>
      <c r="BO18" s="16">
        <f t="shared" si="14"/>
        <v>2258.0645161290327</v>
      </c>
      <c r="BP18" s="15">
        <f t="shared" si="15"/>
        <v>2.8195806451612913</v>
      </c>
      <c r="BQ18" s="15">
        <f t="shared" si="16"/>
        <v>1.4692270967741945</v>
      </c>
      <c r="BR18" s="11">
        <f t="shared" si="17"/>
        <v>103.69749354838717</v>
      </c>
      <c r="BS18" s="11">
        <f t="shared" si="4"/>
        <v>1.0172724117096781</v>
      </c>
      <c r="BT18" s="11">
        <f t="shared" si="18"/>
        <v>0.50863620585483904</v>
      </c>
      <c r="BU18" s="11">
        <f t="shared" si="5"/>
        <v>0.33909080390322599</v>
      </c>
      <c r="BV18" s="11">
        <f t="shared" si="6"/>
        <v>80.182942868780913</v>
      </c>
      <c r="BW18" s="11">
        <f t="shared" si="7"/>
        <v>4.1426042854110339</v>
      </c>
      <c r="BX18" s="11">
        <f t="shared" si="19"/>
        <v>19.355684816713087</v>
      </c>
      <c r="BY18" s="5"/>
      <c r="BZ18" s="5"/>
    </row>
    <row r="19" spans="1:78" x14ac:dyDescent="0.4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8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9"/>
        <v>41.222436129032289</v>
      </c>
      <c r="BI19" s="5">
        <f t="shared" si="10"/>
        <v>0.40439209842580676</v>
      </c>
      <c r="BJ19" s="5">
        <f t="shared" si="3"/>
        <v>5.1762188598503261E-2</v>
      </c>
      <c r="BK19" s="5">
        <f t="shared" si="11"/>
        <v>12.764488918470136</v>
      </c>
      <c r="BL19" s="5">
        <f t="shared" si="12"/>
        <v>3.926672784000004</v>
      </c>
      <c r="BM19" s="5">
        <f t="shared" si="13"/>
        <v>3.2507136755783526</v>
      </c>
      <c r="BN19" s="33"/>
      <c r="BO19" s="16">
        <f t="shared" si="14"/>
        <v>2354.83870967742</v>
      </c>
      <c r="BP19" s="15">
        <f t="shared" si="15"/>
        <v>3.0005483870967748</v>
      </c>
      <c r="BQ19" s="15">
        <f t="shared" si="16"/>
        <v>1.5998722580645173</v>
      </c>
      <c r="BR19" s="11">
        <f t="shared" si="17"/>
        <v>122.55781612903235</v>
      </c>
      <c r="BS19" s="11">
        <f t="shared" si="4"/>
        <v>1.2022921762258074</v>
      </c>
      <c r="BT19" s="11">
        <f t="shared" si="18"/>
        <v>0.60114608811290371</v>
      </c>
      <c r="BU19" s="11">
        <f t="shared" si="5"/>
        <v>0.40076405874193577</v>
      </c>
      <c r="BV19" s="11">
        <f t="shared" si="6"/>
        <v>98.827899770846869</v>
      </c>
      <c r="BW19" s="11">
        <f t="shared" si="7"/>
        <v>4.8004941234963621</v>
      </c>
      <c r="BX19" s="11">
        <f t="shared" si="19"/>
        <v>20.587026507776905</v>
      </c>
      <c r="BY19" s="5"/>
      <c r="BZ19" s="5"/>
    </row>
    <row r="20" spans="1:78" x14ac:dyDescent="0.4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8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9"/>
        <v>47.842758709677483</v>
      </c>
      <c r="BI20" s="5">
        <f t="shared" si="10"/>
        <v>0.46933746294193612</v>
      </c>
      <c r="BJ20" s="5">
        <f t="shared" si="3"/>
        <v>6.007519525656782E-2</v>
      </c>
      <c r="BK20" s="5">
        <f t="shared" si="11"/>
        <v>15.423279290075858</v>
      </c>
      <c r="BL20" s="5">
        <f t="shared" si="12"/>
        <v>4.6565947517419417</v>
      </c>
      <c r="BM20" s="5">
        <f t="shared" si="13"/>
        <v>3.3121368966681732</v>
      </c>
      <c r="BN20" s="33"/>
      <c r="BO20" s="16">
        <f t="shared" si="14"/>
        <v>2451.6129032258073</v>
      </c>
      <c r="BP20" s="15">
        <f t="shared" si="15"/>
        <v>3.1815161290322593</v>
      </c>
      <c r="BQ20" s="15">
        <f t="shared" si="16"/>
        <v>1.73051741935484</v>
      </c>
      <c r="BR20" s="11">
        <f t="shared" si="17"/>
        <v>141.41813870967758</v>
      </c>
      <c r="BS20" s="11">
        <f t="shared" si="4"/>
        <v>1.3873119407419372</v>
      </c>
      <c r="BT20" s="11">
        <f t="shared" si="18"/>
        <v>0.6936559703709686</v>
      </c>
      <c r="BU20" s="11">
        <f t="shared" si="5"/>
        <v>0.46243731358064571</v>
      </c>
      <c r="BV20" s="11">
        <f t="shared" si="6"/>
        <v>118.72287407550186</v>
      </c>
      <c r="BW20" s="11">
        <f t="shared" si="7"/>
        <v>5.5056690812487057</v>
      </c>
      <c r="BX20" s="11">
        <f t="shared" si="19"/>
        <v>21.563750440405162</v>
      </c>
      <c r="BY20" s="5"/>
      <c r="BZ20" s="5"/>
    </row>
    <row r="21" spans="1:78" x14ac:dyDescent="0.4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8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9"/>
        <v>54.463081290322648</v>
      </c>
      <c r="BI21" s="5">
        <f t="shared" si="10"/>
        <v>0.53428282745806521</v>
      </c>
      <c r="BJ21" s="5">
        <f t="shared" si="3"/>
        <v>6.8388201914632352E-2</v>
      </c>
      <c r="BK21" s="5">
        <f t="shared" si="11"/>
        <v>18.250560898565286</v>
      </c>
      <c r="BL21" s="5">
        <f t="shared" si="12"/>
        <v>5.4460328485161371</v>
      </c>
      <c r="BM21" s="5">
        <f t="shared" si="13"/>
        <v>3.3511661435420752</v>
      </c>
      <c r="BN21" s="33"/>
      <c r="BO21" s="16">
        <f t="shared" si="14"/>
        <v>2548.3870967741946</v>
      </c>
      <c r="BP21" s="15">
        <f t="shared" si="15"/>
        <v>3.3624838709677438</v>
      </c>
      <c r="BQ21" s="15">
        <f t="shared" si="16"/>
        <v>1.8611625806451628</v>
      </c>
      <c r="BR21" s="11">
        <f t="shared" si="17"/>
        <v>160.27846129032275</v>
      </c>
      <c r="BS21" s="11">
        <f t="shared" si="4"/>
        <v>1.5723317052580663</v>
      </c>
      <c r="BT21" s="11">
        <f t="shared" si="18"/>
        <v>0.78616585262903316</v>
      </c>
      <c r="BU21" s="11">
        <f t="shared" si="5"/>
        <v>0.52411056841935544</v>
      </c>
      <c r="BV21" s="11">
        <f t="shared" si="6"/>
        <v>139.86786578274578</v>
      </c>
      <c r="BW21" s="11">
        <f t="shared" si="7"/>
        <v>6.258129158668063</v>
      </c>
      <c r="BX21" s="11">
        <f t="shared" si="19"/>
        <v>22.349788928375887</v>
      </c>
      <c r="BY21" s="5"/>
      <c r="BZ21" s="5"/>
    </row>
    <row r="22" spans="1:78" x14ac:dyDescent="0.4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8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9"/>
        <v>61.083403870967814</v>
      </c>
      <c r="BI22" s="5">
        <f t="shared" si="10"/>
        <v>0.5992281919741943</v>
      </c>
      <c r="BJ22" s="5">
        <f t="shared" si="3"/>
        <v>7.6701208572696869E-2</v>
      </c>
      <c r="BK22" s="5">
        <f t="shared" si="11"/>
        <v>21.246333743938425</v>
      </c>
      <c r="BL22" s="5">
        <f t="shared" si="12"/>
        <v>6.2949870743225906</v>
      </c>
      <c r="BM22" s="5">
        <f t="shared" si="13"/>
        <v>3.3751195186091407</v>
      </c>
      <c r="BN22" s="33"/>
      <c r="BO22" s="16">
        <f t="shared" si="14"/>
        <v>2645.1612903225819</v>
      </c>
      <c r="BP22" s="15">
        <f t="shared" si="15"/>
        <v>3.5434516129032274</v>
      </c>
      <c r="BQ22" s="15">
        <f t="shared" si="16"/>
        <v>1.9918077419354856</v>
      </c>
      <c r="BR22" s="11">
        <f t="shared" si="17"/>
        <v>179.13878387096793</v>
      </c>
      <c r="BS22" s="11">
        <f t="shared" si="4"/>
        <v>1.7573514697741954</v>
      </c>
      <c r="BT22" s="11">
        <f t="shared" si="18"/>
        <v>0.87867573488709771</v>
      </c>
      <c r="BU22" s="11">
        <f t="shared" si="5"/>
        <v>0.58578382325806511</v>
      </c>
      <c r="BV22" s="11">
        <f t="shared" si="6"/>
        <v>162.26287489257862</v>
      </c>
      <c r="BW22" s="11">
        <f t="shared" si="7"/>
        <v>7.0578743557544321</v>
      </c>
      <c r="BX22" s="11">
        <f t="shared" si="19"/>
        <v>22.990332033933463</v>
      </c>
      <c r="BY22" s="5"/>
      <c r="BZ22" s="5"/>
    </row>
    <row r="23" spans="1:78" x14ac:dyDescent="0.4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14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8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9"/>
        <v>67.703726451613008</v>
      </c>
      <c r="BI23" s="5">
        <f t="shared" si="10"/>
        <v>0.66417355649032372</v>
      </c>
      <c r="BJ23" s="5">
        <f t="shared" si="3"/>
        <v>8.5014215230761442E-2</v>
      </c>
      <c r="BK23" s="5">
        <f t="shared" si="11"/>
        <v>24.410597826195296</v>
      </c>
      <c r="BL23" s="5">
        <f t="shared" si="12"/>
        <v>7.2034574291613032</v>
      </c>
      <c r="BM23" s="5">
        <f t="shared" si="13"/>
        <v>3.388733544447061</v>
      </c>
      <c r="BN23" s="33"/>
      <c r="BO23" s="16">
        <f t="shared" si="14"/>
        <v>2741.9354838709692</v>
      </c>
      <c r="BP23" s="15">
        <f t="shared" si="15"/>
        <v>3.7244193548387119</v>
      </c>
      <c r="BQ23" s="15">
        <f t="shared" si="16"/>
        <v>2.1224529032258088</v>
      </c>
      <c r="BR23" s="11">
        <f t="shared" si="17"/>
        <v>197.99910645161322</v>
      </c>
      <c r="BS23" s="11">
        <f t="shared" si="4"/>
        <v>1.9423712342903257</v>
      </c>
      <c r="BT23" s="11">
        <f t="shared" si="18"/>
        <v>0.97118561714516283</v>
      </c>
      <c r="BU23" s="11">
        <f t="shared" si="5"/>
        <v>0.64745707809677522</v>
      </c>
      <c r="BV23" s="11">
        <f t="shared" si="6"/>
        <v>185.90790140500059</v>
      </c>
      <c r="BW23" s="11">
        <f t="shared" si="7"/>
        <v>7.9049046725078176</v>
      </c>
      <c r="BX23" s="11">
        <f t="shared" si="19"/>
        <v>23.518044695916821</v>
      </c>
      <c r="BY23" s="5"/>
      <c r="BZ23" s="5"/>
    </row>
    <row r="24" spans="1:78" x14ac:dyDescent="0.4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8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9"/>
        <v>74.324049032258173</v>
      </c>
      <c r="BI24" s="5">
        <f t="shared" si="10"/>
        <v>0.7291189210064527</v>
      </c>
      <c r="BJ24" s="5">
        <f t="shared" si="3"/>
        <v>9.3327221888825945E-2</v>
      </c>
      <c r="BK24" s="5">
        <f t="shared" si="11"/>
        <v>27.743353145335856</v>
      </c>
      <c r="BL24" s="5">
        <f t="shared" si="12"/>
        <v>8.1714439130322738</v>
      </c>
      <c r="BM24" s="5">
        <f t="shared" si="13"/>
        <v>3.3951592204027996</v>
      </c>
      <c r="BN24" s="33"/>
      <c r="BO24" s="16">
        <f t="shared" si="14"/>
        <v>2838.7096774193565</v>
      </c>
      <c r="BP24" s="15">
        <f t="shared" si="15"/>
        <v>3.9053870967741964</v>
      </c>
      <c r="BQ24" s="15">
        <f t="shared" si="16"/>
        <v>2.2530980645161316</v>
      </c>
      <c r="BR24" s="11">
        <f t="shared" si="17"/>
        <v>216.85942903225839</v>
      </c>
      <c r="BS24" s="11">
        <f t="shared" si="4"/>
        <v>2.1273909988064545</v>
      </c>
      <c r="BT24" s="11">
        <f t="shared" si="18"/>
        <v>1.0636954994032273</v>
      </c>
      <c r="BU24" s="11">
        <f t="shared" si="5"/>
        <v>0.70913033293548478</v>
      </c>
      <c r="BV24" s="11">
        <f t="shared" si="6"/>
        <v>210.80294532001136</v>
      </c>
      <c r="BW24" s="11">
        <f t="shared" si="7"/>
        <v>8.7992201089282158</v>
      </c>
      <c r="BX24" s="11">
        <f t="shared" si="19"/>
        <v>23.957003315114036</v>
      </c>
      <c r="BY24" s="5"/>
      <c r="BZ24" s="5"/>
    </row>
    <row r="25" spans="1:78" x14ac:dyDescent="0.4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8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9"/>
        <v>80.944371612903339</v>
      </c>
      <c r="BI25" s="5">
        <f t="shared" si="10"/>
        <v>0.79406428552258179</v>
      </c>
      <c r="BJ25" s="5">
        <f t="shared" si="3"/>
        <v>0.10164022854689046</v>
      </c>
      <c r="BK25" s="5">
        <f t="shared" si="11"/>
        <v>31.244599701360134</v>
      </c>
      <c r="BL25" s="5">
        <f t="shared" si="12"/>
        <v>9.1989465259355043</v>
      </c>
      <c r="BM25" s="5">
        <f t="shared" si="13"/>
        <v>3.3965410727488337</v>
      </c>
      <c r="BN25" s="33"/>
      <c r="BO25" s="16">
        <f t="shared" si="14"/>
        <v>2935.4838709677438</v>
      </c>
      <c r="BP25" s="15">
        <f t="shared" si="15"/>
        <v>4.0863548387096813</v>
      </c>
      <c r="BQ25" s="15">
        <f t="shared" si="16"/>
        <v>2.3837432258064544</v>
      </c>
      <c r="BR25" s="11">
        <f t="shared" si="17"/>
        <v>235.71975161290356</v>
      </c>
      <c r="BS25" s="11">
        <f t="shared" si="4"/>
        <v>2.3124107633225841</v>
      </c>
      <c r="BT25" s="11">
        <f t="shared" si="18"/>
        <v>1.1562053816612921</v>
      </c>
      <c r="BU25" s="11">
        <f t="shared" si="5"/>
        <v>0.77080358777419467</v>
      </c>
      <c r="BV25" s="11">
        <f t="shared" si="6"/>
        <v>236.94800663761123</v>
      </c>
      <c r="BW25" s="11">
        <f t="shared" si="7"/>
        <v>9.7408206650156295</v>
      </c>
      <c r="BX25" s="11">
        <f t="shared" si="19"/>
        <v>24.325261164966847</v>
      </c>
      <c r="BY25" s="5"/>
      <c r="BZ25" s="5"/>
    </row>
    <row r="26" spans="1:78" x14ac:dyDescent="0.4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8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9"/>
        <v>87.564694193548533</v>
      </c>
      <c r="BI26" s="5">
        <f t="shared" si="10"/>
        <v>0.8590096500387111</v>
      </c>
      <c r="BJ26" s="5">
        <f t="shared" si="3"/>
        <v>0.10995323520495502</v>
      </c>
      <c r="BK26" s="5">
        <f t="shared" si="11"/>
        <v>34.914337494268139</v>
      </c>
      <c r="BL26" s="5">
        <f t="shared" si="12"/>
        <v>10.285965267870992</v>
      </c>
      <c r="BM26" s="5">
        <f t="shared" si="13"/>
        <v>3.3943666525227121</v>
      </c>
      <c r="BN26" s="33"/>
      <c r="BO26" s="16">
        <f t="shared" si="14"/>
        <v>3032.2580645161311</v>
      </c>
      <c r="BP26" s="15">
        <f t="shared" si="15"/>
        <v>4.267322580645164</v>
      </c>
      <c r="BQ26" s="15">
        <f t="shared" si="16"/>
        <v>2.5143883870967771</v>
      </c>
      <c r="BR26" s="11">
        <f t="shared" si="17"/>
        <v>254.58007419354874</v>
      </c>
      <c r="BS26" s="11">
        <f t="shared" si="4"/>
        <v>2.4974305278387132</v>
      </c>
      <c r="BT26" s="11">
        <f t="shared" si="18"/>
        <v>1.2487152639193566</v>
      </c>
      <c r="BU26" s="11">
        <f t="shared" si="5"/>
        <v>0.83247684261290433</v>
      </c>
      <c r="BV26" s="11">
        <f t="shared" si="6"/>
        <v>264.34308535779996</v>
      </c>
      <c r="BW26" s="11">
        <f t="shared" si="7"/>
        <v>10.729706340770051</v>
      </c>
      <c r="BX26" s="11">
        <f t="shared" si="19"/>
        <v>24.63656291816357</v>
      </c>
      <c r="BY26" s="5"/>
      <c r="BZ26" s="5"/>
    </row>
    <row r="27" spans="1:78" x14ac:dyDescent="0.4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8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9"/>
        <v>94.185016774193699</v>
      </c>
      <c r="BI27" s="5">
        <f t="shared" si="10"/>
        <v>0.92395501455484019</v>
      </c>
      <c r="BJ27" s="5">
        <f t="shared" si="3"/>
        <v>0.11826624186301954</v>
      </c>
      <c r="BK27" s="5">
        <f t="shared" si="11"/>
        <v>38.752566524059844</v>
      </c>
      <c r="BL27" s="5">
        <f t="shared" si="12"/>
        <v>11.432500138838735</v>
      </c>
      <c r="BM27" s="5">
        <f t="shared" si="13"/>
        <v>3.3896843256890756</v>
      </c>
      <c r="BN27" s="33"/>
      <c r="BO27" s="16">
        <f t="shared" si="14"/>
        <v>3129.0322580645184</v>
      </c>
      <c r="BP27" s="15">
        <f t="shared" si="15"/>
        <v>4.4482903225806485</v>
      </c>
      <c r="BQ27" s="15">
        <f t="shared" si="16"/>
        <v>2.6450335483870999</v>
      </c>
      <c r="BR27" s="11">
        <f t="shared" si="17"/>
        <v>273.44039677419403</v>
      </c>
      <c r="BS27" s="11">
        <f t="shared" si="4"/>
        <v>2.6824502923548432</v>
      </c>
      <c r="BT27" s="11">
        <f t="shared" si="18"/>
        <v>1.3412251461774216</v>
      </c>
      <c r="BU27" s="11">
        <f t="shared" si="5"/>
        <v>0.89415009745161433</v>
      </c>
      <c r="BV27" s="11">
        <f t="shared" si="6"/>
        <v>292.98818148057779</v>
      </c>
      <c r="BW27" s="11">
        <f t="shared" si="7"/>
        <v>11.76587713619149</v>
      </c>
      <c r="BX27" s="11">
        <f t="shared" si="19"/>
        <v>24.901516316140579</v>
      </c>
      <c r="BY27" s="5"/>
      <c r="BZ27" s="5"/>
    </row>
    <row r="28" spans="1:78" x14ac:dyDescent="0.4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8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9"/>
        <v>100.80533935483886</v>
      </c>
      <c r="BI28" s="5">
        <f t="shared" si="10"/>
        <v>0.98890037907096928</v>
      </c>
      <c r="BJ28" s="5">
        <f t="shared" si="3"/>
        <v>0.12657924852108407</v>
      </c>
      <c r="BK28" s="5">
        <f t="shared" si="11"/>
        <v>42.759286790735267</v>
      </c>
      <c r="BL28" s="5">
        <f t="shared" si="12"/>
        <v>12.638551138838739</v>
      </c>
      <c r="BM28" s="5">
        <f t="shared" si="13"/>
        <v>3.3832427721350418</v>
      </c>
      <c r="BN28" s="33"/>
      <c r="BO28" s="16">
        <f t="shared" si="14"/>
        <v>3225.8064516129057</v>
      </c>
      <c r="BP28" s="15">
        <f t="shared" si="15"/>
        <v>4.629258064516133</v>
      </c>
      <c r="BQ28" s="15">
        <f t="shared" si="16"/>
        <v>2.7756787096774227</v>
      </c>
      <c r="BR28" s="11">
        <f t="shared" si="17"/>
        <v>292.3007193548392</v>
      </c>
      <c r="BS28" s="11">
        <f t="shared" si="4"/>
        <v>2.8674700568709728</v>
      </c>
      <c r="BT28" s="11">
        <f t="shared" si="18"/>
        <v>1.4337350284354864</v>
      </c>
      <c r="BU28" s="11">
        <f t="shared" si="5"/>
        <v>0.95582335229032422</v>
      </c>
      <c r="BV28" s="11">
        <f t="shared" si="6"/>
        <v>322.8832950059446</v>
      </c>
      <c r="BW28" s="11">
        <f t="shared" si="7"/>
        <v>12.849333051279944</v>
      </c>
      <c r="BX28" s="11">
        <f t="shared" si="19"/>
        <v>25.128408900085415</v>
      </c>
      <c r="BY28" s="5"/>
      <c r="BZ28" s="5"/>
    </row>
    <row r="29" spans="1:78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8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9"/>
        <v>107.42566193548406</v>
      </c>
      <c r="BI29" s="5">
        <f t="shared" si="10"/>
        <v>1.0538457435870987</v>
      </c>
      <c r="BJ29" s="5">
        <f t="shared" si="3"/>
        <v>0.13489225517914863</v>
      </c>
      <c r="BK29" s="5">
        <f t="shared" si="11"/>
        <v>46.934498294294414</v>
      </c>
      <c r="BL29" s="5">
        <f t="shared" si="12"/>
        <v>13.904118267871002</v>
      </c>
      <c r="BM29" s="5">
        <f t="shared" si="13"/>
        <v>3.3755824993770727</v>
      </c>
      <c r="BN29" s="33"/>
      <c r="BO29" s="16">
        <f t="shared" si="14"/>
        <v>3322.580645161293</v>
      </c>
      <c r="BP29" s="15">
        <f t="shared" si="15"/>
        <v>4.8102258064516175</v>
      </c>
      <c r="BQ29" s="15">
        <f t="shared" si="16"/>
        <v>2.9063238709677455</v>
      </c>
      <c r="BR29" s="11">
        <f t="shared" si="17"/>
        <v>311.16104193548438</v>
      </c>
      <c r="BS29" s="11">
        <f t="shared" si="4"/>
        <v>3.0524898213871019</v>
      </c>
      <c r="BT29" s="11">
        <f t="shared" si="18"/>
        <v>1.5262449106935509</v>
      </c>
      <c r="BU29" s="11">
        <f t="shared" si="5"/>
        <v>1.0174966071290339</v>
      </c>
      <c r="BV29" s="11">
        <f t="shared" si="6"/>
        <v>354.02842593390028</v>
      </c>
      <c r="BW29" s="11">
        <f t="shared" si="7"/>
        <v>13.98007408603541</v>
      </c>
      <c r="BX29" s="11">
        <f t="shared" si="19"/>
        <v>25.323787538975676</v>
      </c>
      <c r="BY29" s="5"/>
      <c r="BZ29" s="5"/>
    </row>
    <row r="30" spans="1:78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8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9"/>
        <v>114.04598451612922</v>
      </c>
      <c r="BI30" s="5">
        <f t="shared" si="10"/>
        <v>1.1187911081032278</v>
      </c>
      <c r="BJ30" s="5">
        <f t="shared" si="3"/>
        <v>0.14320526183721316</v>
      </c>
      <c r="BK30" s="5">
        <f t="shared" si="11"/>
        <v>51.278201034737265</v>
      </c>
      <c r="BL30" s="5">
        <f t="shared" si="12"/>
        <v>15.229201525935524</v>
      </c>
      <c r="BM30" s="5">
        <f t="shared" si="13"/>
        <v>3.3670971486856902</v>
      </c>
      <c r="BN30" s="33"/>
      <c r="BO30" s="16">
        <f t="shared" si="14"/>
        <v>3419.3548387096803</v>
      </c>
      <c r="BP30" s="15">
        <f t="shared" si="15"/>
        <v>4.9911935483871019</v>
      </c>
      <c r="BQ30" s="15">
        <f t="shared" si="16"/>
        <v>3.0369690322580691</v>
      </c>
      <c r="BR30" s="11">
        <f t="shared" si="17"/>
        <v>330.02136451612955</v>
      </c>
      <c r="BS30" s="11">
        <f t="shared" si="4"/>
        <v>3.2375095859032315</v>
      </c>
      <c r="BT30" s="11">
        <f t="shared" si="18"/>
        <v>1.6187547929516157</v>
      </c>
      <c r="BU30" s="11">
        <f t="shared" si="5"/>
        <v>1.0791698619677437</v>
      </c>
      <c r="BV30" s="11">
        <f t="shared" si="6"/>
        <v>386.42357426444494</v>
      </c>
      <c r="BW30" s="11">
        <f t="shared" si="7"/>
        <v>15.158100240457895</v>
      </c>
      <c r="BX30" s="11">
        <f t="shared" si="19"/>
        <v>25.492876292838915</v>
      </c>
      <c r="BY30" s="5"/>
      <c r="BZ30" s="5"/>
    </row>
    <row r="31" spans="1:78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8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9"/>
        <v>120.66630709677439</v>
      </c>
      <c r="BI31" s="5">
        <f t="shared" si="10"/>
        <v>1.1837364726193569</v>
      </c>
      <c r="BJ31" s="5">
        <f t="shared" si="3"/>
        <v>0.15151826849527769</v>
      </c>
      <c r="BK31" s="5">
        <f t="shared" si="11"/>
        <v>55.790395012063826</v>
      </c>
      <c r="BL31" s="5">
        <f t="shared" si="12"/>
        <v>16.613800913032303</v>
      </c>
      <c r="BM31" s="5">
        <f t="shared" si="13"/>
        <v>3.3580753317141516</v>
      </c>
      <c r="BN31" s="33"/>
      <c r="BO31" s="16">
        <f t="shared" si="14"/>
        <v>3516.1290322580676</v>
      </c>
      <c r="BP31" s="15">
        <f t="shared" si="15"/>
        <v>5.1721612903225864</v>
      </c>
      <c r="BQ31" s="15">
        <f t="shared" si="16"/>
        <v>3.1676141935483919</v>
      </c>
      <c r="BR31" s="11">
        <f t="shared" si="17"/>
        <v>348.88168709677484</v>
      </c>
      <c r="BS31" s="11">
        <f t="shared" si="4"/>
        <v>3.4225293504193615</v>
      </c>
      <c r="BT31" s="11">
        <f t="shared" si="18"/>
        <v>1.7112646752096807</v>
      </c>
      <c r="BU31" s="11">
        <f t="shared" si="5"/>
        <v>1.1408431168064537</v>
      </c>
      <c r="BV31" s="11">
        <f t="shared" si="6"/>
        <v>420.06873999757869</v>
      </c>
      <c r="BW31" s="11">
        <f t="shared" si="7"/>
        <v>16.38341151454739</v>
      </c>
      <c r="BX31" s="11">
        <f t="shared" si="19"/>
        <v>25.639882122510645</v>
      </c>
      <c r="BY31" s="5"/>
      <c r="BZ31" s="5"/>
    </row>
    <row r="32" spans="1:78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8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9"/>
        <v>127.28662967741958</v>
      </c>
      <c r="BI32" s="5">
        <f t="shared" si="10"/>
        <v>1.2486818371354862</v>
      </c>
      <c r="BJ32" s="5">
        <f t="shared" si="3"/>
        <v>0.15983127515334222</v>
      </c>
      <c r="BK32" s="5">
        <f t="shared" si="11"/>
        <v>60.471080226274104</v>
      </c>
      <c r="BL32" s="5">
        <f t="shared" si="12"/>
        <v>18.057916429161338</v>
      </c>
      <c r="BM32" s="5">
        <f t="shared" si="13"/>
        <v>3.348729653473236</v>
      </c>
      <c r="BN32" s="33"/>
      <c r="BO32" s="16">
        <f t="shared" si="14"/>
        <v>3612.9032258064549</v>
      </c>
      <c r="BP32" s="15">
        <f t="shared" si="15"/>
        <v>5.3531290322580709</v>
      </c>
      <c r="BQ32" s="15">
        <f t="shared" si="16"/>
        <v>3.2982593548387147</v>
      </c>
      <c r="BR32" s="11">
        <f t="shared" si="17"/>
        <v>367.74200967742001</v>
      </c>
      <c r="BS32" s="11">
        <f t="shared" si="4"/>
        <v>3.6075491149354906</v>
      </c>
      <c r="BT32" s="11">
        <f t="shared" si="18"/>
        <v>1.8037745574677453</v>
      </c>
      <c r="BU32" s="11">
        <f t="shared" si="5"/>
        <v>1.2025163716451635</v>
      </c>
      <c r="BV32" s="11">
        <f t="shared" si="6"/>
        <v>454.96392313330131</v>
      </c>
      <c r="BW32" s="11">
        <f t="shared" si="7"/>
        <v>17.656007908303899</v>
      </c>
      <c r="BX32" s="11">
        <f t="shared" si="19"/>
        <v>25.768221530945542</v>
      </c>
      <c r="BY32" s="5"/>
      <c r="BZ32" s="5"/>
    </row>
    <row r="33" spans="1:78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8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9"/>
        <v>133.90695225806473</v>
      </c>
      <c r="BI33" s="5">
        <f t="shared" si="10"/>
        <v>1.3136272016516153</v>
      </c>
      <c r="BJ33" s="5">
        <f t="shared" si="3"/>
        <v>0.16814428181140675</v>
      </c>
      <c r="BK33" s="5">
        <f t="shared" si="11"/>
        <v>65.320256677368107</v>
      </c>
      <c r="BL33" s="5">
        <f t="shared" si="12"/>
        <v>19.561548074322634</v>
      </c>
      <c r="BM33" s="5">
        <f t="shared" si="13"/>
        <v>3.3392171432030171</v>
      </c>
      <c r="BN33" s="33"/>
      <c r="BO33" s="16">
        <f t="shared" si="14"/>
        <v>3709.6774193548422</v>
      </c>
      <c r="BP33" s="15">
        <f t="shared" si="15"/>
        <v>5.5340967741935554</v>
      </c>
      <c r="BQ33" s="15">
        <f t="shared" si="16"/>
        <v>3.4289045161290375</v>
      </c>
      <c r="BR33" s="11">
        <f t="shared" si="17"/>
        <v>386.60233225806519</v>
      </c>
      <c r="BS33" s="11">
        <f t="shared" si="4"/>
        <v>3.7925688794516197</v>
      </c>
      <c r="BT33" s="11">
        <f t="shared" si="18"/>
        <v>1.8962844397258098</v>
      </c>
      <c r="BU33" s="11">
        <f t="shared" si="5"/>
        <v>1.2641896264838732</v>
      </c>
      <c r="BV33" s="11">
        <f t="shared" si="6"/>
        <v>491.10912367161296</v>
      </c>
      <c r="BW33" s="11">
        <f t="shared" si="7"/>
        <v>18.97588942172742</v>
      </c>
      <c r="BX33" s="11">
        <f t="shared" si="19"/>
        <v>25.880690636260365</v>
      </c>
      <c r="BY33" s="5"/>
      <c r="BZ33" s="5"/>
    </row>
    <row r="34" spans="1:78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8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9"/>
        <v>140.52727483870996</v>
      </c>
      <c r="BI34" s="5">
        <f t="shared" si="10"/>
        <v>1.3785725661677448</v>
      </c>
      <c r="BJ34" s="5">
        <f t="shared" si="3"/>
        <v>0.17645728846947134</v>
      </c>
      <c r="BK34" s="5">
        <f t="shared" si="11"/>
        <v>70.337924365345827</v>
      </c>
      <c r="BL34" s="5">
        <f t="shared" si="12"/>
        <v>21.12469584851619</v>
      </c>
      <c r="BM34" s="5">
        <f t="shared" si="13"/>
        <v>3.3296538264850994</v>
      </c>
      <c r="BN34" s="33"/>
      <c r="BO34" s="16">
        <f t="shared" si="14"/>
        <v>3806.4516129032295</v>
      </c>
      <c r="BP34" s="15">
        <f t="shared" si="15"/>
        <v>5.7150645161290381</v>
      </c>
      <c r="BQ34" s="15">
        <f t="shared" si="16"/>
        <v>3.5595496774193602</v>
      </c>
      <c r="BR34" s="11">
        <f t="shared" si="17"/>
        <v>405.46265483871036</v>
      </c>
      <c r="BS34" s="11">
        <f t="shared" si="4"/>
        <v>3.9775886439677488</v>
      </c>
      <c r="BT34" s="11">
        <f t="shared" si="18"/>
        <v>1.9887943219838744</v>
      </c>
      <c r="BU34" s="11">
        <f t="shared" si="5"/>
        <v>1.3258628813225828</v>
      </c>
      <c r="BV34" s="11">
        <f t="shared" si="6"/>
        <v>528.50434161251337</v>
      </c>
      <c r="BW34" s="11">
        <f t="shared" si="7"/>
        <v>20.34305605481795</v>
      </c>
      <c r="BX34" s="11">
        <f t="shared" si="19"/>
        <v>25.97959422558564</v>
      </c>
      <c r="BY34" s="5"/>
      <c r="BZ34" s="5"/>
    </row>
    <row r="35" spans="1:78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8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9"/>
        <v>147.14759741935512</v>
      </c>
      <c r="BI35" s="5">
        <f t="shared" si="10"/>
        <v>1.4435179306838739</v>
      </c>
      <c r="BJ35" s="5">
        <f t="shared" si="3"/>
        <v>0.18477029512753587</v>
      </c>
      <c r="BK35" s="5">
        <f t="shared" si="11"/>
        <v>75.524083290207244</v>
      </c>
      <c r="BL35" s="5">
        <f t="shared" si="12"/>
        <v>22.747359751742003</v>
      </c>
      <c r="BM35" s="5">
        <f t="shared" si="13"/>
        <v>3.32012524154253</v>
      </c>
      <c r="BN35" s="33"/>
      <c r="BO35" s="16">
        <f t="shared" si="14"/>
        <v>3903.2258064516168</v>
      </c>
      <c r="BP35" s="15">
        <f t="shared" si="15"/>
        <v>5.8960322580645226</v>
      </c>
      <c r="BQ35" s="15">
        <f t="shared" si="16"/>
        <v>3.690194838709683</v>
      </c>
      <c r="BR35" s="11">
        <f t="shared" si="17"/>
        <v>424.32297741935565</v>
      </c>
      <c r="BS35" s="11">
        <f t="shared" si="4"/>
        <v>4.1626084084838793</v>
      </c>
      <c r="BT35" s="11">
        <f t="shared" si="18"/>
        <v>2.0813042042419396</v>
      </c>
      <c r="BU35" s="11">
        <f t="shared" si="5"/>
        <v>1.387536136161293</v>
      </c>
      <c r="BV35" s="11">
        <f t="shared" si="6"/>
        <v>567.14957695600322</v>
      </c>
      <c r="BW35" s="11">
        <f t="shared" si="7"/>
        <v>21.7575078075755</v>
      </c>
      <c r="BX35" s="11">
        <f t="shared" si="19"/>
        <v>26.06684469434196</v>
      </c>
      <c r="BY35" s="5"/>
      <c r="BZ35" s="5"/>
    </row>
    <row r="36" spans="1:78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9"/>
        <v>153.76792</v>
      </c>
      <c r="BI36" s="5">
        <f t="shared" si="10"/>
        <v>1.5084632952000001</v>
      </c>
      <c r="BJ36" s="5">
        <f>BI36*128/1000</f>
        <v>0.19308330178560001</v>
      </c>
      <c r="BK36" s="5">
        <f t="shared" si="11"/>
        <v>80.878733451952129</v>
      </c>
      <c r="BL36" s="5">
        <f t="shared" si="12"/>
        <v>24.429539784000003</v>
      </c>
      <c r="BM36" s="5">
        <f t="shared" si="13"/>
        <v>3.3106941091425401</v>
      </c>
      <c r="BN36" s="33"/>
      <c r="BO36" s="11">
        <v>4000</v>
      </c>
      <c r="BP36" s="15">
        <f t="shared" si="15"/>
        <v>6.077</v>
      </c>
      <c r="BQ36" s="15">
        <f t="shared" si="16"/>
        <v>3.8208400000000005</v>
      </c>
      <c r="BR36" s="11">
        <f t="shared" si="17"/>
        <v>443.18330000000003</v>
      </c>
      <c r="BS36" s="11">
        <f t="shared" si="4"/>
        <v>4.3476281730000013</v>
      </c>
      <c r="BT36" s="11">
        <f t="shared" si="18"/>
        <v>2.1738140865000006</v>
      </c>
      <c r="BU36" s="11">
        <f t="shared" si="5"/>
        <v>1.4492093910000003</v>
      </c>
      <c r="BV36" s="11">
        <f t="shared" si="6"/>
        <v>607.04482970208005</v>
      </c>
      <c r="BW36" s="11">
        <f t="shared" si="7"/>
        <v>23.219244680000003</v>
      </c>
      <c r="BX36" s="11">
        <f t="shared" si="19"/>
        <v>26.144038622624134</v>
      </c>
      <c r="BY36" s="5"/>
      <c r="BZ36" s="5"/>
    </row>
    <row r="37" spans="1:78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5.5" x14ac:dyDescent="0.7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29</v>
      </c>
      <c r="V40" s="7"/>
      <c r="W40" s="7"/>
      <c r="X40" s="7"/>
      <c r="Y40" s="7"/>
      <c r="Z40" s="7"/>
      <c r="AA40" s="7"/>
      <c r="AB40" s="7"/>
      <c r="AC40" s="7"/>
      <c r="AD40" s="39" t="s">
        <v>67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" x14ac:dyDescent="1.0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62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" customHeight="1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35</v>
      </c>
      <c r="AW42" s="23" t="s">
        <v>36</v>
      </c>
      <c r="AX42" s="23" t="s">
        <v>37</v>
      </c>
      <c r="AY42" s="23" t="s">
        <v>38</v>
      </c>
      <c r="AZ42" s="23" t="s">
        <v>39</v>
      </c>
      <c r="BA42" s="23" t="s">
        <v>40</v>
      </c>
      <c r="BB42" s="23" t="s">
        <v>52</v>
      </c>
      <c r="BC42" s="23" t="s">
        <v>41</v>
      </c>
      <c r="BD42" s="23" t="s">
        <v>42</v>
      </c>
      <c r="BE42" s="7"/>
      <c r="BF42" s="43"/>
      <c r="BG42" s="43"/>
      <c r="BH42" s="4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50000000000003" customHeight="1" x14ac:dyDescent="0.4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46</v>
      </c>
      <c r="AV43" s="19" t="s">
        <v>47</v>
      </c>
      <c r="AW43" s="19" t="s">
        <v>48</v>
      </c>
      <c r="AX43" s="19" t="s">
        <v>21</v>
      </c>
      <c r="AY43" s="19" t="s">
        <v>22</v>
      </c>
      <c r="AZ43" s="19" t="s">
        <v>23</v>
      </c>
      <c r="BA43" s="19" t="s">
        <v>24</v>
      </c>
      <c r="BB43" s="19" t="s">
        <v>26</v>
      </c>
      <c r="BC43" s="19" t="s">
        <v>27</v>
      </c>
      <c r="BD43" s="19" t="s">
        <v>28</v>
      </c>
      <c r="BE43" s="7"/>
      <c r="BF43" s="43"/>
      <c r="BG43" s="43"/>
      <c r="BH43" s="4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4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3"/>
      <c r="BG44" s="43"/>
      <c r="BH44" s="4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4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3"/>
      <c r="BG45" s="43"/>
      <c r="BH45" s="4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45">
      <c r="A46" t="s">
        <v>12</v>
      </c>
      <c r="B46" t="s">
        <v>6</v>
      </c>
      <c r="C46" t="s">
        <v>14</v>
      </c>
      <c r="K46" t="s">
        <v>13</v>
      </c>
      <c r="L46" t="s">
        <v>7</v>
      </c>
      <c r="M46" t="s">
        <v>14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4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4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4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4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4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4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4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4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4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4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4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4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4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4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4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4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4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4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4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4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45">
      <c r="A67" s="3" t="s">
        <v>15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4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45">
      <c r="A69" t="s">
        <v>8</v>
      </c>
      <c r="B69" t="s">
        <v>4</v>
      </c>
      <c r="C69" t="s">
        <v>14</v>
      </c>
      <c r="K69" t="s">
        <v>9</v>
      </c>
      <c r="L69" t="s">
        <v>6</v>
      </c>
      <c r="M69" t="s">
        <v>14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4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4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4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4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4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4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4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4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4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4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4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4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4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4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4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4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4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4" t="s">
        <v>63</v>
      </c>
      <c r="BG86" s="44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5" x14ac:dyDescent="0.7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43</v>
      </c>
      <c r="V87" s="29"/>
      <c r="W87" s="29"/>
      <c r="X87" s="29"/>
      <c r="Y87" s="29"/>
      <c r="Z87" s="29"/>
      <c r="AA87" s="29"/>
      <c r="AB87" s="29"/>
      <c r="AC87" s="37" t="s">
        <v>67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4"/>
      <c r="BG87" s="44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55000000000000004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44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68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28.5" x14ac:dyDescent="0.4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56</v>
      </c>
      <c r="AW89" s="23" t="s">
        <v>57</v>
      </c>
      <c r="AX89" s="23" t="s">
        <v>58</v>
      </c>
      <c r="AY89" s="46" t="s">
        <v>38</v>
      </c>
      <c r="AZ89" s="23" t="s">
        <v>70</v>
      </c>
      <c r="BA89" s="23" t="s">
        <v>52</v>
      </c>
      <c r="BB89" s="23" t="s">
        <v>41</v>
      </c>
      <c r="BC89" s="23" t="s">
        <v>42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2.75" x14ac:dyDescent="0.4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46</v>
      </c>
      <c r="AV90" s="19" t="s">
        <v>47</v>
      </c>
      <c r="AW90" s="19" t="s">
        <v>48</v>
      </c>
      <c r="AX90" s="19" t="s">
        <v>21</v>
      </c>
      <c r="AY90" s="19" t="s">
        <v>22</v>
      </c>
      <c r="AZ90" s="19" t="s">
        <v>24</v>
      </c>
      <c r="BA90" s="19" t="s">
        <v>26</v>
      </c>
      <c r="BB90" s="19" t="s">
        <v>27</v>
      </c>
      <c r="BC90" s="19" t="s">
        <v>28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4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>AY91*64/1000</f>
        <v>1.3962043326650681E-3</v>
      </c>
      <c r="BA91" s="27">
        <f>AZ91*AU91*0.10472</f>
        <v>0.14621051771668592</v>
      </c>
      <c r="BB91" s="15">
        <f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45">
      <c r="A92" t="s">
        <v>10</v>
      </c>
      <c r="B92" t="s">
        <v>7</v>
      </c>
      <c r="C92" t="s">
        <v>14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0">AU91+($AU$129-$AU$91)/(ROW($AU$129)-ROW($AU$91))</f>
        <v>1131.578947368421</v>
      </c>
      <c r="AV92" s="15">
        <f t="shared" ref="AV92:AV128" si="31">0.0017271*AU92 - 0.9937473</f>
        <v>0.96060270000000003</v>
      </c>
      <c r="AW92" s="15">
        <f t="shared" ref="AW92:AW129" si="32">0.001231*AU92 - 1.287051</f>
        <v>0.10592268421052653</v>
      </c>
      <c r="AX92" s="14">
        <f t="shared" ref="AX92:AX129" si="33">0.000001*AU92^2.1157</f>
        <v>2.8885577595399616</v>
      </c>
      <c r="AY92" s="14">
        <f t="shared" ref="AY92:AY129" si="34">9.81*AX92/1000</f>
        <v>2.8336751621087026E-2</v>
      </c>
      <c r="AZ92" s="14">
        <f>AY92*64/1000</f>
        <v>1.8135521037495697E-3</v>
      </c>
      <c r="BA92" s="27">
        <f>AZ92*AU92*0.10472</f>
        <v>0.21490401529210951</v>
      </c>
      <c r="BB92" s="15">
        <f>AV92*AW92</f>
        <v>0.10174961644387916</v>
      </c>
      <c r="BC92" s="26">
        <f t="shared" ref="BC92:BC116" si="35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4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0"/>
        <v>1263.1578947368421</v>
      </c>
      <c r="AV93" s="15">
        <f t="shared" si="31"/>
        <v>1.1878527000000001</v>
      </c>
      <c r="AW93" s="15">
        <f t="shared" si="32"/>
        <v>0.26789636842105269</v>
      </c>
      <c r="AX93" s="14">
        <f t="shared" si="33"/>
        <v>3.64547337394339</v>
      </c>
      <c r="AY93" s="14">
        <f t="shared" si="34"/>
        <v>3.5762093798384652E-2</v>
      </c>
      <c r="AZ93" s="14">
        <f>AY93*64/1000</f>
        <v>2.2887740030966175E-3</v>
      </c>
      <c r="BA93" s="27">
        <f>AZ93*AU93*0.10472</f>
        <v>0.3027542066580351</v>
      </c>
      <c r="BB93" s="15">
        <f>AV93*AW93</f>
        <v>0.31822142454914221</v>
      </c>
      <c r="BC93" s="26">
        <f t="shared" si="35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4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0"/>
        <v>1394.7368421052631</v>
      </c>
      <c r="AV94" s="15">
        <f t="shared" si="31"/>
        <v>1.4151027000000003</v>
      </c>
      <c r="AW94" s="15">
        <f t="shared" si="32"/>
        <v>0.42987005263157907</v>
      </c>
      <c r="AX94" s="14">
        <f t="shared" si="33"/>
        <v>4.4957515424209307</v>
      </c>
      <c r="AY94" s="14">
        <f t="shared" si="34"/>
        <v>4.4103322631149335E-2</v>
      </c>
      <c r="AZ94" s="14">
        <f>AY94*64/1000</f>
        <v>2.8226126483935575E-3</v>
      </c>
      <c r="BA94" s="27">
        <f>AZ94*AU94*0.10472</f>
        <v>0.41226188991073648</v>
      </c>
      <c r="BB94" s="15">
        <f>AV94*AW94</f>
        <v>0.60831027212808975</v>
      </c>
      <c r="BC94" s="26">
        <f t="shared" si="35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4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0"/>
        <v>1526.3157894736842</v>
      </c>
      <c r="AV95" s="15">
        <f t="shared" si="31"/>
        <v>1.6423527</v>
      </c>
      <c r="AW95" s="15">
        <f t="shared" si="32"/>
        <v>0.59184373684210545</v>
      </c>
      <c r="AX95" s="14">
        <f t="shared" si="33"/>
        <v>5.440470385530829</v>
      </c>
      <c r="AY95" s="14">
        <f t="shared" si="34"/>
        <v>5.337101448205743E-2</v>
      </c>
      <c r="AZ95" s="14">
        <f>AY95*64/1000</f>
        <v>3.4157449268516753E-3</v>
      </c>
      <c r="BA95" s="27">
        <f>AZ95*AU95*0.10472</f>
        <v>0.54595828702406923</v>
      </c>
      <c r="BB95" s="15">
        <f>AV95*AW95</f>
        <v>0.97201615918072137</v>
      </c>
      <c r="BC95" s="26">
        <f t="shared" si="35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4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0"/>
        <v>1657.8947368421052</v>
      </c>
      <c r="AV96" s="15">
        <f t="shared" si="31"/>
        <v>1.8696027000000002</v>
      </c>
      <c r="AW96" s="15">
        <f t="shared" si="32"/>
        <v>0.75381742105263161</v>
      </c>
      <c r="AX96" s="14">
        <f t="shared" si="33"/>
        <v>6.4806213186254897</v>
      </c>
      <c r="AY96" s="14">
        <f t="shared" si="34"/>
        <v>6.3574895135716056E-2</v>
      </c>
      <c r="AZ96" s="14">
        <f>AY96*64/1000</f>
        <v>4.0687932886858272E-3</v>
      </c>
      <c r="BA96" s="27">
        <f>AZ96*AU96*0.10472</f>
        <v>0.70640247608011386</v>
      </c>
      <c r="BB96" s="15">
        <f>AV96*AW96</f>
        <v>1.4093390857070369</v>
      </c>
      <c r="BC96" s="26">
        <f t="shared" si="35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4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0"/>
        <v>1789.4736842105262</v>
      </c>
      <c r="AV97" s="15">
        <f t="shared" si="31"/>
        <v>2.0968526999999999</v>
      </c>
      <c r="AW97" s="15">
        <f t="shared" si="32"/>
        <v>0.91579110526315821</v>
      </c>
      <c r="AX97" s="14">
        <f t="shared" si="33"/>
        <v>7.6171226963520491</v>
      </c>
      <c r="AY97" s="14">
        <f t="shared" si="34"/>
        <v>7.472397365121361E-2</v>
      </c>
      <c r="AZ97" s="14">
        <f>AY97*64/1000</f>
        <v>4.7823343136776707E-3</v>
      </c>
      <c r="BA97" s="27">
        <f>AZ97*AU97*0.10472</f>
        <v>0.89617924616647737</v>
      </c>
      <c r="BB97" s="15">
        <f>AV97*AW97</f>
        <v>1.9202790517070374</v>
      </c>
      <c r="BC97" s="26">
        <f t="shared" si="35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4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0"/>
        <v>1921.0526315789473</v>
      </c>
      <c r="AV98" s="15">
        <f t="shared" si="31"/>
        <v>2.3241027000000001</v>
      </c>
      <c r="AW98" s="15">
        <f t="shared" si="32"/>
        <v>1.0777647894736844</v>
      </c>
      <c r="AX98" s="14">
        <f t="shared" si="33"/>
        <v>8.8508304190847156</v>
      </c>
      <c r="AY98" s="14">
        <f t="shared" si="34"/>
        <v>8.6826646411221065E-2</v>
      </c>
      <c r="AZ98" s="14">
        <f>AY98*64/1000</f>
        <v>5.5569053703181485E-3</v>
      </c>
      <c r="BA98" s="27">
        <f>AZ98*AU98*0.10472</f>
        <v>1.1178972767820869</v>
      </c>
      <c r="BB98" s="15">
        <f>AV98*AW98</f>
        <v>2.5048360571807216</v>
      </c>
      <c r="BC98" s="26">
        <f t="shared" si="35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4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0"/>
        <v>2052.6315789473683</v>
      </c>
      <c r="AV99" s="15">
        <f t="shared" si="31"/>
        <v>2.5513527000000003</v>
      </c>
      <c r="AW99" s="15">
        <f t="shared" si="32"/>
        <v>1.2397384736842105</v>
      </c>
      <c r="AX99" s="14">
        <f t="shared" si="33"/>
        <v>10.182546348115105</v>
      </c>
      <c r="AY99" s="14">
        <f t="shared" si="34"/>
        <v>9.9890779675009186E-2</v>
      </c>
      <c r="AZ99" s="14">
        <f>AY99*64/1000</f>
        <v>6.393009899200588E-3</v>
      </c>
      <c r="BA99" s="27">
        <f>AZ99*AU99*0.10472</f>
        <v>1.3741875720593228</v>
      </c>
      <c r="BB99" s="15">
        <f>AV99*AW99</f>
        <v>3.1630101021280899</v>
      </c>
      <c r="BC99" s="26">
        <f t="shared" si="35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4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0"/>
        <v>2184.2105263157891</v>
      </c>
      <c r="AV100" s="15">
        <f t="shared" si="31"/>
        <v>2.7786026999999995</v>
      </c>
      <c r="AW100" s="15">
        <f t="shared" si="32"/>
        <v>1.4017121578947367</v>
      </c>
      <c r="AX100" s="14">
        <f t="shared" si="33"/>
        <v>11.613025099166414</v>
      </c>
      <c r="AY100" s="14">
        <f t="shared" si="34"/>
        <v>0.11392377622282253</v>
      </c>
      <c r="AZ100" s="14">
        <f>AY100*64/1000</f>
        <v>7.2911216782606415E-3</v>
      </c>
      <c r="BA100" s="27">
        <f>AZ100*AU100*0.10472</f>
        <v>1.6677020989010185</v>
      </c>
      <c r="BB100" s="15">
        <f>AV100*AW100</f>
        <v>3.8948011865491412</v>
      </c>
      <c r="BC100" s="26">
        <f t="shared" si="35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4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0"/>
        <v>2315.78947368421</v>
      </c>
      <c r="AV101" s="15">
        <f t="shared" si="31"/>
        <v>3.0058526999999993</v>
      </c>
      <c r="AW101" s="15">
        <f t="shared" si="32"/>
        <v>1.5636858421052628</v>
      </c>
      <c r="AX101" s="14">
        <f t="shared" si="33"/>
        <v>13.142979609134825</v>
      </c>
      <c r="AY101" s="14">
        <f t="shared" si="34"/>
        <v>0.12893262996561264</v>
      </c>
      <c r="AZ101" s="14">
        <f>AY101*64/1000</f>
        <v>8.2516883177992089E-3</v>
      </c>
      <c r="BA101" s="27">
        <f>AZ101*AU101*0.10472</f>
        <v>2.0011125909556342</v>
      </c>
      <c r="BB101" s="15">
        <f>AV101*AW101</f>
        <v>4.7002093104438769</v>
      </c>
      <c r="BC101" s="26">
        <f t="shared" si="35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4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0"/>
        <v>2447.3684210526308</v>
      </c>
      <c r="AV102" s="15">
        <f t="shared" si="31"/>
        <v>3.233102699999999</v>
      </c>
      <c r="AW102" s="15">
        <f t="shared" si="32"/>
        <v>1.725659526315789</v>
      </c>
      <c r="AX102" s="14">
        <f t="shared" si="33"/>
        <v>14.773085757070557</v>
      </c>
      <c r="AY102" s="14">
        <f t="shared" si="34"/>
        <v>0.14492397127686218</v>
      </c>
      <c r="AZ102" s="14">
        <f>AY102*64/1000</f>
        <v>9.2751341617191806E-3</v>
      </c>
      <c r="BA102" s="27">
        <f>AZ102*AU102*0.10472</f>
        <v>2.3771094893583316</v>
      </c>
      <c r="BB102" s="15">
        <f>AV102*AW102</f>
        <v>5.5792344738122965</v>
      </c>
      <c r="BC102" s="26">
        <f t="shared" si="35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4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0"/>
        <v>2578.9473684210516</v>
      </c>
      <c r="AV103" s="15">
        <f t="shared" si="31"/>
        <v>3.4603526999999987</v>
      </c>
      <c r="AW103" s="15">
        <f t="shared" si="32"/>
        <v>1.8876332105263147</v>
      </c>
      <c r="AX103" s="14">
        <f t="shared" si="33"/>
        <v>16.503986243913406</v>
      </c>
      <c r="AY103" s="14">
        <f t="shared" si="34"/>
        <v>0.16190410505279051</v>
      </c>
      <c r="AZ103" s="14">
        <f>AY103*64/1000</f>
        <v>1.0361862723378593E-2</v>
      </c>
      <c r="BA103" s="27">
        <f>AZ103*AU103*0.10472</f>
        <v>2.7984009976430566</v>
      </c>
      <c r="BB103" s="15">
        <f>AV103*AW103</f>
        <v>6.5318766766543988</v>
      </c>
      <c r="BC103" s="26">
        <f t="shared" si="35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4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0"/>
        <v>2710.5263157894724</v>
      </c>
      <c r="AV104" s="15">
        <f t="shared" si="31"/>
        <v>3.6876026999999985</v>
      </c>
      <c r="AW104" s="15">
        <f t="shared" si="32"/>
        <v>2.0496068947368409</v>
      </c>
      <c r="AX104" s="14">
        <f t="shared" si="33"/>
        <v>18.336293882782652</v>
      </c>
      <c r="AY104" s="14">
        <f t="shared" si="34"/>
        <v>0.17987904299009783</v>
      </c>
      <c r="AZ104" s="14">
        <f>AY104*64/1000</f>
        <v>1.151225875136626E-2</v>
      </c>
      <c r="BA104" s="27">
        <f>AZ104*AU104*0.10472</f>
        <v>3.2677122329904376</v>
      </c>
      <c r="BB104" s="15">
        <f>AV104*AW104</f>
        <v>7.5581359189701871</v>
      </c>
      <c r="BC104" s="26">
        <f t="shared" si="35"/>
        <v>0.43234367151148967</v>
      </c>
      <c r="BD104" s="42"/>
      <c r="BE104" s="38"/>
      <c r="BF104" s="45" t="s">
        <v>64</v>
      </c>
      <c r="BG104" s="45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4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0"/>
        <v>2842.1052631578932</v>
      </c>
      <c r="AV105" s="15">
        <f t="shared" si="31"/>
        <v>3.9148526999999973</v>
      </c>
      <c r="AW105" s="15">
        <f t="shared" si="32"/>
        <v>2.211580578947367</v>
      </c>
      <c r="AX105" s="14">
        <f t="shared" si="33"/>
        <v>20.270594414463929</v>
      </c>
      <c r="AY105" s="14">
        <f t="shared" si="34"/>
        <v>0.19885453120589117</v>
      </c>
      <c r="AZ105" s="14">
        <f>AY105*64/1000</f>
        <v>1.2726689997177035E-2</v>
      </c>
      <c r="BA105" s="27">
        <f>AZ105*AU105*0.10472</f>
        <v>3.7877844595387593</v>
      </c>
      <c r="BB105" s="15">
        <f>AV105*AW105</f>
        <v>8.6580122007596572</v>
      </c>
      <c r="BC105" s="26">
        <f t="shared" si="35"/>
        <v>0.4374889260616216</v>
      </c>
      <c r="BD105" s="42"/>
      <c r="BE105" s="38"/>
      <c r="BF105" s="45"/>
      <c r="BG105" s="45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4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0"/>
        <v>2973.684210526314</v>
      </c>
      <c r="AV106" s="15">
        <f t="shared" si="31"/>
        <v>4.142102699999997</v>
      </c>
      <c r="AW106" s="15">
        <f t="shared" si="32"/>
        <v>2.3735542631578928</v>
      </c>
      <c r="AX106" s="14">
        <f t="shared" si="33"/>
        <v>22.307448936019213</v>
      </c>
      <c r="AY106" s="14">
        <f t="shared" si="34"/>
        <v>0.21883607406234851</v>
      </c>
      <c r="AZ106" s="14">
        <f>AY106*64/1000</f>
        <v>1.4005508739990305E-2</v>
      </c>
      <c r="BA106" s="27">
        <f>AZ106*AU106*0.10472</f>
        <v>4.3613743921960939</v>
      </c>
      <c r="BB106" s="15">
        <f>AV106*AW106</f>
        <v>9.8315055220228107</v>
      </c>
      <c r="BC106" s="26">
        <f t="shared" si="35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4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0"/>
        <v>3105.2631578947348</v>
      </c>
      <c r="AV107" s="15">
        <f t="shared" si="31"/>
        <v>4.3693526999999968</v>
      </c>
      <c r="AW107" s="15">
        <f t="shared" si="32"/>
        <v>2.5355279473684189</v>
      </c>
      <c r="AX107" s="14">
        <f t="shared" si="33"/>
        <v>24.44739601089335</v>
      </c>
      <c r="AY107" s="14">
        <f t="shared" si="34"/>
        <v>0.23982895486686376</v>
      </c>
      <c r="AZ107" s="14">
        <f>AY107*64/1000</f>
        <v>1.534905311147928E-2</v>
      </c>
      <c r="BA107" s="27">
        <f>AZ107*AU107*0.10472</f>
        <v>4.9912535614848652</v>
      </c>
      <c r="BB107" s="15">
        <f>AV107*AW107</f>
        <v>11.078615882759651</v>
      </c>
      <c r="BC107" s="26">
        <f t="shared" si="35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4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0"/>
        <v>3236.8421052631556</v>
      </c>
      <c r="AV108" s="15">
        <f t="shared" si="31"/>
        <v>4.5966026999999965</v>
      </c>
      <c r="AW108" s="15">
        <f t="shared" si="32"/>
        <v>2.6975016315789451</v>
      </c>
      <c r="AX108" s="14">
        <f t="shared" si="33"/>
        <v>26.690953514348955</v>
      </c>
      <c r="AY108" s="14">
        <f t="shared" si="34"/>
        <v>0.26183825397576327</v>
      </c>
      <c r="AZ108" s="14">
        <f>AY108*64/1000</f>
        <v>1.6757648254448851E-2</v>
      </c>
      <c r="BA108" s="27">
        <f>AZ108*AU108*0.10472</f>
        <v>5.6802077315874611</v>
      </c>
      <c r="BB108" s="15">
        <f>AV108*AW108</f>
        <v>12.399343282970175</v>
      </c>
      <c r="BC108" s="26">
        <f t="shared" si="35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4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0"/>
        <v>3368.4210526315765</v>
      </c>
      <c r="AV109" s="15">
        <f t="shared" si="31"/>
        <v>4.8238526999999962</v>
      </c>
      <c r="AW109" s="15">
        <f t="shared" si="32"/>
        <v>2.8594753157894708</v>
      </c>
      <c r="AX109" s="14">
        <f t="shared" si="33"/>
        <v>29.038620257095001</v>
      </c>
      <c r="AY109" s="14">
        <f t="shared" si="34"/>
        <v>0.28486886472210199</v>
      </c>
      <c r="AZ109" s="14">
        <f>AY109*64/1000</f>
        <v>1.8231607342214528E-2</v>
      </c>
      <c r="BA109" s="27">
        <f>AZ109*AU109*0.10472</f>
        <v>6.4310363650583708</v>
      </c>
      <c r="BB109" s="15">
        <f>AV109*AW109</f>
        <v>13.793687722654381</v>
      </c>
      <c r="BC109" s="26">
        <f t="shared" si="35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4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0"/>
        <v>3499.9999999999973</v>
      </c>
      <c r="AV110" s="15">
        <f t="shared" si="31"/>
        <v>5.0511026999999959</v>
      </c>
      <c r="AW110" s="15">
        <f t="shared" si="32"/>
        <v>3.0214489999999969</v>
      </c>
      <c r="AX110" s="14">
        <f t="shared" si="33"/>
        <v>31.490877421587534</v>
      </c>
      <c r="AY110" s="14">
        <f t="shared" si="34"/>
        <v>0.30892550750577374</v>
      </c>
      <c r="AZ110" s="14">
        <f>AY110*64/1000</f>
        <v>1.9771232480369518E-2</v>
      </c>
      <c r="BA110" s="27">
        <f>AZ110*AU110*0.10472</f>
        <v>7.2465521287050301</v>
      </c>
      <c r="BB110" s="15">
        <f>AV110*AW110</f>
        <v>15.261649201812272</v>
      </c>
      <c r="BC110" s="26">
        <f t="shared" si="35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4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0"/>
        <v>3631.5789473684181</v>
      </c>
      <c r="AV111" s="15">
        <f t="shared" si="31"/>
        <v>5.2783526999999957</v>
      </c>
      <c r="AW111" s="15">
        <f t="shared" si="32"/>
        <v>3.1834226842105231</v>
      </c>
      <c r="AX111" s="14">
        <f t="shared" si="33"/>
        <v>34.048189839001843</v>
      </c>
      <c r="AY111" s="14">
        <f t="shared" si="34"/>
        <v>0.33401274232060807</v>
      </c>
      <c r="AZ111" s="14">
        <f>AY111*64/1000</f>
        <v>2.1376815508518915E-2</v>
      </c>
      <c r="BA111" s="27">
        <f>AZ111*AU111*0.10472</f>
        <v>8.1295804359786743</v>
      </c>
      <c r="BB111" s="15">
        <f>AV111*AW111</f>
        <v>16.803227720443846</v>
      </c>
      <c r="BC111" s="26">
        <f t="shared" si="35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4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0"/>
        <v>3763.1578947368389</v>
      </c>
      <c r="AV112" s="15">
        <f t="shared" si="31"/>
        <v>5.5056026999999945</v>
      </c>
      <c r="AW112" s="15">
        <f t="shared" si="32"/>
        <v>3.3453963684210493</v>
      </c>
      <c r="AX112" s="14">
        <f t="shared" si="33"/>
        <v>36.711007129804187</v>
      </c>
      <c r="AY112" s="14">
        <f t="shared" si="34"/>
        <v>0.36013497994337912</v>
      </c>
      <c r="AZ112" s="14">
        <f>AY112*64/1000</f>
        <v>2.3048638716376264E-2</v>
      </c>
      <c r="BA112" s="27">
        <f>AZ112*AU112*0.10472</f>
        <v>9.0829590218996206</v>
      </c>
      <c r="BB112" s="15">
        <f>AV112*AW112</f>
        <v>18.418423278549106</v>
      </c>
      <c r="BC112" s="26">
        <f t="shared" si="35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4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0"/>
        <v>3894.7368421052597</v>
      </c>
      <c r="AV113" s="15">
        <f t="shared" si="31"/>
        <v>5.7328526999999943</v>
      </c>
      <c r="AW113" s="15">
        <f t="shared" si="32"/>
        <v>3.5073700526315754</v>
      </c>
      <c r="AX113" s="14">
        <f t="shared" si="33"/>
        <v>39.479764726849062</v>
      </c>
      <c r="AY113" s="14">
        <f t="shared" si="34"/>
        <v>0.38729649197038929</v>
      </c>
      <c r="AZ113" s="14">
        <f>AY113*64/1000</f>
        <v>2.4786975486104916E-2</v>
      </c>
      <c r="BA113" s="27">
        <f>AZ113*AU113*0.10472</f>
        <v>10.109537547103312</v>
      </c>
      <c r="BB113" s="15">
        <f>AV113*AW113</f>
        <v>20.107235876128048</v>
      </c>
      <c r="BC113" s="26">
        <f t="shared" si="35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4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0"/>
        <v>4026.3157894736805</v>
      </c>
      <c r="AV114" s="15">
        <f t="shared" si="31"/>
        <v>5.960102699999994</v>
      </c>
      <c r="AW114" s="15">
        <f t="shared" si="32"/>
        <v>3.6693437368421016</v>
      </c>
      <c r="AX114" s="14">
        <f t="shared" si="33"/>
        <v>42.354884796741267</v>
      </c>
      <c r="AY114" s="14">
        <f t="shared" si="34"/>
        <v>0.41550141985603189</v>
      </c>
      <c r="AZ114" s="14">
        <f>AY114*64/1000</f>
        <v>2.6592090870786043E-2</v>
      </c>
      <c r="BA114" s="27">
        <f>AZ114*AU114*0.10472</f>
        <v>11.212177228059813</v>
      </c>
      <c r="BB114" s="15">
        <f>AV114*AW114</f>
        <v>21.869665513180678</v>
      </c>
      <c r="BC114" s="26">
        <f t="shared" si="35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45">
      <c r="A115" s="28" t="s">
        <v>43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0"/>
        <v>4157.8947368421013</v>
      </c>
      <c r="AV115" s="15">
        <f t="shared" si="31"/>
        <v>6.1873526999999937</v>
      </c>
      <c r="AW115" s="15">
        <f t="shared" si="32"/>
        <v>3.8313174210526268</v>
      </c>
      <c r="AX115" s="14">
        <f t="shared" si="33"/>
        <v>45.336777072633701</v>
      </c>
      <c r="AY115" s="14">
        <f t="shared" si="34"/>
        <v>0.44475378308253666</v>
      </c>
      <c r="AZ115" s="14">
        <f>AY115*64/1000</f>
        <v>2.8464242117282348E-2</v>
      </c>
      <c r="BA115" s="27">
        <f>AZ115*AU115*0.10472</f>
        <v>12.39375049090645</v>
      </c>
      <c r="BB115" s="15">
        <f>AV115*AW115</f>
        <v>23.705712189706983</v>
      </c>
      <c r="BC115" s="26">
        <f t="shared" si="35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4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0"/>
        <v>4289.4736842105222</v>
      </c>
      <c r="AV116" s="15">
        <f t="shared" si="31"/>
        <v>6.4146026999999934</v>
      </c>
      <c r="AW116" s="15">
        <f t="shared" si="32"/>
        <v>3.993291105263153</v>
      </c>
      <c r="AX116" s="14">
        <f t="shared" si="33"/>
        <v>48.4258396095615</v>
      </c>
      <c r="AY116" s="14">
        <f t="shared" si="34"/>
        <v>0.47505748656979835</v>
      </c>
      <c r="AZ116" s="14">
        <f>AY116*64/1000</f>
        <v>3.0403679140467096E-2</v>
      </c>
      <c r="BA116" s="27">
        <f>AZ116*AU116*0.10472</f>
        <v>13.657140646661128</v>
      </c>
      <c r="BB116" s="15">
        <f>AV116*AW116</f>
        <v>25.61537590570698</v>
      </c>
      <c r="BC116" s="26">
        <f t="shared" si="35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45" customHeight="1" x14ac:dyDescent="0.4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0"/>
        <v>4421.052631578943</v>
      </c>
      <c r="AV117" s="15">
        <f t="shared" si="31"/>
        <v>6.6418526999999932</v>
      </c>
      <c r="AW117" s="15">
        <f t="shared" si="32"/>
        <v>4.1552647894736792</v>
      </c>
      <c r="AX117" s="14">
        <f t="shared" si="33"/>
        <v>51.622459471712638</v>
      </c>
      <c r="AY117" s="14">
        <f t="shared" si="34"/>
        <v>0.50641632741750098</v>
      </c>
      <c r="AZ117" s="14">
        <f>AY117*64/1000</f>
        <v>3.2410644954720062E-2</v>
      </c>
      <c r="BA117" s="27">
        <f>AZ117*AU117*0.10472</f>
        <v>15.005241585857666</v>
      </c>
      <c r="BB117" s="15">
        <f>AV117*AW117</f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4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0"/>
        <v>4552.6315789473638</v>
      </c>
      <c r="AV118" s="15">
        <f t="shared" si="31"/>
        <v>6.869102699999992</v>
      </c>
      <c r="AW118" s="15">
        <f t="shared" si="32"/>
        <v>4.3172384736842053</v>
      </c>
      <c r="AX118" s="14">
        <f t="shared" si="33"/>
        <v>54.9270133596481</v>
      </c>
      <c r="AY118" s="14">
        <f t="shared" si="34"/>
        <v>0.53883400105814794</v>
      </c>
      <c r="AZ118" s="14">
        <f>AY118*64/1000</f>
        <v>3.4485376067721465E-2</v>
      </c>
      <c r="BA118" s="27">
        <f>AZ118*AU118*0.10472</f>
        <v>16.440957490879981</v>
      </c>
      <c r="BB118" s="15">
        <f>AV118*AW118</f>
        <v>29.655554456128019</v>
      </c>
      <c r="BC118" s="26">
        <f t="shared" ref="BC118:BC129" si="36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4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0"/>
        <v>4684.2105263157846</v>
      </c>
      <c r="AV119" s="15">
        <f t="shared" si="31"/>
        <v>7.0963526999999926</v>
      </c>
      <c r="AW119" s="15">
        <f t="shared" si="32"/>
        <v>4.4792121578947315</v>
      </c>
      <c r="AX119" s="14">
        <f t="shared" si="33"/>
        <v>58.339868184332254</v>
      </c>
      <c r="AY119" s="14">
        <f t="shared" si="34"/>
        <v>0.57231410688829942</v>
      </c>
      <c r="AZ119" s="14">
        <f>AY119*64/1000</f>
        <v>3.6628102840851162E-2</v>
      </c>
      <c r="BA119" s="27">
        <f>AZ119*AU119*0.10472</f>
        <v>17.967202564471563</v>
      </c>
      <c r="BB119" s="15">
        <f>AV119*AW119</f>
        <v>31.786069290549072</v>
      </c>
      <c r="BC119" s="26">
        <f t="shared" si="36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4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0"/>
        <v>4815.7894736842054</v>
      </c>
      <c r="AV120" s="15">
        <f t="shared" si="31"/>
        <v>7.3236026999999924</v>
      </c>
      <c r="AW120" s="15">
        <f t="shared" si="32"/>
        <v>4.6411858421052576</v>
      </c>
      <c r="AX120" s="14">
        <f t="shared" si="33"/>
        <v>61.861381593871272</v>
      </c>
      <c r="AY120" s="14">
        <f t="shared" si="34"/>
        <v>0.60686015343587729</v>
      </c>
      <c r="AZ120" s="14">
        <f>AY120*64/1000</f>
        <v>3.8839049819896145E-2</v>
      </c>
      <c r="BA120" s="27">
        <f>AZ120*AU120*0.10472</f>
        <v>19.586900773066635</v>
      </c>
      <c r="BB120" s="15">
        <f>AV120*AW120</f>
        <v>33.990201164443803</v>
      </c>
      <c r="BC120" s="26">
        <f t="shared" si="36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4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0"/>
        <v>4947.3684210526262</v>
      </c>
      <c r="AV121" s="15">
        <f t="shared" si="31"/>
        <v>7.5508526999999921</v>
      </c>
      <c r="AW121" s="15">
        <f t="shared" si="32"/>
        <v>4.8031595263157838</v>
      </c>
      <c r="AX121" s="14">
        <f t="shared" si="33"/>
        <v>65.491902458068864</v>
      </c>
      <c r="AY121" s="14">
        <f t="shared" si="34"/>
        <v>0.6424755631136555</v>
      </c>
      <c r="AZ121" s="14">
        <f>AY121*64/1000</f>
        <v>4.1118436039273953E-2</v>
      </c>
      <c r="BA121" s="27">
        <f>AZ121*AU121*0.10472</f>
        <v>21.302985603741043</v>
      </c>
      <c r="BB121" s="15">
        <f>AV121*AW121</f>
        <v>36.267950077812216</v>
      </c>
      <c r="BC121" s="26">
        <f t="shared" si="36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4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0"/>
        <v>5078.947368421047</v>
      </c>
      <c r="AV122" s="15">
        <f t="shared" si="31"/>
        <v>7.77810269999999</v>
      </c>
      <c r="AW122" s="15">
        <f t="shared" si="32"/>
        <v>4.9651332105263091</v>
      </c>
      <c r="AX122" s="14">
        <f t="shared" si="33"/>
        <v>69.231771315218936</v>
      </c>
      <c r="AY122" s="14">
        <f t="shared" si="34"/>
        <v>0.67916367660229771</v>
      </c>
      <c r="AZ122" s="14">
        <f>AY122*64/1000</f>
        <v>4.3466475302547054E-2</v>
      </c>
      <c r="BA122" s="27">
        <f>AZ122*AU122*0.10472</f>
        <v>23.118399833704352</v>
      </c>
      <c r="BB122" s="15">
        <f>AV122*AW122</f>
        <v>38.619316030654304</v>
      </c>
      <c r="BC122" s="26">
        <f t="shared" si="36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4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0"/>
        <v>5210.5263157894678</v>
      </c>
      <c r="AV123" s="15">
        <f t="shared" si="31"/>
        <v>8.0053526999999889</v>
      </c>
      <c r="AW123" s="15">
        <f t="shared" si="32"/>
        <v>5.1271068947368352</v>
      </c>
      <c r="AX123" s="14">
        <f t="shared" si="33"/>
        <v>73.081320785002077</v>
      </c>
      <c r="AY123" s="14">
        <f t="shared" si="34"/>
        <v>0.71692775690087052</v>
      </c>
      <c r="AZ123" s="14">
        <f>AY123*64/1000</f>
        <v>4.5883376441655715E-2</v>
      </c>
      <c r="BA123" s="27">
        <f>AZ123*AU123*0.10472</f>
        <v>25.036095311370943</v>
      </c>
      <c r="BB123" s="15">
        <f>AV123*AW123</f>
        <v>41.04429902297008</v>
      </c>
      <c r="BC123" s="26">
        <f t="shared" si="36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4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0"/>
        <v>5342.1052631578887</v>
      </c>
      <c r="AV124" s="15">
        <f t="shared" si="31"/>
        <v>8.2326026999999886</v>
      </c>
      <c r="AW124" s="15">
        <f t="shared" si="32"/>
        <v>5.2890805789473614</v>
      </c>
      <c r="AX124" s="14">
        <f t="shared" si="33"/>
        <v>77.040875950854982</v>
      </c>
      <c r="AY124" s="14">
        <f t="shared" si="34"/>
        <v>0.75577099307788742</v>
      </c>
      <c r="AZ124" s="14">
        <f>AY124*64/1000</f>
        <v>4.8369343556984794E-2</v>
      </c>
      <c r="BA124" s="27">
        <f>AZ124*AU124*0.10472</f>
        <v>27.059032748140808</v>
      </c>
      <c r="BB124" s="15">
        <f>AV124*AW124</f>
        <v>43.542899054759552</v>
      </c>
      <c r="BC124" s="26">
        <f t="shared" si="36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4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0"/>
        <v>5473.6842105263095</v>
      </c>
      <c r="AV125" s="15">
        <f t="shared" si="31"/>
        <v>8.4598526999999883</v>
      </c>
      <c r="AW125" s="15">
        <f t="shared" si="32"/>
        <v>5.4510542631578875</v>
      </c>
      <c r="AX125" s="14">
        <f t="shared" si="33"/>
        <v>81.110754714779773</v>
      </c>
      <c r="AY125" s="14">
        <f t="shared" si="34"/>
        <v>0.79569650375198964</v>
      </c>
      <c r="AZ125" s="14">
        <f>AY125*64/1000</f>
        <v>5.0924576240127334E-2</v>
      </c>
      <c r="BA125" s="27">
        <f>AZ125*AU125*0.10472</f>
        <v>29.190181520109334</v>
      </c>
      <c r="BB125" s="15">
        <f>AV125*AW125</f>
        <v>46.115116126022698</v>
      </c>
      <c r="BC125" s="26">
        <f t="shared" si="36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4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0"/>
        <v>5605.2631578947303</v>
      </c>
      <c r="AV126" s="15">
        <f t="shared" si="31"/>
        <v>8.6871026999999881</v>
      </c>
      <c r="AW126" s="15">
        <f t="shared" si="32"/>
        <v>5.6130279473684137</v>
      </c>
      <c r="AX126" s="14">
        <f t="shared" si="33"/>
        <v>85.291268127205981</v>
      </c>
      <c r="AY126" s="14">
        <f t="shared" si="34"/>
        <v>0.83670734032789074</v>
      </c>
      <c r="AZ126" s="14">
        <f>AY126*64/1000</f>
        <v>5.3549269780985009E-2</v>
      </c>
      <c r="BA126" s="27">
        <f>AZ126*AU126*0.10472</f>
        <v>31.432519478999748</v>
      </c>
      <c r="BB126" s="15">
        <f>AV126*AW126</f>
        <v>48.760950236759541</v>
      </c>
      <c r="BC126" s="26">
        <f t="shared" si="36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4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0"/>
        <v>5736.8421052631511</v>
      </c>
      <c r="AV127" s="15">
        <f t="shared" si="31"/>
        <v>8.9143526999999878</v>
      </c>
      <c r="AW127" s="15">
        <f t="shared" si="32"/>
        <v>5.7750016315789399</v>
      </c>
      <c r="AX127" s="14">
        <f t="shared" si="33"/>
        <v>89.58272069420272</v>
      </c>
      <c r="AY127" s="14">
        <f t="shared" si="34"/>
        <v>0.87880649001012878</v>
      </c>
      <c r="AZ127" s="14">
        <f>AY127*64/1000</f>
        <v>5.6243615360648244E-2</v>
      </c>
      <c r="BA127" s="27">
        <f>AZ127*AU127*0.10472</f>
        <v>33.789032771674279</v>
      </c>
      <c r="BB127" s="15">
        <f>AV127*AW127</f>
        <v>51.480401386970058</v>
      </c>
      <c r="BC127" s="26">
        <f t="shared" si="36"/>
        <v>0.65634750043395051</v>
      </c>
      <c r="BD127" s="42"/>
      <c r="BE127" s="38"/>
      <c r="BF127" s="45" t="s">
        <v>65</v>
      </c>
      <c r="BG127" s="45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4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1"/>
        <v>9.1416026999999875</v>
      </c>
      <c r="AW128" s="15">
        <f t="shared" si="32"/>
        <v>5.936975315789466</v>
      </c>
      <c r="AX128" s="14">
        <f t="shared" si="33"/>
        <v>93.98541066409976</v>
      </c>
      <c r="AY128" s="14">
        <f t="shared" si="34"/>
        <v>0.92199687861481872</v>
      </c>
      <c r="AZ128" s="14">
        <f>AY128*64/1000</f>
        <v>5.9007800231348398E-2</v>
      </c>
      <c r="BA128" s="27">
        <f>AZ128*AU128*0.10472</f>
        <v>36.262715667646724</v>
      </c>
      <c r="BB128" s="15">
        <f>AV128*AW128</f>
        <v>54.273469576654264</v>
      </c>
      <c r="BC128" s="26">
        <f t="shared" si="36"/>
        <v>0.66814810165085026</v>
      </c>
      <c r="BD128" s="42"/>
      <c r="BE128" s="38"/>
      <c r="BF128" s="45"/>
      <c r="BG128" s="45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4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2"/>
        <v>6.0989490000000011</v>
      </c>
      <c r="AX129" s="14">
        <f t="shared" si="33"/>
        <v>98.499630295323357</v>
      </c>
      <c r="AY129" s="14">
        <f t="shared" si="34"/>
        <v>0.96628137319712226</v>
      </c>
      <c r="AZ129" s="14">
        <f>AY129*64/1000</f>
        <v>6.1842007884615822E-2</v>
      </c>
      <c r="BA129" s="27">
        <f>AZ129*AU129*0.10472</f>
        <v>38.856570394061812</v>
      </c>
      <c r="BB129" s="15">
        <f>AV129*AW129</f>
        <v>57.140154805812308</v>
      </c>
      <c r="BC129" s="26">
        <f t="shared" si="36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4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4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4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4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4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4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4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4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5.75" x14ac:dyDescent="0.45">
      <c r="AC138" t="s">
        <v>69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4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4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4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4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4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4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4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4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4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4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4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4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4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45">
      <c r="A152" s="2"/>
      <c r="B152" s="1"/>
      <c r="C152" s="1"/>
      <c r="E152" s="1"/>
      <c r="F152" s="1"/>
      <c r="G152" s="1"/>
      <c r="BE152" s="38"/>
      <c r="BF152" s="45" t="s">
        <v>66</v>
      </c>
      <c r="BG152" s="45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45">
      <c r="A153" s="2"/>
      <c r="B153" s="1"/>
      <c r="C153" s="1"/>
      <c r="E153" s="1"/>
      <c r="F153" s="1"/>
      <c r="G153" s="1"/>
      <c r="BE153" s="38"/>
      <c r="BF153" s="45"/>
      <c r="BG153" s="45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4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4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4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4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4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4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4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4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4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4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4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4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4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4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4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4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4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4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4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4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4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4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4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2023-01-15T14:35:28Z</dcterms:modified>
</cp:coreProperties>
</file>